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7"/>
  <workbookPr defaultThemeVersion="124226"/>
  <mc:AlternateContent xmlns:mc="http://schemas.openxmlformats.org/markup-compatibility/2006">
    <mc:Choice Requires="x15">
      <x15ac:absPath xmlns:x15ac="http://schemas.microsoft.com/office/spreadsheetml/2010/11/ac" url="\\filesvr\共有フォルダ\00政策戦略部\040スマートシティ課\行政DX\案件別資料\09_オープンデータ化\01_オープンデータカタログサイト\R04年度\06.データ収集・更新\20220906_定期更新\06.変換後ファイル\3-01_統計情報\R3加賀市統計書（xlsx形式）\統合ファイル\"/>
    </mc:Choice>
  </mc:AlternateContent>
  <xr:revisionPtr revIDLastSave="0" documentId="13_ncr:1_{1122E404-608E-4173-9143-21379A305D49}" xr6:coauthVersionLast="36" xr6:coauthVersionMax="36" xr10:uidLastSave="{00000000-0000-0000-0000-000000000000}"/>
  <bookViews>
    <workbookView xWindow="360" yWindow="100" windowWidth="10630" windowHeight="7980" firstSheet="122" activeTab="124" xr2:uid="{00000000-000D-0000-FFFF-FFFF00000000}"/>
  </bookViews>
  <sheets>
    <sheet name="凡例" sheetId="4" r:id="rId1"/>
    <sheet name="統計表目次1" sheetId="5" r:id="rId2"/>
    <sheet name="統計表目次2" sheetId="6" r:id="rId3"/>
    <sheet name="統計表目次3" sheetId="7" r:id="rId4"/>
    <sheet name="【第1章 土地・気象】01-01.02.03.04" sheetId="10" r:id="rId5"/>
    <sheet name="【第1章 土地・気象】01-05.06" sheetId="11" r:id="rId6"/>
    <sheet name="【第2章　人口】02-01.02" sheetId="12" r:id="rId7"/>
    <sheet name="【第2章　人口】02-03" sheetId="13" r:id="rId8"/>
    <sheet name="【第2章　人口】02-04" sheetId="14" r:id="rId9"/>
    <sheet name="【第2章　人口】02-05" sheetId="15" r:id="rId10"/>
    <sheet name="【第2章　人口】02-06" sheetId="16" r:id="rId11"/>
    <sheet name="【第2章　人口】02-07 " sheetId="17" r:id="rId12"/>
    <sheet name="【第2章　人口】02-08" sheetId="18" r:id="rId13"/>
    <sheet name="【第2章　人口】02-09" sheetId="19" r:id="rId14"/>
    <sheet name="【第2章　人口】02-10" sheetId="20" r:id="rId15"/>
    <sheet name="【第3章　国勢調査】03-01" sheetId="21" r:id="rId16"/>
    <sheet name="【第3章　国勢調査】03-02" sheetId="22" r:id="rId17"/>
    <sheet name="【第3章　国勢調査】03-03" sheetId="23" r:id="rId18"/>
    <sheet name="【第3章　国勢調査】03-04" sheetId="24" r:id="rId19"/>
    <sheet name="【第3章　国勢調査】03-05" sheetId="25" r:id="rId20"/>
    <sheet name="【第3章　国勢調査】03-06" sheetId="26" r:id="rId21"/>
    <sheet name="【第3章　国勢調査】03-07,08" sheetId="27" r:id="rId22"/>
    <sheet name="【第3章　国勢調査】03-09,10,11" sheetId="28" r:id="rId23"/>
    <sheet name="【第3章　国勢調査】03-12,13,14" sheetId="29" r:id="rId24"/>
    <sheet name="【第3章　国勢調査】03-15" sheetId="30" r:id="rId25"/>
    <sheet name="【第3章　国勢調査】03-16" sheetId="31" r:id="rId26"/>
    <sheet name="【第4章　農林水産業】04-01" sheetId="32" r:id="rId27"/>
    <sheet name="【第4章　農林水産業】04-02,03,04" sheetId="33" r:id="rId28"/>
    <sheet name="【第4章　農林水産業】04-05.06" sheetId="34" r:id="rId29"/>
    <sheet name="【第4章　農林水産業】04-07.08,09" sheetId="35" r:id="rId30"/>
    <sheet name="【第4章　農林水産業】04-10.11.12" sheetId="36" r:id="rId31"/>
    <sheet name="【第5章　事業所・商業・工業】05-01" sheetId="37" r:id="rId32"/>
    <sheet name="【第5章　事業所・商業・工業】05-02" sheetId="38" r:id="rId33"/>
    <sheet name="【第5章　事業所・商業・工業】05-03" sheetId="39" r:id="rId34"/>
    <sheet name="【第5章　事業所・商業・工業】05-04" sheetId="40" r:id="rId35"/>
    <sheet name="【第5章　事業所・商業・工業】05-05" sheetId="41" r:id="rId36"/>
    <sheet name="【第5章　事業所・商業・工業】05-06" sheetId="42" r:id="rId37"/>
    <sheet name="【第6章　観光】06-01" sheetId="43" r:id="rId38"/>
    <sheet name="【第6章　観光】06-02.03" sheetId="44" r:id="rId39"/>
    <sheet name="【第6章　観光】06-04" sheetId="45" r:id="rId40"/>
    <sheet name="【第7章　経済】07-01.02.03" sheetId="46" r:id="rId41"/>
    <sheet name="【第7章　経済】07-04.05.06.07" sheetId="47" r:id="rId42"/>
    <sheet name="【第7章　経済】07-08" sheetId="48" r:id="rId43"/>
    <sheet name="【第8章　土木・建設】08-01.02" sheetId="49" r:id="rId44"/>
    <sheet name="【第8章　土木・建設】08-03.04" sheetId="50" r:id="rId45"/>
    <sheet name="【第8章　土木・建設】08-05" sheetId="51" r:id="rId46"/>
    <sheet name="【第8章　土木・建設】08-06.07" sheetId="52" r:id="rId47"/>
    <sheet name="【第9章　運輸・通信】09-01.02.03" sheetId="53" r:id="rId48"/>
    <sheet name="【第9章　運輸・通信】09-04.05.06" sheetId="54" r:id="rId49"/>
    <sheet name="【第10章　上・下水道】10-01.02" sheetId="55" r:id="rId50"/>
    <sheet name="【第11章　教育・文化】11-01" sheetId="56" r:id="rId51"/>
    <sheet name="【第11章　教育・文化】11-02" sheetId="57" r:id="rId52"/>
    <sheet name="【第11章　教育・文化】11-03" sheetId="58" r:id="rId53"/>
    <sheet name="【第11章　教育・文化】11-04.05.06.07" sheetId="59" r:id="rId54"/>
    <sheet name="【第11章　教育・文化】11-08.09" sheetId="60" r:id="rId55"/>
    <sheet name="【第11章　教育・文化】11-10" sheetId="61" r:id="rId56"/>
    <sheet name="【第11章　教育・文化】11-11" sheetId="62" r:id="rId57"/>
    <sheet name="【第11章　教育・文化】11-12" sheetId="63" r:id="rId58"/>
    <sheet name="【第11章　教育・文化】11-13.14" sheetId="64" r:id="rId59"/>
    <sheet name="【第11章　教育・文化】11-15.16" sheetId="65" r:id="rId60"/>
    <sheet name="【第11章　教育・文化】11-17 " sheetId="66" r:id="rId61"/>
    <sheet name="【第11章　教育・文化】11-18" sheetId="67" r:id="rId62"/>
    <sheet name="【第11章　教育・文化】11-19.20 " sheetId="68" r:id="rId63"/>
    <sheet name="【第11章　教育・文化】11-21.22.23.24" sheetId="69" r:id="rId64"/>
    <sheet name="【第11章　教育・文化】11-25.26.27.28" sheetId="70" r:id="rId65"/>
    <sheet name="【第11章　教育・文化】11-29.30.31.32" sheetId="71" r:id="rId66"/>
    <sheet name="【第11章　教育・文化】11-33" sheetId="72" r:id="rId67"/>
    <sheet name="【第11章　教育・文化】11-34" sheetId="73" r:id="rId68"/>
    <sheet name="【第11章　教育・文化】11-35" sheetId="74" r:id="rId69"/>
    <sheet name="【第11章　教育・文化】11-36" sheetId="75" r:id="rId70"/>
    <sheet name="【第12章　社会保障・労働】12-01" sheetId="76" r:id="rId71"/>
    <sheet name="【第12章　社会保障・労働】12-02.03.04.05" sheetId="77" r:id="rId72"/>
    <sheet name="【第12章　社会保障・労働】12-06.07.08" sheetId="78" r:id="rId73"/>
    <sheet name="【第12章　社会保障・労働】12-09.10" sheetId="79" r:id="rId74"/>
    <sheet name="【第12章　社会保障・労働】12-11 " sheetId="80" r:id="rId75"/>
    <sheet name="【第12章　社会保障・労働】12-12.13.14" sheetId="81" r:id="rId76"/>
    <sheet name="【第12章　社会保障・労働】12-15.16.17" sheetId="82" r:id="rId77"/>
    <sheet name="【第12章　社会保障・労働】12-18.19.20" sheetId="83" r:id="rId78"/>
    <sheet name="【第12章　社会保障・労働】12-21.22.23" sheetId="84" r:id="rId79"/>
    <sheet name="【第12章　社会保障・労働】12-24.25" sheetId="85" r:id="rId80"/>
    <sheet name="【第12章　社会保障・労働】12-26.27.28.29" sheetId="86" r:id="rId81"/>
    <sheet name="【第12章　社会保障・労働】12-30.31.32" sheetId="87" r:id="rId82"/>
    <sheet name="【第12章　社会保障・労働】12-33.34" sheetId="88" r:id="rId83"/>
    <sheet name="【第12章　社会保障・労働】12-35" sheetId="89" r:id="rId84"/>
    <sheet name="【第12章　社会保障・労働】12-36" sheetId="90" r:id="rId85"/>
    <sheet name="【第13章　保健・衛生】13-01,02,03" sheetId="91" r:id="rId86"/>
    <sheet name="【第13章　保健・衛生】13-04,05,06" sheetId="92" r:id="rId87"/>
    <sheet name="【第13章　保健・衛生】13-07" sheetId="93" r:id="rId88"/>
    <sheet name="【第13章　保健・衛生】13-08,09" sheetId="94" r:id="rId89"/>
    <sheet name="【第13章　保健・衛生】13-10,11" sheetId="95" r:id="rId90"/>
    <sheet name="【第13章　保健・衛生】13-12,13" sheetId="96" r:id="rId91"/>
    <sheet name="【第13章　保健・衛生】13-14,15,16" sheetId="97" r:id="rId92"/>
    <sheet name="【第13章　保健・衛生】13-17,18,19" sheetId="98" r:id="rId93"/>
    <sheet name="【第13章　保健・衛生】13-20" sheetId="99" r:id="rId94"/>
    <sheet name="【第14章　公安・消防】14-01,02" sheetId="100" r:id="rId95"/>
    <sheet name="【第14章　公安・消防】14-03,04,05" sheetId="101" r:id="rId96"/>
    <sheet name="【第14章　公安・消防】14-06,07,08,09" sheetId="102" r:id="rId97"/>
    <sheet name="【第14章　公安・消防】14-10,11,12" sheetId="103" r:id="rId98"/>
    <sheet name="【第14章　公安・消防】14-13,14,15" sheetId="104" r:id="rId99"/>
    <sheet name="【第15章　行政】15-01" sheetId="105" r:id="rId100"/>
    <sheet name="【第15章　行政】15-02" sheetId="106" r:id="rId101"/>
    <sheet name="【第15章　行政】15-03" sheetId="107" r:id="rId102"/>
    <sheet name="【第15章　行政】15-04" sheetId="108" r:id="rId103"/>
    <sheet name="【第15章　行政】15-05" sheetId="109" r:id="rId104"/>
    <sheet name="【第15章　行政】15-06,07,08" sheetId="110" r:id="rId105"/>
    <sheet name="【第15章　行政】15-09.10.11.12" sheetId="111" r:id="rId106"/>
    <sheet name="【第15章　行政】15-13" sheetId="112" r:id="rId107"/>
    <sheet name="【第15章　行政】15-14" sheetId="113" r:id="rId108"/>
    <sheet name="【第16章　コミュニティ】16-01,02" sheetId="114" r:id="rId109"/>
    <sheet name="【第16章　コミュニティ】16-03" sheetId="115" r:id="rId110"/>
    <sheet name="【第17章　選挙】17-01,02" sheetId="116" r:id="rId111"/>
    <sheet name="【第17章　選挙】17-03,04" sheetId="117" r:id="rId112"/>
    <sheet name="【第17章　選挙】17-05,06" sheetId="118" r:id="rId113"/>
    <sheet name="【第17章　選挙】17-07" sheetId="119" r:id="rId114"/>
    <sheet name="【第17章　選挙】17-08" sheetId="120" r:id="rId115"/>
    <sheet name="【第17章　選挙】17-09 " sheetId="121" r:id="rId116"/>
    <sheet name="【第17章　選挙】17-10" sheetId="122" r:id="rId117"/>
    <sheet name="【第18章　財政】18-01" sheetId="123" r:id="rId118"/>
    <sheet name="【第18章　財政】18-02" sheetId="124" r:id="rId119"/>
    <sheet name="【第18章　財政】18-03,04" sheetId="125" r:id="rId120"/>
    <sheet name="【第18章　財政】18-05" sheetId="126" r:id="rId121"/>
    <sheet name="【第18章　財政】18-06,07" sheetId="127" r:id="rId122"/>
    <sheet name="【第18章　財政】18-08" sheetId="128" r:id="rId123"/>
    <sheet name="【第18章　財政】18-09" sheetId="129" r:id="rId124"/>
    <sheet name="統計図表" sheetId="130" r:id="rId125"/>
  </sheets>
  <definedNames>
    <definedName name="OLE_LINK1" localSheetId="1">統計表目次1!$B$4</definedName>
    <definedName name="_xlnm.Print_Area" localSheetId="49">'【第10章　上・下水道】10-01.02'!$A$1:$H$31</definedName>
    <definedName name="_xlnm.Print_Area" localSheetId="50">'【第11章　教育・文化】11-01'!$A$1:$E$31</definedName>
    <definedName name="_xlnm.Print_Area" localSheetId="51">'【第11章　教育・文化】11-02'!$A$1:$E$150</definedName>
    <definedName name="_xlnm.Print_Area" localSheetId="55">'【第11章　教育・文化】11-10'!$A$1:$T$18</definedName>
    <definedName name="_xlnm.Print_Area" localSheetId="56">'【第11章　教育・文化】11-11'!$A$1:$U$26</definedName>
    <definedName name="_xlnm.Print_Area" localSheetId="57">'【第11章　教育・文化】11-12'!$A$1:$AC$26</definedName>
    <definedName name="_xlnm.Print_Area" localSheetId="58">'【第11章　教育・文化】11-13.14'!$A$1:$G$36</definedName>
    <definedName name="_xlnm.Print_Area" localSheetId="59">'【第11章　教育・文化】11-15.16'!$A$1:$G$30</definedName>
    <definedName name="_xlnm.Print_Area" localSheetId="60">'【第11章　教育・文化】11-17 '!$A$1:$U$34</definedName>
    <definedName name="_xlnm.Print_Area" localSheetId="61">'【第11章　教育・文化】11-18'!$A$1:$H$35</definedName>
    <definedName name="_xlnm.Print_Area" localSheetId="62">'【第11章　教育・文化】11-19.20 '!$A$1:$J$26</definedName>
    <definedName name="_xlnm.Print_Area" localSheetId="63">'【第11章　教育・文化】11-21.22.23.24'!$A$1:$I$51</definedName>
    <definedName name="_xlnm.Print_Area" localSheetId="64">'【第11章　教育・文化】11-25.26.27.28'!$A$1:$G$52</definedName>
    <definedName name="_xlnm.Print_Area" localSheetId="65">'【第11章　教育・文化】11-29.30.31.32'!$A$1:$F$38</definedName>
    <definedName name="_xlnm.Print_Area" localSheetId="66">'【第11章　教育・文化】11-33'!$A$1:$L$22</definedName>
    <definedName name="_xlnm.Print_Area" localSheetId="67">'【第11章　教育・文化】11-34'!$A$1:$L$22</definedName>
    <definedName name="_xlnm.Print_Area" localSheetId="68">'【第11章　教育・文化】11-35'!$A$1:$K$34</definedName>
    <definedName name="_xlnm.Print_Area" localSheetId="69">'【第11章　教育・文化】11-36'!$A$1:$F$211</definedName>
    <definedName name="_xlnm.Print_Area" localSheetId="70">'【第12章　社会保障・労働】12-01'!$A$1:$E$47</definedName>
    <definedName name="_xlnm.Print_Area" localSheetId="71">'【第12章　社会保障・労働】12-02.03.04.05'!$A$1:$G$33</definedName>
    <definedName name="_xlnm.Print_Area" localSheetId="72">'【第12章　社会保障・労働】12-06.07.08'!$A$1:$G$34</definedName>
    <definedName name="_xlnm.Print_Area" localSheetId="73">'【第12章　社会保障・労働】12-09.10'!$A$1:$G$20</definedName>
    <definedName name="_xlnm.Print_Area" localSheetId="74">'【第12章　社会保障・労働】12-11 '!$A$1:$G$33</definedName>
    <definedName name="_xlnm.Print_Area" localSheetId="75">'【第12章　社会保障・労働】12-12.13.14'!$A$1:$I$34</definedName>
    <definedName name="_xlnm.Print_Area" localSheetId="76">'【第12章　社会保障・労働】12-15.16.17'!$A$1:$K$60</definedName>
    <definedName name="_xlnm.Print_Area" localSheetId="77">'【第12章　社会保障・労働】12-18.19.20'!$A$1:$G$37</definedName>
    <definedName name="_xlnm.Print_Area" localSheetId="78">'【第12章　社会保障・労働】12-21.22.23'!$A$1:$I$40</definedName>
    <definedName name="_xlnm.Print_Area" localSheetId="79">'【第12章　社会保障・労働】12-24.25'!$A$1:$K$31</definedName>
    <definedName name="_xlnm.Print_Area" localSheetId="80">'【第12章　社会保障・労働】12-26.27.28.29'!$A$1:$Y$48</definedName>
    <definedName name="_xlnm.Print_Area" localSheetId="81">'【第12章　社会保障・労働】12-30.31.32'!$A$1:$N$29</definedName>
    <definedName name="_xlnm.Print_Area" localSheetId="82">'【第12章　社会保障・労働】12-33.34'!$A$1:$J$19</definedName>
    <definedName name="_xlnm.Print_Area" localSheetId="83">'【第12章　社会保障・労働】12-35'!$A$1:$L$34</definedName>
    <definedName name="_xlnm.Print_Area" localSheetId="84">'【第12章　社会保障・労働】12-36'!$A$1:$V$18</definedName>
    <definedName name="_xlnm.Print_Area" localSheetId="85">'【第13章　保健・衛生】13-01,02,03'!$A$1:$H$50</definedName>
    <definedName name="_xlnm.Print_Area" localSheetId="86">'【第13章　保健・衛生】13-04,05,06'!$A$1:$I$31</definedName>
    <definedName name="_xlnm.Print_Area" localSheetId="87">'【第13章　保健・衛生】13-07'!$A$1:$J$16</definedName>
    <definedName name="_xlnm.Print_Area" localSheetId="88">'【第13章　保健・衛生】13-08,09'!$A$1:$J$26</definedName>
    <definedName name="_xlnm.Print_Area" localSheetId="89">'【第13章　保健・衛生】13-10,11'!$A$1:$M$21</definedName>
    <definedName name="_xlnm.Print_Area" localSheetId="90">'【第13章　保健・衛生】13-12,13'!$A$1:$AL$46</definedName>
    <definedName name="_xlnm.Print_Area" localSheetId="91">'【第13章　保健・衛生】13-14,15,16'!$A$1:$G$31</definedName>
    <definedName name="_xlnm.Print_Area" localSheetId="92">'【第13章　保健・衛生】13-17,18,19'!$A$1:$I$37</definedName>
    <definedName name="_xlnm.Print_Area" localSheetId="93">'【第13章　保健・衛生】13-20'!$A$1:$BH$36</definedName>
    <definedName name="_xlnm.Print_Area" localSheetId="94">'【第14章　公安・消防】14-01,02'!$A$1:$L$26</definedName>
    <definedName name="_xlnm.Print_Area" localSheetId="95">'【第14章　公安・消防】14-03,04,05'!$A$1:$N$34</definedName>
    <definedName name="_xlnm.Print_Area" localSheetId="96">'【第14章　公安・消防】14-06,07,08,09'!$A$1:$L$55</definedName>
    <definedName name="_xlnm.Print_Area" localSheetId="98">'【第14章　公安・消防】14-13,14,15'!$A$1:$O$26</definedName>
    <definedName name="_xlnm.Print_Area" localSheetId="99">'【第15章　行政】15-01'!$A$1:$F$39</definedName>
    <definedName name="_xlnm.Print_Area" localSheetId="100">'【第15章　行政】15-02'!$A$1:$F$44</definedName>
    <definedName name="_xlnm.Print_Area" localSheetId="101">'【第15章　行政】15-03'!$A$1:$E$34</definedName>
    <definedName name="_xlnm.Print_Area" localSheetId="102">'【第15章　行政】15-04'!$A$1:$E$68</definedName>
    <definedName name="_xlnm.Print_Area" localSheetId="103">'【第15章　行政】15-05'!$A$1:$E$83</definedName>
    <definedName name="_xlnm.Print_Area" localSheetId="104">'【第15章　行政】15-06,07,08'!$A$1:$Q$41</definedName>
    <definedName name="_xlnm.Print_Area" localSheetId="105">'【第15章　行政】15-09.10.11.12'!$A$1:$K$43</definedName>
    <definedName name="_xlnm.Print_Area" localSheetId="106">'【第15章　行政】15-13'!$A$1:$G$49</definedName>
    <definedName name="_xlnm.Print_Area" localSheetId="108">'【第16章　コミュニティ】16-01,02'!$A$1:$D$31</definedName>
    <definedName name="_xlnm.Print_Area" localSheetId="109">'【第16章　コミュニティ】16-03'!$A$1:$J$50</definedName>
    <definedName name="_xlnm.Print_Area" localSheetId="110">'【第17章　選挙】17-01,02'!$A$1:$Q$45</definedName>
    <definedName name="_xlnm.Print_Area" localSheetId="111">'【第17章　選挙】17-03,04'!$A$1:$Q$48</definedName>
    <definedName name="_xlnm.Print_Area" localSheetId="112">'【第17章　選挙】17-05,06'!$A$1:$Q$47</definedName>
    <definedName name="_xlnm.Print_Area" localSheetId="115">'【第17章　選挙】17-09 '!$A$1:$C$40</definedName>
    <definedName name="_xlnm.Print_Area" localSheetId="116">'【第17章　選挙】17-10'!$A$1:$E$9</definedName>
    <definedName name="_xlnm.Print_Area" localSheetId="117">'【第18章　財政】18-01'!$A$1:$F$27</definedName>
    <definedName name="_xlnm.Print_Area" localSheetId="118">'【第18章　財政】18-02'!$A$1:$F$18</definedName>
    <definedName name="_xlnm.Print_Area" localSheetId="119">'【第18章　財政】18-03,04'!$A$1:$F$35</definedName>
    <definedName name="_xlnm.Print_Area" localSheetId="120">'【第18章　財政】18-05'!$A$1:$G$14</definedName>
    <definedName name="_xlnm.Print_Area" localSheetId="121">'【第18章　財政】18-06,07'!$A$1:$J$57</definedName>
    <definedName name="_xlnm.Print_Area" localSheetId="122">'【第18章　財政】18-08'!$A$1:$J$28</definedName>
    <definedName name="_xlnm.Print_Area" localSheetId="123">'【第18章　財政】18-09'!$A$1:$H$19</definedName>
    <definedName name="_xlnm.Print_Area" localSheetId="4">'【第1章 土地・気象】01-01.02.03.04'!$A$1:$G$37</definedName>
    <definedName name="_xlnm.Print_Area" localSheetId="5">'【第1章 土地・気象】01-05.06'!$A$1:$J$39</definedName>
    <definedName name="_xlnm.Print_Area" localSheetId="6">'【第2章　人口】02-01.02'!$A$1:$G$116</definedName>
    <definedName name="_xlnm.Print_Area" localSheetId="7">'【第2章　人口】02-03'!$A$1:$K$348</definedName>
    <definedName name="_xlnm.Print_Area" localSheetId="8">'【第2章　人口】02-04'!$A$1:$V$27</definedName>
    <definedName name="_xlnm.Print_Area" localSheetId="9">'【第2章　人口】02-05'!$A$1:$E$42</definedName>
    <definedName name="_xlnm.Print_Area" localSheetId="10">'【第2章　人口】02-06'!$A$1:$J$55</definedName>
    <definedName name="_xlnm.Print_Area" localSheetId="11">'【第2章　人口】02-07 '!$A$1:$AE$22</definedName>
    <definedName name="_xlnm.Print_Area" localSheetId="12">'【第2章　人口】02-08'!$A$1:$F$54</definedName>
    <definedName name="_xlnm.Print_Area" localSheetId="13">'【第2章　人口】02-09'!$A$1:$F$54</definedName>
    <definedName name="_xlnm.Print_Area" localSheetId="14">'【第2章　人口】02-10'!$A$1:$J$55</definedName>
    <definedName name="_xlnm.Print_Area" localSheetId="18">'【第3章　国勢調査】03-04'!$A$1:$K$54</definedName>
    <definedName name="_xlnm.Print_Area" localSheetId="20">'【第3章　国勢調査】03-06'!$A$1:$T$45</definedName>
    <definedName name="_xlnm.Print_Area" localSheetId="26">'【第4章　農林水産業】04-01'!$A$1:$K$53</definedName>
    <definedName name="_xlnm.Print_Area" localSheetId="29">'【第4章　農林水産業】04-07.08,09'!$A$1:$J$40</definedName>
    <definedName name="_xlnm.Print_Area" localSheetId="30">'【第4章　農林水産業】04-10.11.12'!$A$1:$O$55</definedName>
    <definedName name="_xlnm.Print_Area" localSheetId="31">'【第5章　事業所・商業・工業】05-01'!$A$1:$R$72</definedName>
    <definedName name="_xlnm.Print_Area" localSheetId="32">'【第5章　事業所・商業・工業】05-02'!$A$1:$N$21</definedName>
    <definedName name="_xlnm.Print_Area" localSheetId="33">'【第5章　事業所・商業・工業】05-03'!$A$1:$W$93</definedName>
    <definedName name="_xlnm.Print_Area" localSheetId="34">'【第5章　事業所・商業・工業】05-04'!$A$1:$N$112</definedName>
    <definedName name="_xlnm.Print_Area" localSheetId="35">'【第5章　事業所・商業・工業】05-05'!$A$1:$P$75</definedName>
    <definedName name="_xlnm.Print_Area" localSheetId="36">'【第5章　事業所・商業・工業】05-06'!$A$1:$G$43</definedName>
    <definedName name="_xlnm.Print_Area" localSheetId="37">'【第6章　観光】06-01'!$A$1:$J$26</definedName>
    <definedName name="_xlnm.Print_Area" localSheetId="38">'【第6章　観光】06-02.03'!$A$1:$E$48</definedName>
    <definedName name="_xlnm.Print_Area" localSheetId="39">'【第6章　観光】06-04'!$A$1:$H$84</definedName>
    <definedName name="_xlnm.Print_Area" localSheetId="40">'【第7章　経済】07-01.02.03'!$A$1:$H$30</definedName>
    <definedName name="_xlnm.Print_Area" localSheetId="41">'【第7章　経済】07-04.05.06.07'!$A$1:$F$25</definedName>
    <definedName name="_xlnm.Print_Area" localSheetId="42">'【第7章　経済】07-08'!$A$1:$I$36</definedName>
    <definedName name="_xlnm.Print_Area" localSheetId="43">'【第8章　土木・建設】08-01.02'!$A$1:$R$45</definedName>
    <definedName name="_xlnm.Print_Area" localSheetId="44">'【第8章　土木・建設】08-03.04'!$A$1:$H$44</definedName>
    <definedName name="_xlnm.Print_Area" localSheetId="46">'【第8章　土木・建設】08-06.07'!$A$1:$R$50</definedName>
    <definedName name="_xlnm.Print_Area" localSheetId="47">'【第9章　運輸・通信】09-01.02.03'!$A$1:$L$28</definedName>
    <definedName name="_xlnm.Print_Area" localSheetId="48">'【第9章　運輸・通信】09-04.05.06'!$A$1:$AJ$32</definedName>
    <definedName name="_xlnm.Print_Area" localSheetId="124">統計図表!$A$1:$J$464</definedName>
    <definedName name="_xlnm.Print_Area" localSheetId="1">統計表目次1!$A$1:$G$54</definedName>
    <definedName name="_xlnm.Print_Area" localSheetId="2">統計表目次2!$A$1:$G$59</definedName>
    <definedName name="_xlnm.Print_Area" localSheetId="3">統計表目次3!$A$1:$G$54</definedName>
    <definedName name="_xlnm.Print_Titles" localSheetId="51">'【第11章　教育・文化】11-02'!$3:$3</definedName>
    <definedName name="_xlnm.Print_Titles" localSheetId="115">'【第17章　選挙】17-09 '!$1:$3</definedName>
    <definedName name="_xlnm.Print_Titles" localSheetId="5">'【第1章 土地・気象】01-05.06'!$15:$18</definedName>
    <definedName name="_xlnm.Print_Titles" localSheetId="20">'【第3章　国勢調査】03-06'!$3:$4</definedName>
    <definedName name="_xlnm.Print_Titles" localSheetId="34">'【第5章　事業所・商業・工業】05-04'!$3:$4</definedName>
    <definedName name="_xlnm.Print_Titles" localSheetId="35">'【第5章　事業所・商業・工業】05-05'!$3:$5</definedName>
  </definedNames>
  <calcPr calcId="191029"/>
</workbook>
</file>

<file path=xl/calcChain.xml><?xml version="1.0" encoding="utf-8"?>
<calcChain xmlns="http://schemas.openxmlformats.org/spreadsheetml/2006/main">
  <c r="J27" i="128" l="1"/>
  <c r="J28" i="127"/>
  <c r="C39" i="121" l="1"/>
  <c r="N28" i="120"/>
  <c r="M28" i="120"/>
  <c r="K28" i="120"/>
  <c r="J28" i="120"/>
  <c r="L28" i="120" s="1"/>
  <c r="I28" i="120"/>
  <c r="O28" i="120" s="1"/>
  <c r="F28" i="120"/>
  <c r="N27" i="120"/>
  <c r="M27" i="120"/>
  <c r="K27" i="120"/>
  <c r="J27" i="120"/>
  <c r="L27" i="120" s="1"/>
  <c r="I27" i="120"/>
  <c r="O27" i="120" s="1"/>
  <c r="F27" i="120"/>
  <c r="N26" i="120"/>
  <c r="M26" i="120"/>
  <c r="K26" i="120"/>
  <c r="J26" i="120"/>
  <c r="L26" i="120" s="1"/>
  <c r="I26" i="120"/>
  <c r="O26" i="120" s="1"/>
  <c r="F26" i="120"/>
  <c r="N25" i="120"/>
  <c r="M25" i="120"/>
  <c r="K25" i="120"/>
  <c r="J25" i="120"/>
  <c r="L25" i="120" s="1"/>
  <c r="I25" i="120"/>
  <c r="O25" i="120" s="1"/>
  <c r="F25" i="120"/>
  <c r="N24" i="120"/>
  <c r="M24" i="120"/>
  <c r="K24" i="120"/>
  <c r="J24" i="120"/>
  <c r="L24" i="120" s="1"/>
  <c r="I24" i="120"/>
  <c r="O24" i="120" s="1"/>
  <c r="F24" i="120"/>
  <c r="N23" i="120"/>
  <c r="M23" i="120"/>
  <c r="K23" i="120"/>
  <c r="J23" i="120"/>
  <c r="L23" i="120" s="1"/>
  <c r="I23" i="120"/>
  <c r="O23" i="120" s="1"/>
  <c r="F23" i="120"/>
  <c r="N22" i="120"/>
  <c r="M22" i="120"/>
  <c r="K22" i="120"/>
  <c r="J22" i="120"/>
  <c r="L22" i="120" s="1"/>
  <c r="I22" i="120"/>
  <c r="O22" i="120" s="1"/>
  <c r="F22" i="120"/>
  <c r="N21" i="120"/>
  <c r="M21" i="120"/>
  <c r="K21" i="120"/>
  <c r="J21" i="120"/>
  <c r="L21" i="120" s="1"/>
  <c r="I21" i="120"/>
  <c r="O21" i="120" s="1"/>
  <c r="F21" i="120"/>
  <c r="N20" i="120"/>
  <c r="M20" i="120"/>
  <c r="K20" i="120"/>
  <c r="J20" i="120"/>
  <c r="L20" i="120" s="1"/>
  <c r="I20" i="120"/>
  <c r="O20" i="120" s="1"/>
  <c r="F20" i="120"/>
  <c r="N19" i="120"/>
  <c r="M19" i="120"/>
  <c r="K19" i="120"/>
  <c r="J19" i="120"/>
  <c r="L19" i="120" s="1"/>
  <c r="I19" i="120"/>
  <c r="O19" i="120" s="1"/>
  <c r="F19" i="120"/>
  <c r="N18" i="120"/>
  <c r="M18" i="120"/>
  <c r="K18" i="120"/>
  <c r="J18" i="120"/>
  <c r="L18" i="120" s="1"/>
  <c r="I18" i="120"/>
  <c r="O18" i="120" s="1"/>
  <c r="F18" i="120"/>
  <c r="N17" i="120"/>
  <c r="M17" i="120"/>
  <c r="K17" i="120"/>
  <c r="J17" i="120"/>
  <c r="L17" i="120" s="1"/>
  <c r="I17" i="120"/>
  <c r="O17" i="120" s="1"/>
  <c r="F17" i="120"/>
  <c r="N16" i="120"/>
  <c r="M16" i="120"/>
  <c r="K16" i="120"/>
  <c r="J16" i="120"/>
  <c r="L16" i="120" s="1"/>
  <c r="I16" i="120"/>
  <c r="O16" i="120" s="1"/>
  <c r="F16" i="120"/>
  <c r="N15" i="120"/>
  <c r="M15" i="120"/>
  <c r="K15" i="120"/>
  <c r="J15" i="120"/>
  <c r="L15" i="120" s="1"/>
  <c r="I15" i="120"/>
  <c r="O15" i="120" s="1"/>
  <c r="F15" i="120"/>
  <c r="O14" i="120"/>
  <c r="O13" i="120"/>
  <c r="O12" i="120"/>
  <c r="N8" i="120"/>
  <c r="M8" i="120"/>
  <c r="L8" i="120"/>
  <c r="I8" i="120"/>
  <c r="O8" i="120" s="1"/>
  <c r="F8" i="120"/>
  <c r="O7" i="120"/>
  <c r="N7" i="120"/>
  <c r="M7" i="120"/>
  <c r="K7" i="120"/>
  <c r="J7" i="120"/>
  <c r="L7" i="120" s="1"/>
  <c r="I7" i="120"/>
  <c r="F7" i="120"/>
  <c r="L10" i="119"/>
  <c r="K10" i="119"/>
  <c r="J10" i="119"/>
  <c r="N46" i="118"/>
  <c r="M46" i="118"/>
  <c r="K46" i="118"/>
  <c r="J46" i="118"/>
  <c r="I46" i="118"/>
  <c r="O46" i="118" s="1"/>
  <c r="F46" i="118"/>
  <c r="L46" i="118" s="1"/>
  <c r="N45" i="118"/>
  <c r="M45" i="118"/>
  <c r="K45" i="118"/>
  <c r="J45" i="118"/>
  <c r="I45" i="118"/>
  <c r="O45" i="118" s="1"/>
  <c r="F45" i="118"/>
  <c r="L45" i="118" s="1"/>
  <c r="N44" i="118"/>
  <c r="M44" i="118"/>
  <c r="K44" i="118"/>
  <c r="J44" i="118"/>
  <c r="I44" i="118"/>
  <c r="O44" i="118" s="1"/>
  <c r="F44" i="118"/>
  <c r="L44" i="118" s="1"/>
  <c r="N43" i="118"/>
  <c r="M43" i="118"/>
  <c r="K43" i="118"/>
  <c r="J43" i="118"/>
  <c r="I43" i="118"/>
  <c r="O43" i="118" s="1"/>
  <c r="F43" i="118"/>
  <c r="L43" i="118" s="1"/>
  <c r="N42" i="118"/>
  <c r="M42" i="118"/>
  <c r="K42" i="118"/>
  <c r="J42" i="118"/>
  <c r="I42" i="118"/>
  <c r="O42" i="118" s="1"/>
  <c r="F42" i="118"/>
  <c r="L42" i="118" s="1"/>
  <c r="N40" i="118"/>
  <c r="M40" i="118"/>
  <c r="K40" i="118"/>
  <c r="J40" i="118"/>
  <c r="I40" i="118"/>
  <c r="O40" i="118" s="1"/>
  <c r="F40" i="118"/>
  <c r="L40" i="118" s="1"/>
  <c r="N39" i="118"/>
  <c r="M39" i="118"/>
  <c r="K39" i="118"/>
  <c r="J39" i="118"/>
  <c r="I39" i="118"/>
  <c r="O39" i="118" s="1"/>
  <c r="F39" i="118"/>
  <c r="L39" i="118" s="1"/>
  <c r="N38" i="118"/>
  <c r="M38" i="118"/>
  <c r="K38" i="118"/>
  <c r="J38" i="118"/>
  <c r="I38" i="118"/>
  <c r="O38" i="118" s="1"/>
  <c r="F38" i="118"/>
  <c r="L38" i="118" s="1"/>
  <c r="O37" i="118"/>
  <c r="O36" i="118"/>
  <c r="O35" i="118"/>
  <c r="N32" i="118"/>
  <c r="M32" i="118"/>
  <c r="L32" i="118"/>
  <c r="I32" i="118"/>
  <c r="O32" i="118" s="1"/>
  <c r="F32" i="118"/>
  <c r="O22" i="118"/>
  <c r="N22" i="118"/>
  <c r="M22" i="118"/>
  <c r="K22" i="118"/>
  <c r="J22" i="118"/>
  <c r="I22" i="118"/>
  <c r="F22" i="118"/>
  <c r="L22" i="118" s="1"/>
  <c r="O21" i="118"/>
  <c r="N21" i="118"/>
  <c r="M21" i="118"/>
  <c r="K21" i="118"/>
  <c r="J21" i="118"/>
  <c r="I21" i="118"/>
  <c r="F21" i="118"/>
  <c r="L21" i="118" s="1"/>
  <c r="O20" i="118"/>
  <c r="N20" i="118"/>
  <c r="M20" i="118"/>
  <c r="K20" i="118"/>
  <c r="J20" i="118"/>
  <c r="I20" i="118"/>
  <c r="F20" i="118"/>
  <c r="L20" i="118" s="1"/>
  <c r="O19" i="118"/>
  <c r="N19" i="118"/>
  <c r="M19" i="118"/>
  <c r="K19" i="118"/>
  <c r="J19" i="118"/>
  <c r="I19" i="118"/>
  <c r="F19" i="118"/>
  <c r="L19" i="118" s="1"/>
  <c r="O18" i="118"/>
  <c r="N18" i="118"/>
  <c r="M18" i="118"/>
  <c r="K18" i="118"/>
  <c r="J18" i="118"/>
  <c r="I18" i="118"/>
  <c r="F18" i="118"/>
  <c r="L18" i="118" s="1"/>
  <c r="O17" i="118"/>
  <c r="N17" i="118"/>
  <c r="M17" i="118"/>
  <c r="K17" i="118"/>
  <c r="J17" i="118"/>
  <c r="I17" i="118"/>
  <c r="F17" i="118"/>
  <c r="L17" i="118" s="1"/>
  <c r="O16" i="118"/>
  <c r="N16" i="118"/>
  <c r="M16" i="118"/>
  <c r="K16" i="118"/>
  <c r="J16" i="118"/>
  <c r="I16" i="118"/>
  <c r="F16" i="118"/>
  <c r="L16" i="118" s="1"/>
  <c r="O15" i="118"/>
  <c r="N15" i="118"/>
  <c r="M15" i="118"/>
  <c r="K15" i="118"/>
  <c r="J15" i="118"/>
  <c r="I15" i="118"/>
  <c r="F15" i="118"/>
  <c r="L15" i="118" s="1"/>
  <c r="O14" i="118"/>
  <c r="N14" i="118"/>
  <c r="M14" i="118"/>
  <c r="K14" i="118"/>
  <c r="J14" i="118"/>
  <c r="I14" i="118"/>
  <c r="F14" i="118"/>
  <c r="L14" i="118" s="1"/>
  <c r="O13" i="118"/>
  <c r="O12" i="118"/>
  <c r="O11" i="118"/>
  <c r="N9" i="118"/>
  <c r="M9" i="118"/>
  <c r="I9" i="118"/>
  <c r="O9" i="118" s="1"/>
  <c r="F9" i="118"/>
  <c r="L9" i="118" s="1"/>
  <c r="I8" i="118"/>
  <c r="F8" i="118"/>
  <c r="L8" i="118" s="1"/>
  <c r="N7" i="118"/>
  <c r="M7" i="118"/>
  <c r="K7" i="118"/>
  <c r="J7" i="118"/>
  <c r="I7" i="118"/>
  <c r="F7" i="118"/>
  <c r="L7" i="118" s="1"/>
  <c r="N6" i="118"/>
  <c r="M6" i="118"/>
  <c r="K6" i="118"/>
  <c r="J6" i="118"/>
  <c r="I6" i="118"/>
  <c r="F6" i="118"/>
  <c r="L6" i="118" s="1"/>
  <c r="N46" i="117"/>
  <c r="M46" i="117"/>
  <c r="L46" i="117"/>
  <c r="K46" i="117"/>
  <c r="J46" i="117"/>
  <c r="I46" i="117"/>
  <c r="F46" i="117"/>
  <c r="O46" i="117" s="1"/>
  <c r="O45" i="117"/>
  <c r="N45" i="117"/>
  <c r="M45" i="117"/>
  <c r="L45" i="117"/>
  <c r="K45" i="117"/>
  <c r="J45" i="117"/>
  <c r="I45" i="117"/>
  <c r="O42" i="117"/>
  <c r="N42" i="117"/>
  <c r="M42" i="117"/>
  <c r="K42" i="117"/>
  <c r="J42" i="117"/>
  <c r="L42" i="117" s="1"/>
  <c r="I42" i="117"/>
  <c r="F42" i="117"/>
  <c r="O41" i="117"/>
  <c r="N41" i="117"/>
  <c r="M41" i="117"/>
  <c r="K41" i="117"/>
  <c r="J41" i="117"/>
  <c r="L41" i="117" s="1"/>
  <c r="I41" i="117"/>
  <c r="F41" i="117"/>
  <c r="O40" i="117"/>
  <c r="N40" i="117"/>
  <c r="M40" i="117"/>
  <c r="K40" i="117"/>
  <c r="J40" i="117"/>
  <c r="L40" i="117" s="1"/>
  <c r="I40" i="117"/>
  <c r="F40" i="117"/>
  <c r="O39" i="117"/>
  <c r="O38" i="117"/>
  <c r="O37" i="117"/>
  <c r="O36" i="117"/>
  <c r="O26" i="117"/>
  <c r="N26" i="117"/>
  <c r="M26" i="117"/>
  <c r="K26" i="117"/>
  <c r="J26" i="117"/>
  <c r="L26" i="117" s="1"/>
  <c r="I26" i="117"/>
  <c r="F26" i="117"/>
  <c r="O25" i="117"/>
  <c r="N25" i="117"/>
  <c r="M25" i="117"/>
  <c r="K25" i="117"/>
  <c r="J25" i="117"/>
  <c r="L25" i="117" s="1"/>
  <c r="I25" i="117"/>
  <c r="F25" i="117"/>
  <c r="O24" i="117"/>
  <c r="N24" i="117"/>
  <c r="M24" i="117"/>
  <c r="K24" i="117"/>
  <c r="J24" i="117"/>
  <c r="L24" i="117" s="1"/>
  <c r="I24" i="117"/>
  <c r="F24" i="117"/>
  <c r="O23" i="117"/>
  <c r="N23" i="117"/>
  <c r="M23" i="117"/>
  <c r="K23" i="117"/>
  <c r="J23" i="117"/>
  <c r="L23" i="117" s="1"/>
  <c r="I23" i="117"/>
  <c r="F23" i="117"/>
  <c r="O22" i="117"/>
  <c r="N22" i="117"/>
  <c r="M22" i="117"/>
  <c r="K22" i="117"/>
  <c r="J22" i="117"/>
  <c r="L22" i="117" s="1"/>
  <c r="I22" i="117"/>
  <c r="F22" i="117"/>
  <c r="O20" i="117"/>
  <c r="N20" i="117"/>
  <c r="M20" i="117"/>
  <c r="K20" i="117"/>
  <c r="J20" i="117"/>
  <c r="L20" i="117" s="1"/>
  <c r="I20" i="117"/>
  <c r="F20" i="117"/>
  <c r="O19" i="117"/>
  <c r="N19" i="117"/>
  <c r="M19" i="117"/>
  <c r="K19" i="117"/>
  <c r="J19" i="117"/>
  <c r="L19" i="117" s="1"/>
  <c r="I19" i="117"/>
  <c r="F19" i="117"/>
  <c r="O18" i="117"/>
  <c r="N18" i="117"/>
  <c r="M18" i="117"/>
  <c r="K18" i="117"/>
  <c r="J18" i="117"/>
  <c r="L18" i="117" s="1"/>
  <c r="I18" i="117"/>
  <c r="F18" i="117"/>
  <c r="O17" i="117"/>
  <c r="N17" i="117"/>
  <c r="M17" i="117"/>
  <c r="K17" i="117"/>
  <c r="J17" i="117"/>
  <c r="L17" i="117" s="1"/>
  <c r="I17" i="117"/>
  <c r="F17" i="117"/>
  <c r="O16" i="117"/>
  <c r="N16" i="117"/>
  <c r="M16" i="117"/>
  <c r="K16" i="117"/>
  <c r="J16" i="117"/>
  <c r="L16" i="117" s="1"/>
  <c r="I16" i="117"/>
  <c r="F16" i="117"/>
  <c r="O15" i="117"/>
  <c r="N15" i="117"/>
  <c r="M15" i="117"/>
  <c r="K15" i="117"/>
  <c r="J15" i="117"/>
  <c r="L15" i="117" s="1"/>
  <c r="I15" i="117"/>
  <c r="F15" i="117"/>
  <c r="O14" i="117"/>
  <c r="N14" i="117"/>
  <c r="M14" i="117"/>
  <c r="K14" i="117"/>
  <c r="J14" i="117"/>
  <c r="L14" i="117" s="1"/>
  <c r="I14" i="117"/>
  <c r="F14" i="117"/>
  <c r="O13" i="117"/>
  <c r="N13" i="117"/>
  <c r="M13" i="117"/>
  <c r="K13" i="117"/>
  <c r="J13" i="117"/>
  <c r="L13" i="117" s="1"/>
  <c r="I13" i="117"/>
  <c r="F13" i="117"/>
  <c r="O12" i="117"/>
  <c r="N12" i="117"/>
  <c r="M12" i="117"/>
  <c r="K12" i="117"/>
  <c r="J12" i="117"/>
  <c r="L12" i="117" s="1"/>
  <c r="I12" i="117"/>
  <c r="F12" i="117"/>
  <c r="L10" i="117"/>
  <c r="K10" i="117"/>
  <c r="J10" i="117"/>
  <c r="I10" i="117"/>
  <c r="O8" i="117"/>
  <c r="N8" i="117"/>
  <c r="M8" i="117"/>
  <c r="K8" i="117"/>
  <c r="J8" i="117"/>
  <c r="L8" i="117" s="1"/>
  <c r="I8" i="117"/>
  <c r="F8" i="117"/>
  <c r="O7" i="117"/>
  <c r="N7" i="117"/>
  <c r="M7" i="117"/>
  <c r="K7" i="117"/>
  <c r="J7" i="117"/>
  <c r="L7" i="117" s="1"/>
  <c r="I7" i="117"/>
  <c r="F7" i="117"/>
  <c r="O6" i="117"/>
  <c r="N6" i="117"/>
  <c r="M6" i="117"/>
  <c r="K6" i="117"/>
  <c r="J6" i="117"/>
  <c r="L6" i="117" s="1"/>
  <c r="I6" i="117"/>
  <c r="F6" i="117"/>
  <c r="O43" i="116"/>
  <c r="N43" i="116"/>
  <c r="M43" i="116"/>
  <c r="K43" i="116"/>
  <c r="J43" i="116"/>
  <c r="L43" i="116" s="1"/>
  <c r="I43" i="116"/>
  <c r="N42" i="116"/>
  <c r="M42" i="116"/>
  <c r="F42" i="116"/>
  <c r="O42" i="116" s="1"/>
  <c r="O36" i="116"/>
  <c r="N36" i="116"/>
  <c r="M36" i="116"/>
  <c r="N23" i="116"/>
  <c r="M23" i="116"/>
  <c r="L23" i="116"/>
  <c r="K23" i="116"/>
  <c r="J23" i="116"/>
  <c r="I23" i="116"/>
  <c r="O23" i="116" s="1"/>
  <c r="F23" i="116"/>
  <c r="N22" i="116"/>
  <c r="M22" i="116"/>
  <c r="L22" i="116"/>
  <c r="K22" i="116"/>
  <c r="J22" i="116"/>
  <c r="I22" i="116"/>
  <c r="O22" i="116" s="1"/>
  <c r="F22" i="116"/>
  <c r="N17" i="116"/>
  <c r="M17" i="116"/>
  <c r="L17" i="116"/>
  <c r="K17" i="116"/>
  <c r="J17" i="116"/>
  <c r="I17" i="116"/>
  <c r="O17" i="116" s="1"/>
  <c r="F17" i="116"/>
  <c r="N16" i="116"/>
  <c r="M16" i="116"/>
  <c r="L16" i="116"/>
  <c r="K16" i="116"/>
  <c r="J16" i="116"/>
  <c r="I16" i="116"/>
  <c r="O16" i="116" s="1"/>
  <c r="F16" i="116"/>
  <c r="N14" i="116"/>
  <c r="M14" i="116"/>
  <c r="L14" i="116"/>
  <c r="K14" i="116"/>
  <c r="J14" i="116"/>
  <c r="I14" i="116"/>
  <c r="O14" i="116" s="1"/>
  <c r="F14" i="116"/>
  <c r="N12" i="116"/>
  <c r="M12" i="116"/>
  <c r="L12" i="116"/>
  <c r="K12" i="116"/>
  <c r="J12" i="116"/>
  <c r="I12" i="116"/>
  <c r="O12" i="116" s="1"/>
  <c r="F12" i="116"/>
  <c r="N8" i="116"/>
  <c r="M8" i="116"/>
  <c r="L8" i="116"/>
  <c r="K8" i="116"/>
  <c r="J8" i="116"/>
  <c r="I8" i="116"/>
  <c r="O8" i="116" s="1"/>
  <c r="F8" i="116"/>
  <c r="N7" i="116"/>
  <c r="M7" i="116"/>
  <c r="L7" i="116"/>
  <c r="K7" i="116"/>
  <c r="J7" i="116"/>
  <c r="I7" i="116"/>
  <c r="O7" i="116" s="1"/>
  <c r="F7" i="116"/>
  <c r="N6" i="116"/>
  <c r="M6" i="116"/>
  <c r="L6" i="116"/>
  <c r="K6" i="116"/>
  <c r="J6" i="116"/>
  <c r="I6" i="116"/>
  <c r="O6" i="116" s="1"/>
  <c r="F6" i="116"/>
  <c r="O6" i="118" l="1"/>
  <c r="O7" i="118"/>
  <c r="O8" i="118"/>
  <c r="H4" i="115" l="1"/>
  <c r="E4" i="115"/>
  <c r="P29" i="110" l="1"/>
  <c r="I36" i="102" l="1"/>
  <c r="G36" i="102"/>
  <c r="E36" i="102"/>
  <c r="E20" i="102"/>
  <c r="K4" i="102"/>
  <c r="K32" i="101"/>
  <c r="C32" i="101" s="1"/>
  <c r="C14" i="100"/>
  <c r="C13" i="100"/>
  <c r="C12" i="100"/>
  <c r="C11" i="100"/>
  <c r="C10" i="100"/>
  <c r="C9" i="100"/>
  <c r="C8" i="100"/>
  <c r="C7" i="100"/>
  <c r="C6" i="100"/>
  <c r="C5" i="100"/>
  <c r="G11" i="88" l="1"/>
  <c r="G10" i="88"/>
  <c r="G9" i="88"/>
  <c r="G8" i="88"/>
  <c r="G7" i="88"/>
  <c r="G6" i="88"/>
  <c r="F5" i="88"/>
  <c r="G5" i="88" s="1"/>
  <c r="E5" i="88"/>
  <c r="D5" i="88"/>
  <c r="C5" i="88"/>
  <c r="B28" i="87"/>
  <c r="B27" i="87"/>
  <c r="B26" i="87"/>
  <c r="J33" i="66" l="1"/>
  <c r="I33" i="66"/>
  <c r="J32" i="66"/>
  <c r="I32" i="66"/>
  <c r="J31" i="66"/>
  <c r="I31" i="66"/>
  <c r="J30" i="66"/>
  <c r="I30" i="66"/>
  <c r="J29" i="66"/>
  <c r="I29" i="66"/>
  <c r="J28" i="66"/>
  <c r="I28" i="66"/>
  <c r="J27" i="66"/>
  <c r="I27" i="66"/>
  <c r="J26" i="66"/>
  <c r="I26" i="66"/>
  <c r="J25" i="66"/>
  <c r="I25" i="66"/>
  <c r="J24" i="66"/>
  <c r="I24" i="66"/>
  <c r="J23" i="66"/>
  <c r="I23" i="66"/>
  <c r="N22" i="66"/>
  <c r="M22" i="66"/>
  <c r="L22" i="66"/>
  <c r="K22" i="66"/>
  <c r="J22" i="66"/>
  <c r="I22" i="66"/>
  <c r="B27" i="65"/>
  <c r="E27" i="64"/>
  <c r="D27" i="64"/>
  <c r="C27" i="64"/>
  <c r="B27" i="64"/>
  <c r="G15" i="64"/>
  <c r="F15" i="64"/>
  <c r="E15" i="64"/>
  <c r="D15" i="64"/>
  <c r="C15" i="64"/>
  <c r="B15" i="64"/>
  <c r="R24" i="60"/>
  <c r="P24" i="60"/>
  <c r="R23" i="60"/>
  <c r="R22" i="60"/>
  <c r="R21" i="60"/>
  <c r="H18" i="59"/>
  <c r="G18" i="59"/>
  <c r="F18" i="59"/>
  <c r="E18" i="59"/>
  <c r="D18" i="59"/>
  <c r="C18" i="59"/>
  <c r="B18" i="59"/>
  <c r="H5" i="59"/>
  <c r="G5" i="59"/>
  <c r="F5" i="59"/>
  <c r="E5" i="59"/>
  <c r="D5" i="59"/>
  <c r="C5" i="59"/>
  <c r="B5" i="59"/>
  <c r="H5" i="58"/>
  <c r="G5" i="58"/>
  <c r="F5" i="58"/>
  <c r="E5" i="58"/>
  <c r="D5" i="58"/>
  <c r="C5" i="58"/>
  <c r="B5" i="58"/>
  <c r="G30" i="55" l="1"/>
  <c r="G29" i="55"/>
  <c r="G28" i="55"/>
  <c r="G27" i="55"/>
  <c r="G26" i="55"/>
  <c r="B31" i="54" l="1"/>
  <c r="AD20" i="54"/>
  <c r="U20" i="54"/>
  <c r="E20" i="54"/>
  <c r="B20" i="54" s="1"/>
  <c r="AD19" i="54"/>
  <c r="U19" i="54"/>
  <c r="E19" i="54"/>
  <c r="B19" i="54" s="1"/>
  <c r="AD18" i="54"/>
  <c r="U18" i="54"/>
  <c r="N18" i="54"/>
  <c r="E18" i="54"/>
  <c r="B18" i="54" s="1"/>
  <c r="AD17" i="54"/>
  <c r="U17" i="54"/>
  <c r="N17" i="54"/>
  <c r="E17" i="54"/>
  <c r="B17" i="54" s="1"/>
  <c r="K39" i="52" l="1"/>
  <c r="K25" i="52"/>
  <c r="R15" i="52"/>
  <c r="Q15" i="52"/>
  <c r="P15" i="52"/>
  <c r="O15" i="52"/>
  <c r="N15" i="52"/>
  <c r="M15" i="52"/>
  <c r="L15" i="52"/>
  <c r="K15" i="52"/>
  <c r="J15" i="52"/>
  <c r="I15" i="52"/>
  <c r="H15" i="52"/>
  <c r="G15" i="52"/>
  <c r="F15" i="52"/>
  <c r="E15" i="52"/>
  <c r="D14" i="52"/>
  <c r="C14" i="52"/>
  <c r="D13" i="52"/>
  <c r="C13" i="52"/>
  <c r="D12" i="52"/>
  <c r="C12" i="52"/>
  <c r="D11" i="52"/>
  <c r="C11" i="52"/>
  <c r="D10" i="52"/>
  <c r="C10" i="52"/>
  <c r="D9" i="52"/>
  <c r="C9" i="52"/>
  <c r="D8" i="52"/>
  <c r="C8" i="52"/>
  <c r="D7" i="52"/>
  <c r="C7" i="52"/>
  <c r="D6" i="52"/>
  <c r="C6" i="52"/>
  <c r="D5" i="52"/>
  <c r="D15" i="52" s="1"/>
  <c r="C5" i="52"/>
  <c r="C15" i="52" s="1"/>
  <c r="J24" i="51"/>
  <c r="K24" i="51" s="1"/>
  <c r="I24" i="51"/>
  <c r="G24" i="51"/>
  <c r="E24" i="51"/>
  <c r="C24" i="51"/>
  <c r="K23" i="51"/>
  <c r="J23" i="51"/>
  <c r="I23" i="51" s="1"/>
  <c r="E23" i="51"/>
  <c r="C23" i="51"/>
  <c r="H22" i="51"/>
  <c r="F22" i="51"/>
  <c r="D22" i="51"/>
  <c r="B22" i="51"/>
  <c r="K20" i="51"/>
  <c r="J20" i="51"/>
  <c r="I20" i="51" s="1"/>
  <c r="E20" i="51"/>
  <c r="C20" i="51"/>
  <c r="J19" i="51"/>
  <c r="K19" i="51" s="1"/>
  <c r="I19" i="51"/>
  <c r="G19" i="51"/>
  <c r="C19" i="51"/>
  <c r="K18" i="51"/>
  <c r="J18" i="51"/>
  <c r="H18" i="51"/>
  <c r="I18" i="51" s="1"/>
  <c r="G18" i="51"/>
  <c r="F18" i="51"/>
  <c r="D18" i="51"/>
  <c r="E18" i="51" s="1"/>
  <c r="C18" i="51"/>
  <c r="B18" i="51"/>
  <c r="J16" i="51"/>
  <c r="K16" i="51" s="1"/>
  <c r="I16" i="51"/>
  <c r="G16" i="51"/>
  <c r="C16" i="51"/>
  <c r="K15" i="51"/>
  <c r="J15" i="51"/>
  <c r="I15" i="51" s="1"/>
  <c r="E15" i="51"/>
  <c r="C15" i="51"/>
  <c r="H14" i="51"/>
  <c r="F14" i="51"/>
  <c r="D14" i="51"/>
  <c r="B14" i="51"/>
  <c r="H43" i="50"/>
  <c r="F43" i="50"/>
  <c r="H42" i="50"/>
  <c r="F42" i="50"/>
  <c r="H41" i="50"/>
  <c r="F41" i="50"/>
  <c r="D41" i="50"/>
  <c r="H40" i="50"/>
  <c r="F40" i="50"/>
  <c r="H39" i="50"/>
  <c r="G39" i="50"/>
  <c r="E39" i="50"/>
  <c r="F39" i="50" s="1"/>
  <c r="C39" i="50"/>
  <c r="D42" i="50" s="1"/>
  <c r="H37" i="50"/>
  <c r="F37" i="50"/>
  <c r="D37" i="50"/>
  <c r="H36" i="50"/>
  <c r="F36" i="50"/>
  <c r="H35" i="50"/>
  <c r="F35" i="50"/>
  <c r="H34" i="50"/>
  <c r="F34" i="50"/>
  <c r="D34" i="50"/>
  <c r="G33" i="50"/>
  <c r="H33" i="50" s="1"/>
  <c r="F33" i="50"/>
  <c r="E33" i="50"/>
  <c r="C33" i="50"/>
  <c r="D35" i="50" s="1"/>
  <c r="H31" i="50"/>
  <c r="F31" i="50"/>
  <c r="H30" i="50"/>
  <c r="F30" i="50"/>
  <c r="H29" i="50"/>
  <c r="F29" i="50"/>
  <c r="D29" i="50"/>
  <c r="H28" i="50"/>
  <c r="F28" i="50"/>
  <c r="H27" i="50"/>
  <c r="G27" i="50"/>
  <c r="E27" i="50"/>
  <c r="F27" i="50" s="1"/>
  <c r="C27" i="50"/>
  <c r="D30" i="50" s="1"/>
  <c r="G44" i="49"/>
  <c r="G43" i="49"/>
  <c r="G41" i="49"/>
  <c r="G40" i="49"/>
  <c r="G39" i="49"/>
  <c r="G38" i="49"/>
  <c r="G37" i="49"/>
  <c r="G36" i="49"/>
  <c r="G34" i="49"/>
  <c r="O33" i="49"/>
  <c r="M33" i="49"/>
  <c r="M26" i="49" s="1"/>
  <c r="K33" i="49"/>
  <c r="I33" i="49"/>
  <c r="G31" i="49"/>
  <c r="G30" i="49"/>
  <c r="G29" i="49"/>
  <c r="O28" i="49"/>
  <c r="O26" i="49" s="1"/>
  <c r="G28" i="49"/>
  <c r="K26" i="49"/>
  <c r="I26" i="49"/>
  <c r="P15" i="49"/>
  <c r="N15" i="49"/>
  <c r="K15" i="49"/>
  <c r="I15" i="49"/>
  <c r="F15" i="49"/>
  <c r="D15" i="49"/>
  <c r="P5" i="49"/>
  <c r="N5" i="49"/>
  <c r="K5" i="49"/>
  <c r="I5" i="49"/>
  <c r="F5" i="49"/>
  <c r="D5" i="49"/>
  <c r="G26" i="49" l="1"/>
  <c r="G33" i="49"/>
  <c r="D28" i="50"/>
  <c r="D36" i="50"/>
  <c r="D33" i="50" s="1"/>
  <c r="D40" i="50"/>
  <c r="D39" i="50" s="1"/>
  <c r="J14" i="51"/>
  <c r="G15" i="51"/>
  <c r="G20" i="51"/>
  <c r="J22" i="51"/>
  <c r="G22" i="51" s="1"/>
  <c r="G23" i="51"/>
  <c r="D31" i="50"/>
  <c r="D43" i="50"/>
  <c r="E16" i="51"/>
  <c r="E19" i="51"/>
  <c r="D27" i="50" l="1"/>
  <c r="K14" i="51"/>
  <c r="E14" i="51"/>
  <c r="I14" i="51"/>
  <c r="K22" i="51"/>
  <c r="I22" i="51"/>
  <c r="E22" i="51"/>
  <c r="C22" i="51"/>
  <c r="G14" i="51"/>
  <c r="C14" i="51"/>
  <c r="E8" i="44" l="1"/>
  <c r="D8" i="44"/>
  <c r="C8" i="44"/>
  <c r="B8" i="44"/>
  <c r="P46" i="41" l="1"/>
  <c r="M46" i="41"/>
  <c r="M45" i="41"/>
  <c r="M44" i="41"/>
  <c r="N5" i="40"/>
  <c r="M5" i="40"/>
  <c r="L5" i="40"/>
  <c r="K5" i="40"/>
  <c r="K25" i="39"/>
  <c r="J25" i="39"/>
  <c r="K24" i="39"/>
  <c r="J24" i="39"/>
  <c r="K23" i="39"/>
  <c r="J23" i="39"/>
  <c r="K22" i="39"/>
  <c r="J22" i="39"/>
  <c r="K21" i="39"/>
  <c r="J21" i="39"/>
  <c r="K20" i="39"/>
  <c r="J20" i="39"/>
  <c r="K19" i="39"/>
  <c r="J19" i="39"/>
  <c r="K18" i="39"/>
  <c r="J18" i="39"/>
  <c r="K17" i="39"/>
  <c r="J17" i="39"/>
  <c r="K16" i="39"/>
  <c r="J16" i="39"/>
  <c r="K15" i="39"/>
  <c r="J15" i="39"/>
  <c r="K14" i="39"/>
  <c r="J14" i="39"/>
  <c r="K12" i="39"/>
  <c r="J12" i="39"/>
  <c r="K11" i="39"/>
  <c r="J11" i="39"/>
  <c r="K10" i="39"/>
  <c r="J10" i="39"/>
  <c r="K9" i="39"/>
  <c r="J9" i="39"/>
  <c r="U8" i="39"/>
  <c r="T8" i="39"/>
  <c r="S8" i="39"/>
  <c r="R8" i="39"/>
  <c r="Q8" i="39"/>
  <c r="P8" i="39"/>
  <c r="O8" i="39"/>
  <c r="N8" i="39"/>
  <c r="M8" i="39"/>
  <c r="L8" i="39"/>
  <c r="J8" i="39" s="1"/>
  <c r="K8" i="39"/>
  <c r="E40" i="34" l="1"/>
  <c r="E39" i="34"/>
  <c r="E38" i="34"/>
  <c r="E37" i="34"/>
  <c r="L4" i="34"/>
  <c r="D4" i="34"/>
  <c r="E31" i="32"/>
  <c r="D31" i="32"/>
  <c r="C31" i="32"/>
  <c r="B31" i="32" s="1"/>
  <c r="F26" i="32"/>
  <c r="F25" i="32"/>
  <c r="F24" i="32"/>
  <c r="F22" i="32"/>
  <c r="F20" i="32"/>
  <c r="F19" i="32"/>
  <c r="F18" i="32"/>
  <c r="F17" i="32"/>
  <c r="F16" i="32"/>
  <c r="F15" i="32"/>
  <c r="F14" i="32"/>
  <c r="F13" i="32"/>
  <c r="F11" i="32"/>
  <c r="F10" i="32"/>
  <c r="F9" i="32"/>
  <c r="F8" i="32"/>
  <c r="F7" i="32"/>
  <c r="J6" i="32"/>
  <c r="I6" i="32"/>
  <c r="H6" i="32"/>
  <c r="G6" i="32"/>
  <c r="F6" i="32" s="1"/>
  <c r="K48" i="29" l="1"/>
  <c r="K47" i="29"/>
  <c r="K46" i="29"/>
  <c r="K44" i="29"/>
  <c r="K43" i="29"/>
  <c r="K42" i="29"/>
  <c r="I30" i="29"/>
  <c r="F30" i="29"/>
  <c r="I29" i="29"/>
  <c r="F29" i="29"/>
  <c r="I28" i="29"/>
  <c r="F28" i="29"/>
  <c r="K27" i="29"/>
  <c r="I27" i="29"/>
  <c r="F27" i="29"/>
  <c r="I25" i="29"/>
  <c r="F25" i="29"/>
  <c r="I24" i="29"/>
  <c r="F24" i="29"/>
  <c r="K23" i="29"/>
  <c r="I23" i="29"/>
  <c r="F23" i="29"/>
  <c r="E11" i="29"/>
  <c r="E10" i="29"/>
  <c r="E9" i="29" s="1"/>
  <c r="E7" i="29"/>
  <c r="E6" i="29"/>
  <c r="E5" i="29"/>
  <c r="N38" i="28"/>
  <c r="N37" i="28"/>
  <c r="N36" i="28"/>
  <c r="N35" i="28"/>
  <c r="L34" i="28"/>
  <c r="N34" i="28" s="1"/>
  <c r="J34" i="28"/>
  <c r="J31" i="28" s="1"/>
  <c r="H34" i="28"/>
  <c r="N33" i="28"/>
  <c r="N32" i="28"/>
  <c r="H31" i="28"/>
  <c r="E31" i="28"/>
  <c r="L16" i="28"/>
  <c r="M16" i="28" s="1"/>
  <c r="R7" i="28"/>
  <c r="S7" i="28" s="1"/>
  <c r="B7" i="28"/>
  <c r="B6" i="28"/>
  <c r="R6" i="28" s="1"/>
  <c r="S6" i="28" s="1"/>
  <c r="B5" i="28"/>
  <c r="R5" i="28" s="1"/>
  <c r="S5" i="28" s="1"/>
  <c r="X36" i="27"/>
  <c r="I36" i="27"/>
  <c r="F36" i="27" s="1"/>
  <c r="X35" i="27"/>
  <c r="I35" i="27"/>
  <c r="F35" i="27" s="1"/>
  <c r="X34" i="27"/>
  <c r="I34" i="27"/>
  <c r="F34" i="27"/>
  <c r="X33" i="27"/>
  <c r="I33" i="27"/>
  <c r="F33" i="27" s="1"/>
  <c r="X32" i="27"/>
  <c r="I32" i="27"/>
  <c r="F32" i="27" s="1"/>
  <c r="X31" i="27"/>
  <c r="I31" i="27"/>
  <c r="F31" i="27" s="1"/>
  <c r="BJ29" i="27"/>
  <c r="BI29" i="27"/>
  <c r="BH29" i="27"/>
  <c r="BG29" i="27"/>
  <c r="BF29" i="27"/>
  <c r="BE29" i="27"/>
  <c r="BD29" i="27"/>
  <c r="BC29" i="27"/>
  <c r="BB29" i="27"/>
  <c r="BA29" i="27"/>
  <c r="AZ29" i="27"/>
  <c r="AY29" i="27"/>
  <c r="AX29" i="27"/>
  <c r="AW29" i="27"/>
  <c r="AV29" i="27"/>
  <c r="AU29" i="27"/>
  <c r="AT29" i="27"/>
  <c r="AS29" i="27"/>
  <c r="AR29" i="27"/>
  <c r="AQ29" i="27"/>
  <c r="AP29" i="27"/>
  <c r="AO29" i="27"/>
  <c r="AN29" i="27"/>
  <c r="AM29" i="27"/>
  <c r="AL29" i="27"/>
  <c r="AK29" i="27"/>
  <c r="AJ29" i="27"/>
  <c r="AI29" i="27"/>
  <c r="AH29" i="27"/>
  <c r="AG29" i="27"/>
  <c r="AF29" i="27"/>
  <c r="AE29" i="27"/>
  <c r="AD29" i="27"/>
  <c r="AC29" i="27"/>
  <c r="AB29" i="27"/>
  <c r="AA29" i="27"/>
  <c r="W29" i="27"/>
  <c r="V29" i="27"/>
  <c r="U29" i="27"/>
  <c r="T29" i="27"/>
  <c r="S29" i="27"/>
  <c r="R29" i="27"/>
  <c r="Q29" i="27"/>
  <c r="P29" i="27"/>
  <c r="O29" i="27"/>
  <c r="N29" i="27"/>
  <c r="M29" i="27"/>
  <c r="L29" i="27"/>
  <c r="C29" i="27"/>
  <c r="X27" i="27"/>
  <c r="X29" i="27" s="1"/>
  <c r="I27" i="27"/>
  <c r="I29" i="27" s="1"/>
  <c r="F27" i="27"/>
  <c r="F29" i="27" s="1"/>
  <c r="X26" i="27"/>
  <c r="I26" i="27"/>
  <c r="F26" i="27" s="1"/>
  <c r="AS9" i="27"/>
  <c r="O9" i="27"/>
  <c r="AS8" i="27"/>
  <c r="O8" i="27"/>
  <c r="AS7" i="27"/>
  <c r="O7" i="27"/>
  <c r="T20" i="26"/>
  <c r="S20" i="26"/>
  <c r="R20" i="26"/>
  <c r="Q20" i="26"/>
  <c r="P20" i="26"/>
  <c r="O20" i="26"/>
  <c r="N20" i="26"/>
  <c r="M20" i="26"/>
  <c r="L20" i="26"/>
  <c r="K20" i="26"/>
  <c r="J20" i="26"/>
  <c r="I20" i="26"/>
  <c r="H20" i="26"/>
  <c r="G20" i="26"/>
  <c r="F20" i="26"/>
  <c r="E20" i="26"/>
  <c r="D20" i="26"/>
  <c r="C20" i="26"/>
  <c r="E58" i="25"/>
  <c r="E54" i="25"/>
  <c r="E50" i="25"/>
  <c r="E46" i="25"/>
  <c r="E42" i="25"/>
  <c r="E38" i="25"/>
  <c r="E34" i="25"/>
  <c r="D34" i="25"/>
  <c r="E56" i="25" s="1"/>
  <c r="E28" i="25"/>
  <c r="E27" i="25"/>
  <c r="E24" i="25"/>
  <c r="E23" i="25"/>
  <c r="E22" i="25"/>
  <c r="E21" i="25"/>
  <c r="E20" i="25"/>
  <c r="E19" i="25"/>
  <c r="E18" i="25"/>
  <c r="E17" i="25"/>
  <c r="E16" i="25"/>
  <c r="E15" i="25"/>
  <c r="E14" i="25"/>
  <c r="E13" i="25"/>
  <c r="E12" i="25"/>
  <c r="E11" i="25"/>
  <c r="E10" i="25"/>
  <c r="E9" i="25"/>
  <c r="E8" i="25"/>
  <c r="E7" i="25"/>
  <c r="E6" i="25"/>
  <c r="D31" i="23"/>
  <c r="C31" i="23"/>
  <c r="B31" i="23"/>
  <c r="H6" i="23"/>
  <c r="G6" i="23"/>
  <c r="F6" i="23"/>
  <c r="E6" i="23"/>
  <c r="D6" i="23"/>
  <c r="C6" i="23"/>
  <c r="B6" i="23"/>
  <c r="L61" i="22"/>
  <c r="K61" i="22"/>
  <c r="J61" i="22"/>
  <c r="I61" i="22"/>
  <c r="H61" i="22"/>
  <c r="G61" i="22"/>
  <c r="F61" i="22"/>
  <c r="E61" i="22"/>
  <c r="D61" i="22"/>
  <c r="C61" i="22"/>
  <c r="B61" i="22"/>
  <c r="L23" i="22"/>
  <c r="K23" i="22"/>
  <c r="J23" i="22"/>
  <c r="I23" i="22"/>
  <c r="H23" i="22"/>
  <c r="G23" i="22"/>
  <c r="F23" i="22"/>
  <c r="E23" i="22"/>
  <c r="D23" i="22"/>
  <c r="C23" i="22"/>
  <c r="B23" i="22"/>
  <c r="L6" i="22"/>
  <c r="K6" i="22"/>
  <c r="J6" i="22"/>
  <c r="I6" i="22"/>
  <c r="H6" i="22"/>
  <c r="G6" i="22"/>
  <c r="F6" i="22"/>
  <c r="E6" i="22"/>
  <c r="D6" i="22"/>
  <c r="C6" i="22"/>
  <c r="B6" i="22"/>
  <c r="G21" i="21"/>
  <c r="F21" i="21"/>
  <c r="E21" i="21"/>
  <c r="E5" i="21" s="1"/>
  <c r="D21" i="21"/>
  <c r="C21" i="21"/>
  <c r="B21" i="21"/>
  <c r="G10" i="21"/>
  <c r="G5" i="21" s="1"/>
  <c r="F10" i="21"/>
  <c r="E10" i="21"/>
  <c r="D10" i="21"/>
  <c r="C10" i="21"/>
  <c r="C5" i="21" s="1"/>
  <c r="B10" i="21"/>
  <c r="G6" i="21"/>
  <c r="F6" i="21"/>
  <c r="D6" i="21"/>
  <c r="D5" i="21" s="1"/>
  <c r="C6" i="21"/>
  <c r="B6" i="21"/>
  <c r="F5" i="21"/>
  <c r="B5" i="21"/>
  <c r="E37" i="25" l="1"/>
  <c r="E41" i="25"/>
  <c r="E45" i="25"/>
  <c r="E49" i="25"/>
  <c r="E53" i="25"/>
  <c r="E57" i="25"/>
  <c r="L31" i="28"/>
  <c r="N31" i="28" s="1"/>
  <c r="E25" i="25"/>
  <c r="E29" i="25"/>
  <c r="E35" i="25"/>
  <c r="E39" i="25"/>
  <c r="E43" i="25"/>
  <c r="E47" i="25"/>
  <c r="E51" i="25"/>
  <c r="E55" i="25"/>
  <c r="E26" i="25"/>
  <c r="E30" i="25"/>
  <c r="E36" i="25"/>
  <c r="E40" i="25"/>
  <c r="E44" i="25"/>
  <c r="E48" i="25"/>
  <c r="E52" i="25"/>
  <c r="J54" i="20" l="1"/>
  <c r="I54" i="20"/>
  <c r="E54" i="20"/>
  <c r="B54" i="20"/>
  <c r="H54" i="20" s="1"/>
  <c r="J53" i="20"/>
  <c r="I53" i="20"/>
  <c r="H53" i="20"/>
  <c r="E53" i="20"/>
  <c r="B53" i="20"/>
  <c r="J52" i="20"/>
  <c r="I52" i="20"/>
  <c r="H52" i="20"/>
  <c r="E52" i="20"/>
  <c r="B52" i="20"/>
  <c r="J51" i="20"/>
  <c r="I51" i="20"/>
  <c r="E51" i="20"/>
  <c r="B51" i="20"/>
  <c r="H51" i="20" s="1"/>
  <c r="J50" i="20"/>
  <c r="I50" i="20"/>
  <c r="E50" i="20"/>
  <c r="B50" i="20"/>
  <c r="H50" i="20" s="1"/>
  <c r="J49" i="20"/>
  <c r="I49" i="20"/>
  <c r="H49" i="20"/>
  <c r="E49" i="20"/>
  <c r="B49" i="20"/>
  <c r="J48" i="20"/>
  <c r="I48" i="20"/>
  <c r="H48" i="20"/>
  <c r="E48" i="20"/>
  <c r="B48" i="20"/>
  <c r="J47" i="20"/>
  <c r="I47" i="20"/>
  <c r="E47" i="20"/>
  <c r="B47" i="20"/>
  <c r="H47" i="20" s="1"/>
  <c r="J46" i="20"/>
  <c r="I46" i="20"/>
  <c r="E46" i="20"/>
  <c r="B46" i="20"/>
  <c r="H46" i="20" s="1"/>
  <c r="J45" i="20"/>
  <c r="I45" i="20"/>
  <c r="H45" i="20"/>
  <c r="E45" i="20"/>
  <c r="B45" i="20"/>
  <c r="J44" i="20"/>
  <c r="I44" i="20"/>
  <c r="H44" i="20"/>
  <c r="E44" i="20"/>
  <c r="B44" i="20"/>
  <c r="J43" i="20"/>
  <c r="I43" i="20"/>
  <c r="E43" i="20"/>
  <c r="B43" i="20"/>
  <c r="H43" i="20" s="1"/>
  <c r="J42" i="20"/>
  <c r="I42" i="20"/>
  <c r="E42" i="20"/>
  <c r="B42" i="20"/>
  <c r="H42" i="20" s="1"/>
  <c r="J41" i="20"/>
  <c r="I41" i="20"/>
  <c r="H41" i="20"/>
  <c r="E41" i="20"/>
  <c r="B41" i="20"/>
  <c r="J40" i="20"/>
  <c r="I40" i="20"/>
  <c r="H40" i="20"/>
  <c r="E40" i="20"/>
  <c r="B40" i="20"/>
  <c r="J39" i="20"/>
  <c r="I39" i="20"/>
  <c r="E39" i="20"/>
  <c r="B39" i="20"/>
  <c r="H39" i="20" s="1"/>
  <c r="J38" i="20"/>
  <c r="I38" i="20"/>
  <c r="E38" i="20"/>
  <c r="B38" i="20"/>
  <c r="H38" i="20" s="1"/>
  <c r="J37" i="20"/>
  <c r="I37" i="20"/>
  <c r="H37" i="20"/>
  <c r="E37" i="20"/>
  <c r="B37" i="20"/>
  <c r="J36" i="20"/>
  <c r="I36" i="20"/>
  <c r="H36" i="20"/>
  <c r="E36" i="20"/>
  <c r="B36" i="20"/>
  <c r="J35" i="20"/>
  <c r="I35" i="20"/>
  <c r="E35" i="20"/>
  <c r="B35" i="20"/>
  <c r="H35" i="20" s="1"/>
  <c r="J34" i="20"/>
  <c r="I34" i="20"/>
  <c r="E34" i="20"/>
  <c r="B34" i="20"/>
  <c r="H34" i="20" s="1"/>
  <c r="J33" i="20"/>
  <c r="I33" i="20"/>
  <c r="H33" i="20"/>
  <c r="E33" i="20"/>
  <c r="B33" i="20"/>
  <c r="J32" i="20"/>
  <c r="I32" i="20"/>
  <c r="H32" i="20"/>
  <c r="E32" i="20"/>
  <c r="B32" i="20"/>
  <c r="J31" i="20"/>
  <c r="I31" i="20"/>
  <c r="E31" i="20"/>
  <c r="B31" i="20"/>
  <c r="H31" i="20" s="1"/>
  <c r="J30" i="20"/>
  <c r="I30" i="20"/>
  <c r="E30" i="20"/>
  <c r="B30" i="20"/>
  <c r="H30" i="20" s="1"/>
  <c r="J29" i="20"/>
  <c r="I29" i="20"/>
  <c r="H29" i="20"/>
  <c r="E29" i="20"/>
  <c r="B29" i="20"/>
  <c r="J28" i="20"/>
  <c r="I28" i="20"/>
  <c r="H28" i="20"/>
  <c r="E28" i="20"/>
  <c r="B28" i="20"/>
  <c r="J27" i="20"/>
  <c r="I27" i="20"/>
  <c r="E27" i="20"/>
  <c r="B27" i="20"/>
  <c r="H27" i="20" s="1"/>
  <c r="J26" i="20"/>
  <c r="I26" i="20"/>
  <c r="E26" i="20"/>
  <c r="B26" i="20"/>
  <c r="H26" i="20" s="1"/>
  <c r="J25" i="20"/>
  <c r="I25" i="20"/>
  <c r="H25" i="20"/>
  <c r="E25" i="20"/>
  <c r="B25" i="20"/>
  <c r="J24" i="20"/>
  <c r="I24" i="20"/>
  <c r="H24" i="20"/>
  <c r="E24" i="20"/>
  <c r="B24" i="20"/>
  <c r="J23" i="20"/>
  <c r="I23" i="20"/>
  <c r="E23" i="20"/>
  <c r="B23" i="20"/>
  <c r="H23" i="20" s="1"/>
  <c r="J22" i="20"/>
  <c r="I22" i="20"/>
  <c r="E22" i="20"/>
  <c r="B22" i="20"/>
  <c r="H22" i="20" s="1"/>
  <c r="J21" i="20"/>
  <c r="I21" i="20"/>
  <c r="H21" i="20"/>
  <c r="E21" i="20"/>
  <c r="B21" i="20"/>
  <c r="J20" i="20"/>
  <c r="I20" i="20"/>
  <c r="H20" i="20"/>
  <c r="E20" i="20"/>
  <c r="B20" i="20"/>
  <c r="J19" i="20"/>
  <c r="I19" i="20"/>
  <c r="E19" i="20"/>
  <c r="B19" i="20"/>
  <c r="H19" i="20" s="1"/>
  <c r="J18" i="20"/>
  <c r="I18" i="20"/>
  <c r="E18" i="20"/>
  <c r="B18" i="20"/>
  <c r="H18" i="20" s="1"/>
  <c r="J17" i="20"/>
  <c r="I17" i="20"/>
  <c r="H17" i="20"/>
  <c r="E17" i="20"/>
  <c r="B17" i="20"/>
  <c r="J16" i="20"/>
  <c r="I16" i="20"/>
  <c r="H16" i="20"/>
  <c r="E16" i="20"/>
  <c r="B16" i="20"/>
  <c r="J15" i="20"/>
  <c r="I15" i="20"/>
  <c r="E15" i="20"/>
  <c r="B15" i="20"/>
  <c r="H15" i="20" s="1"/>
  <c r="J14" i="20"/>
  <c r="I14" i="20"/>
  <c r="E14" i="20"/>
  <c r="B14" i="20"/>
  <c r="H14" i="20" s="1"/>
  <c r="J13" i="20"/>
  <c r="I13" i="20"/>
  <c r="H13" i="20"/>
  <c r="E13" i="20"/>
  <c r="B13" i="20"/>
  <c r="J12" i="20"/>
  <c r="I12" i="20"/>
  <c r="H12" i="20"/>
  <c r="E12" i="20"/>
  <c r="B12" i="20"/>
  <c r="J11" i="20"/>
  <c r="I11" i="20"/>
  <c r="E11" i="20"/>
  <c r="B11" i="20"/>
  <c r="H11" i="20" s="1"/>
  <c r="J10" i="20"/>
  <c r="I10" i="20"/>
  <c r="E10" i="20"/>
  <c r="B10" i="20"/>
  <c r="H10" i="20" s="1"/>
  <c r="J9" i="20"/>
  <c r="I9" i="20"/>
  <c r="H9" i="20"/>
  <c r="E9" i="20"/>
  <c r="B9" i="20"/>
  <c r="J8" i="20"/>
  <c r="I8" i="20"/>
  <c r="H8" i="20"/>
  <c r="E8" i="20"/>
  <c r="B8" i="20"/>
  <c r="J7" i="20"/>
  <c r="I7" i="20"/>
  <c r="E7" i="20"/>
  <c r="B7" i="20"/>
  <c r="H7" i="20" s="1"/>
  <c r="J6" i="20"/>
  <c r="I6" i="20"/>
  <c r="E6" i="20"/>
  <c r="B6" i="20"/>
  <c r="H6" i="20" s="1"/>
  <c r="G5" i="20"/>
  <c r="F5" i="20"/>
  <c r="E5" i="20" s="1"/>
  <c r="D5" i="20"/>
  <c r="J5" i="20" s="1"/>
  <c r="C5" i="20"/>
  <c r="B5" i="20" s="1"/>
  <c r="H5" i="20" s="1"/>
  <c r="F4" i="19"/>
  <c r="E4" i="19"/>
  <c r="D4" i="19"/>
  <c r="C4" i="19"/>
  <c r="B4" i="19"/>
  <c r="F4" i="18"/>
  <c r="E4" i="18"/>
  <c r="D4" i="18"/>
  <c r="C4" i="18"/>
  <c r="B4" i="18"/>
  <c r="K337" i="13"/>
  <c r="J337" i="13"/>
  <c r="I337" i="13"/>
  <c r="H337" i="13"/>
  <c r="G337" i="13"/>
  <c r="F337" i="13"/>
  <c r="E337" i="13"/>
  <c r="D337" i="13"/>
  <c r="C337" i="13"/>
  <c r="B337" i="13"/>
  <c r="K327" i="13"/>
  <c r="J327" i="13"/>
  <c r="I327" i="13"/>
  <c r="H327" i="13"/>
  <c r="G327" i="13"/>
  <c r="F327" i="13"/>
  <c r="E327" i="13"/>
  <c r="D327" i="13"/>
  <c r="C327" i="13"/>
  <c r="B327" i="13"/>
  <c r="K314" i="13"/>
  <c r="J314" i="13"/>
  <c r="I314" i="13"/>
  <c r="H314" i="13"/>
  <c r="G314" i="13"/>
  <c r="F314" i="13"/>
  <c r="E314" i="13"/>
  <c r="D314" i="13"/>
  <c r="C314" i="13"/>
  <c r="B314" i="13"/>
  <c r="J307" i="13"/>
  <c r="H307" i="13"/>
  <c r="H291" i="13" s="1"/>
  <c r="F307" i="13"/>
  <c r="D307" i="13"/>
  <c r="B307" i="13"/>
  <c r="K291" i="13"/>
  <c r="J291" i="13"/>
  <c r="I291" i="13"/>
  <c r="G291" i="13"/>
  <c r="F291" i="13"/>
  <c r="E291" i="13"/>
  <c r="D291" i="13"/>
  <c r="C291" i="13"/>
  <c r="B291" i="13"/>
  <c r="K286" i="13"/>
  <c r="J286" i="13"/>
  <c r="I286" i="13"/>
  <c r="H286" i="13"/>
  <c r="G286" i="13"/>
  <c r="F286" i="13"/>
  <c r="E286" i="13"/>
  <c r="D286" i="13"/>
  <c r="C286" i="13"/>
  <c r="B286" i="13"/>
  <c r="K278" i="13"/>
  <c r="J278" i="13"/>
  <c r="I278" i="13"/>
  <c r="H278" i="13"/>
  <c r="G278" i="13"/>
  <c r="F278" i="13"/>
  <c r="E278" i="13"/>
  <c r="D278" i="13"/>
  <c r="C278" i="13"/>
  <c r="B278" i="13"/>
  <c r="K269" i="13"/>
  <c r="J269" i="13"/>
  <c r="I269" i="13"/>
  <c r="H269" i="13"/>
  <c r="G269" i="13"/>
  <c r="F269" i="13"/>
  <c r="E269" i="13"/>
  <c r="D269" i="13"/>
  <c r="C269" i="13"/>
  <c r="B269" i="13"/>
  <c r="K261" i="13"/>
  <c r="J261" i="13"/>
  <c r="I261" i="13"/>
  <c r="H261" i="13"/>
  <c r="G261" i="13"/>
  <c r="F261" i="13"/>
  <c r="E261" i="13"/>
  <c r="D261" i="13"/>
  <c r="C261" i="13"/>
  <c r="B261" i="13"/>
  <c r="J256" i="13"/>
  <c r="H256" i="13"/>
  <c r="H247" i="13" s="1"/>
  <c r="F256" i="13"/>
  <c r="F247" i="13" s="1"/>
  <c r="D256" i="13"/>
  <c r="B256" i="13"/>
  <c r="K247" i="13"/>
  <c r="J247" i="13"/>
  <c r="I247" i="13"/>
  <c r="G247" i="13"/>
  <c r="E247" i="13"/>
  <c r="D247" i="13"/>
  <c r="C247" i="13"/>
  <c r="B247" i="13"/>
  <c r="K241" i="13"/>
  <c r="J241" i="13"/>
  <c r="I241" i="13"/>
  <c r="H241" i="13"/>
  <c r="G241" i="13"/>
  <c r="F241" i="13"/>
  <c r="E241" i="13"/>
  <c r="D241" i="13"/>
  <c r="C241" i="13"/>
  <c r="B241" i="13"/>
  <c r="K226" i="13"/>
  <c r="J226" i="13"/>
  <c r="I226" i="13"/>
  <c r="H226" i="13"/>
  <c r="G226" i="13"/>
  <c r="F226" i="13"/>
  <c r="E226" i="13"/>
  <c r="D226" i="13"/>
  <c r="C226" i="13"/>
  <c r="B226" i="13"/>
  <c r="K218" i="13"/>
  <c r="J218" i="13"/>
  <c r="I218" i="13"/>
  <c r="H218" i="13"/>
  <c r="G218" i="13"/>
  <c r="F218" i="13"/>
  <c r="E218" i="13"/>
  <c r="D218" i="13"/>
  <c r="C218" i="13"/>
  <c r="B218" i="13"/>
  <c r="K209" i="13"/>
  <c r="J209" i="13"/>
  <c r="I209" i="13"/>
  <c r="H209" i="13"/>
  <c r="G209" i="13"/>
  <c r="F209" i="13"/>
  <c r="E209" i="13"/>
  <c r="D209" i="13"/>
  <c r="C209" i="13"/>
  <c r="B209" i="13"/>
  <c r="J205" i="13"/>
  <c r="H205" i="13"/>
  <c r="F205" i="13"/>
  <c r="D205" i="13"/>
  <c r="D182" i="13" s="1"/>
  <c r="D5" i="13" s="1"/>
  <c r="B205" i="13"/>
  <c r="K182" i="13"/>
  <c r="J182" i="13"/>
  <c r="I182" i="13"/>
  <c r="H182" i="13"/>
  <c r="G182" i="13"/>
  <c r="F182" i="13"/>
  <c r="E182" i="13"/>
  <c r="C182" i="13"/>
  <c r="B182" i="13"/>
  <c r="K172" i="13"/>
  <c r="J172" i="13"/>
  <c r="I172" i="13"/>
  <c r="H172" i="13"/>
  <c r="G172" i="13"/>
  <c r="F172" i="13"/>
  <c r="E172" i="13"/>
  <c r="D172" i="13"/>
  <c r="C172" i="13"/>
  <c r="B172" i="13"/>
  <c r="K164" i="13"/>
  <c r="J164" i="13"/>
  <c r="I164" i="13"/>
  <c r="I5" i="13" s="1"/>
  <c r="H164" i="13"/>
  <c r="G164" i="13"/>
  <c r="F164" i="13"/>
  <c r="E164" i="13"/>
  <c r="E5" i="13" s="1"/>
  <c r="D164" i="13"/>
  <c r="C164" i="13"/>
  <c r="B164" i="13"/>
  <c r="J154" i="13"/>
  <c r="J150" i="13" s="1"/>
  <c r="H154" i="13"/>
  <c r="F154" i="13"/>
  <c r="D154" i="13"/>
  <c r="B154" i="13"/>
  <c r="B150" i="13" s="1"/>
  <c r="K150" i="13"/>
  <c r="I150" i="13"/>
  <c r="H150" i="13"/>
  <c r="G150" i="13"/>
  <c r="F150" i="13"/>
  <c r="E150" i="13"/>
  <c r="D150" i="13"/>
  <c r="C150" i="13"/>
  <c r="K142" i="13"/>
  <c r="J142" i="13"/>
  <c r="I142" i="13"/>
  <c r="H142" i="13"/>
  <c r="G142" i="13"/>
  <c r="F142" i="13"/>
  <c r="E142" i="13"/>
  <c r="D142" i="13"/>
  <c r="C142" i="13"/>
  <c r="B142" i="13"/>
  <c r="K136" i="13"/>
  <c r="J136" i="13"/>
  <c r="I136" i="13"/>
  <c r="H136" i="13"/>
  <c r="G136" i="13"/>
  <c r="F136" i="13"/>
  <c r="E136" i="13"/>
  <c r="D136" i="13"/>
  <c r="C136" i="13"/>
  <c r="B136" i="13"/>
  <c r="J103" i="13"/>
  <c r="H103" i="13"/>
  <c r="H90" i="13" s="1"/>
  <c r="H5" i="13" s="1"/>
  <c r="F103" i="13"/>
  <c r="D103" i="13"/>
  <c r="B103" i="13"/>
  <c r="K90" i="13"/>
  <c r="K5" i="13" s="1"/>
  <c r="J90" i="13"/>
  <c r="I90" i="13"/>
  <c r="G90" i="13"/>
  <c r="G5" i="13" s="1"/>
  <c r="F90" i="13"/>
  <c r="E90" i="13"/>
  <c r="D90" i="13"/>
  <c r="C90" i="13"/>
  <c r="C5" i="13" s="1"/>
  <c r="B90" i="13"/>
  <c r="J52" i="13"/>
  <c r="H52" i="13"/>
  <c r="F52" i="13"/>
  <c r="D52" i="13"/>
  <c r="B52" i="13"/>
  <c r="K6" i="13"/>
  <c r="J6" i="13"/>
  <c r="J5" i="13" s="1"/>
  <c r="I6" i="13"/>
  <c r="H6" i="13"/>
  <c r="G6" i="13"/>
  <c r="F6" i="13"/>
  <c r="F5" i="13" s="1"/>
  <c r="E6" i="13"/>
  <c r="D6" i="13"/>
  <c r="C6" i="13"/>
  <c r="B6" i="13"/>
  <c r="B5" i="13" s="1"/>
  <c r="C8" i="12"/>
  <c r="C7" i="12"/>
  <c r="C6" i="12"/>
  <c r="I5"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長寿室</author>
  </authors>
  <commentList>
    <comment ref="A42" authorId="0" shapeId="0" xr:uid="{764FC0CB-C16A-4AFC-91E5-656CA571E175}">
      <text>
        <r>
          <rPr>
            <b/>
            <sz val="9"/>
            <color indexed="81"/>
            <rFont val="ＭＳ Ｐゴシック"/>
            <family val="3"/>
            <charset val="128"/>
          </rPr>
          <t>データの出所はＷＡＭ－ＮＥＴです。休止、廃止に注意。</t>
        </r>
      </text>
    </comment>
  </commentList>
</comments>
</file>

<file path=xl/sharedStrings.xml><?xml version="1.0" encoding="utf-8"?>
<sst xmlns="http://schemas.openxmlformats.org/spreadsheetml/2006/main" count="14637" uniqueCount="5550">
  <si>
    <t>位置</t>
  </si>
  <si>
    <t>市域の変遷</t>
  </si>
  <si>
    <t>湖沼</t>
  </si>
  <si>
    <t>河川</t>
  </si>
  <si>
    <t>気象概況</t>
  </si>
  <si>
    <t>外国人登録人口</t>
  </si>
  <si>
    <t>町別世帯数および人口</t>
  </si>
  <si>
    <t>地区別世帯数および人口</t>
  </si>
  <si>
    <t>四半期別人口および世帯数の推移</t>
  </si>
  <si>
    <t>人口動態</t>
  </si>
  <si>
    <t>年齢別人口移動状況</t>
  </si>
  <si>
    <t>転入前調</t>
  </si>
  <si>
    <t>転出先調</t>
  </si>
  <si>
    <t>産業（大分類）、従業上の地位､男女別</t>
  </si>
  <si>
    <t>世帯の家族類型別一般世帯数、</t>
  </si>
  <si>
    <t>世帯人員別一般世帯数および世帯人員</t>
  </si>
  <si>
    <t>一般世帯数、一般世帯人員</t>
  </si>
  <si>
    <t>農地転用状況</t>
  </si>
  <si>
    <t>水田転作実績</t>
  </si>
  <si>
    <t>林野面積</t>
  </si>
  <si>
    <t>種類別漁獲数量</t>
  </si>
  <si>
    <t>漁業経営体の基本構成</t>
  </si>
  <si>
    <t>主とする漁業種類別経営体数</t>
  </si>
  <si>
    <t>事業所数および従業者数</t>
  </si>
  <si>
    <t>従業者数（民営）</t>
  </si>
  <si>
    <t>製造品等出荷額</t>
  </si>
  <si>
    <t>金融機関の状況</t>
  </si>
  <si>
    <t>金融機関預金高</t>
  </si>
  <si>
    <t>金融機関貸付高</t>
  </si>
  <si>
    <t>不動産登記</t>
  </si>
  <si>
    <t>登記謄本・抄本等請求数</t>
  </si>
  <si>
    <t>たばこ消費状況</t>
  </si>
  <si>
    <t>家屋の状況</t>
  </si>
  <si>
    <t>公営住宅の状況</t>
  </si>
  <si>
    <t>建築確認申請状況</t>
  </si>
  <si>
    <t>市内道路の状況</t>
  </si>
  <si>
    <t>市道の幅員状況</t>
  </si>
  <si>
    <t>都市公園の状況</t>
  </si>
  <si>
    <t>在籍自動車数</t>
  </si>
  <si>
    <t>インター利用台数</t>
  </si>
  <si>
    <t>バス乗客数</t>
  </si>
  <si>
    <t>電話の設置状況</t>
  </si>
  <si>
    <t>上水道の状況</t>
  </si>
  <si>
    <t>下水道の普及状況</t>
  </si>
  <si>
    <t>社会教育施設の状況</t>
  </si>
  <si>
    <t>体育施設の状況</t>
  </si>
  <si>
    <t>市立小学校の状況</t>
  </si>
  <si>
    <t>市立中学校の状況</t>
  </si>
  <si>
    <t>県立高等学校の状況</t>
  </si>
  <si>
    <t>県内高等学校都道府県別就職者数</t>
  </si>
  <si>
    <t>市内中学校県内就職者数</t>
  </si>
  <si>
    <t>中谷宇吉郎雪の科学館利用状況</t>
  </si>
  <si>
    <t>北前船の里資料館利用状況</t>
  </si>
  <si>
    <t>石川県九谷焼美術館利用状況</t>
  </si>
  <si>
    <t>魯山人寓居跡いろは草庵利用状況</t>
  </si>
  <si>
    <t>九谷焼窯跡展示館利用状況</t>
  </si>
  <si>
    <t>深田久弥山の文化館利用状況</t>
  </si>
  <si>
    <t>体育施設の利用状況</t>
  </si>
  <si>
    <t>身体障害者手帳所持者</t>
  </si>
  <si>
    <t>療育手帳所持者</t>
  </si>
  <si>
    <t>精神障害者保健福祉手帳所持者</t>
  </si>
  <si>
    <t>保育園の状況</t>
  </si>
  <si>
    <t>医療施設と病床数</t>
  </si>
  <si>
    <t>医療関係従事者数</t>
  </si>
  <si>
    <t>主な死因別死亡者数</t>
  </si>
  <si>
    <t>結核の発生状況</t>
  </si>
  <si>
    <t>国民健康保険税および受診状況</t>
  </si>
  <si>
    <t>国民健康保険被保険者の異動状況</t>
  </si>
  <si>
    <t>基本健康診査受診状況</t>
  </si>
  <si>
    <t>がん等検診受診状況</t>
  </si>
  <si>
    <t>廃棄物処理状況</t>
  </si>
  <si>
    <t>し尿等処理状況</t>
  </si>
  <si>
    <t>公害苦情・陳情受理件数</t>
  </si>
  <si>
    <t>大気汚染経年変化</t>
  </si>
  <si>
    <t>刑法犯罪の発生と検挙</t>
  </si>
  <si>
    <t>少年非行の状況</t>
  </si>
  <si>
    <t>月別交通事故発生状況(人身事故のみ)</t>
  </si>
  <si>
    <t>子どもと高齢者の事故の状況</t>
  </si>
  <si>
    <t>時間帯別交通事故発生件数</t>
  </si>
  <si>
    <t>防犯交通推進隊の状況</t>
  </si>
  <si>
    <t>主原因者の年齢・性別事故発生件数</t>
  </si>
  <si>
    <t>消防組織と装備</t>
  </si>
  <si>
    <t>消防団の状況</t>
  </si>
  <si>
    <t>火災の発生状況</t>
  </si>
  <si>
    <t>月別火災発生件数</t>
  </si>
  <si>
    <t>原因別火災発生件数</t>
  </si>
  <si>
    <t>救急出場状況</t>
  </si>
  <si>
    <t>歴代収入役</t>
  </si>
  <si>
    <t>歴代議長</t>
  </si>
  <si>
    <t>歴代副議長</t>
  </si>
  <si>
    <t>歴代市議会議員</t>
  </si>
  <si>
    <t>議会付議件数</t>
  </si>
  <si>
    <t>請願・陳情の状況</t>
  </si>
  <si>
    <t>戸籍謄抄本等の交付状況</t>
  </si>
  <si>
    <t>コミュニティ施設の状況</t>
  </si>
  <si>
    <t>町内集会施設の状況</t>
  </si>
  <si>
    <t>加賀市長選挙執行状況</t>
  </si>
  <si>
    <t>加賀市議会議員選挙執行状況</t>
  </si>
  <si>
    <t>石川県知事選挙執行状況</t>
  </si>
  <si>
    <t>石川県議会議員選挙執行状況</t>
  </si>
  <si>
    <t>衆議院議員選挙執行状況</t>
  </si>
  <si>
    <t>参議院議員選挙執行状況</t>
  </si>
  <si>
    <t>投票区別選挙人名簿登録者数</t>
  </si>
  <si>
    <t>年次別選挙人名簿登録者数</t>
  </si>
  <si>
    <t>一般会計歳入決算額</t>
  </si>
  <si>
    <t>一般会計歳出決算額</t>
  </si>
  <si>
    <t>市税収入の内訳</t>
  </si>
  <si>
    <t>水道事業会計決算額</t>
  </si>
  <si>
    <t>市章</t>
  </si>
  <si>
    <t>商業の状況</t>
  </si>
  <si>
    <t>市内高等学校県内就職者数</t>
  </si>
  <si>
    <t>市内中学校進路別卒業者数</t>
  </si>
  <si>
    <t>市内高等学校進路別卒業者数</t>
  </si>
  <si>
    <t>社会福祉施設の状況</t>
  </si>
  <si>
    <t>老人福祉センター利用状況</t>
  </si>
  <si>
    <t>児童センター利用状況</t>
  </si>
  <si>
    <t>拠出制年金給付状況</t>
  </si>
  <si>
    <t>国民年金加入状況</t>
  </si>
  <si>
    <t>福祉年金支給状況</t>
  </si>
  <si>
    <t>一般被保険者求職者給付状況</t>
  </si>
  <si>
    <t>障害者雇用状況</t>
  </si>
  <si>
    <t>障害者就職状況</t>
  </si>
  <si>
    <t>産業別新規求人数（一般）</t>
  </si>
  <si>
    <t>労働者災害</t>
  </si>
  <si>
    <t>市民相談の状況</t>
  </si>
  <si>
    <t>年齢（5歳階級）、男女別人口</t>
  </si>
  <si>
    <t>年齢（5歳階級）、配偶関係､男女別</t>
  </si>
  <si>
    <t>15歳以上人口</t>
  </si>
  <si>
    <t>15歳以上就業者数</t>
  </si>
  <si>
    <t>労働力状態､男女別15歳以上人口</t>
  </si>
  <si>
    <t>病院事業会計決算額</t>
    <rPh sb="0" eb="2">
      <t>ビョウイン</t>
    </rPh>
    <rPh sb="2" eb="4">
      <t>ジギョウ</t>
    </rPh>
    <rPh sb="4" eb="6">
      <t>カイケイ</t>
    </rPh>
    <rPh sb="6" eb="8">
      <t>ケッサン</t>
    </rPh>
    <rPh sb="8" eb="9">
      <t>ガク</t>
    </rPh>
    <phoneticPr fontId="2"/>
  </si>
  <si>
    <t>公有財産の状況</t>
    <rPh sb="0" eb="2">
      <t>コウユウ</t>
    </rPh>
    <rPh sb="2" eb="4">
      <t>ザイサン</t>
    </rPh>
    <rPh sb="5" eb="7">
      <t>ジョウキョウ</t>
    </rPh>
    <phoneticPr fontId="2"/>
  </si>
  <si>
    <t>ゆけむり健康村利用状況</t>
    <phoneticPr fontId="2"/>
  </si>
  <si>
    <t>(１)収益的収支</t>
    <phoneticPr fontId="2"/>
  </si>
  <si>
    <t>(２)資本的収支</t>
    <phoneticPr fontId="2"/>
  </si>
  <si>
    <t>住居の種類・住宅の所有の関係別</t>
  </si>
  <si>
    <t>住宅の建て方別住宅に住む一般世帯数､</t>
  </si>
  <si>
    <t>産業（大分類）、経営組織､従業者規模別</t>
  </si>
  <si>
    <t>産業（中分類）、事業所数および</t>
  </si>
  <si>
    <t>従業者規模別事業所数､従業者数､</t>
  </si>
  <si>
    <t>【４】農林水産業</t>
    <rPh sb="3" eb="5">
      <t>ノウリン</t>
    </rPh>
    <rPh sb="5" eb="8">
      <t>スイサンギョウ</t>
    </rPh>
    <phoneticPr fontId="2"/>
  </si>
  <si>
    <t>加賀看護学校の状況</t>
    <rPh sb="0" eb="2">
      <t>カガ</t>
    </rPh>
    <rPh sb="2" eb="4">
      <t>カンゴ</t>
    </rPh>
    <rPh sb="4" eb="6">
      <t>ガッコウ</t>
    </rPh>
    <rPh sb="7" eb="9">
      <t>ジョウキョウ</t>
    </rPh>
    <phoneticPr fontId="2"/>
  </si>
  <si>
    <t>歴代助役・副市長</t>
    <rPh sb="5" eb="8">
      <t>フクシチョウ</t>
    </rPh>
    <phoneticPr fontId="2"/>
  </si>
  <si>
    <t>産業（大分類）、地区別15歳以上就業者数</t>
    <phoneticPr fontId="2"/>
  </si>
  <si>
    <t>ＪＲ駅別乗車人員（1日平均）</t>
    <phoneticPr fontId="2"/>
  </si>
  <si>
    <t>セミナーハウスあいりす利用状況</t>
    <phoneticPr fontId="2"/>
  </si>
  <si>
    <t>山中座利用状況</t>
    <phoneticPr fontId="2"/>
  </si>
  <si>
    <t>山中温泉芭蕉の館利用状況</t>
    <phoneticPr fontId="2"/>
  </si>
  <si>
    <t>鴨池観察館の利用状況</t>
    <phoneticPr fontId="2"/>
  </si>
  <si>
    <t>加賀市文化会館利用状況</t>
    <phoneticPr fontId="2"/>
  </si>
  <si>
    <t>山中温泉文化会館利用状況</t>
    <phoneticPr fontId="2"/>
  </si>
  <si>
    <t>運転者側（主原因者）原因別事故発生件数</t>
    <phoneticPr fontId="2"/>
  </si>
  <si>
    <t>一般職業紹介状況</t>
    <phoneticPr fontId="2"/>
  </si>
  <si>
    <t>(学卒・パートタイムを除く）</t>
    <phoneticPr fontId="2"/>
  </si>
  <si>
    <t>【１】土地・気象</t>
    <phoneticPr fontId="2"/>
  </si>
  <si>
    <t>【２】人口</t>
    <phoneticPr fontId="2"/>
  </si>
  <si>
    <t>【３】国勢調査</t>
    <phoneticPr fontId="2"/>
  </si>
  <si>
    <t>【７】経済</t>
    <phoneticPr fontId="2"/>
  </si>
  <si>
    <t>【６】観光</t>
    <phoneticPr fontId="2"/>
  </si>
  <si>
    <t>【８】土木・建設</t>
    <phoneticPr fontId="2"/>
  </si>
  <si>
    <t>【９】運輸・通信</t>
    <phoneticPr fontId="2"/>
  </si>
  <si>
    <t>都道府県別転入転出状況</t>
    <rPh sb="0" eb="4">
      <t>トドウフケン</t>
    </rPh>
    <rPh sb="4" eb="5">
      <t>ベツ</t>
    </rPh>
    <rPh sb="5" eb="7">
      <t>テンニュウ</t>
    </rPh>
    <rPh sb="7" eb="9">
      <t>テンシュツ</t>
    </rPh>
    <rPh sb="9" eb="11">
      <t>ジョウキョウ</t>
    </rPh>
    <phoneticPr fontId="2"/>
  </si>
  <si>
    <t>統計表目次</t>
    <rPh sb="0" eb="3">
      <t>トウケイヒョウ</t>
    </rPh>
    <rPh sb="3" eb="5">
      <t>モクジ</t>
    </rPh>
    <phoneticPr fontId="2"/>
  </si>
  <si>
    <t>地域別農家数（総農家）</t>
    <rPh sb="7" eb="8">
      <t>ソウ</t>
    </rPh>
    <rPh sb="8" eb="10">
      <t>ノウカ</t>
    </rPh>
    <phoneticPr fontId="2"/>
  </si>
  <si>
    <t>経営規模別農家数（販売農家）</t>
    <rPh sb="9" eb="11">
      <t>ハンバイ</t>
    </rPh>
    <rPh sb="11" eb="13">
      <t>ノウカ</t>
    </rPh>
    <phoneticPr fontId="2"/>
  </si>
  <si>
    <t>農産物販売金額規模別農家数（販売農家）</t>
    <rPh sb="14" eb="16">
      <t>ハンバイ</t>
    </rPh>
    <rPh sb="16" eb="18">
      <t>ノウカ</t>
    </rPh>
    <phoneticPr fontId="2"/>
  </si>
  <si>
    <t>主な観光資源</t>
    <phoneticPr fontId="2"/>
  </si>
  <si>
    <t>温泉観光施設の状況</t>
    <phoneticPr fontId="2"/>
  </si>
  <si>
    <t>加賀市職員数</t>
    <rPh sb="0" eb="3">
      <t>カガシ</t>
    </rPh>
    <rPh sb="3" eb="6">
      <t>ショクインスウ</t>
    </rPh>
    <phoneticPr fontId="2"/>
  </si>
  <si>
    <t>消費者物価指数（金沢市）、（全国）</t>
    <rPh sb="0" eb="3">
      <t>ショウヒシャ</t>
    </rPh>
    <rPh sb="3" eb="5">
      <t>ブッカ</t>
    </rPh>
    <rPh sb="5" eb="7">
      <t>シスウ</t>
    </rPh>
    <rPh sb="8" eb="11">
      <t>カナザワシ</t>
    </rPh>
    <rPh sb="14" eb="16">
      <t>ゼンコク</t>
    </rPh>
    <phoneticPr fontId="2"/>
  </si>
  <si>
    <t xml:space="preserve"> </t>
    <phoneticPr fontId="2"/>
  </si>
  <si>
    <t>地目別面積</t>
    <phoneticPr fontId="2"/>
  </si>
  <si>
    <t>地区別世帯数および人口の推移</t>
    <rPh sb="12" eb="14">
      <t>スイイ</t>
    </rPh>
    <phoneticPr fontId="2"/>
  </si>
  <si>
    <t>年齢(５歳階級）、男女別高齢単身者数</t>
    <rPh sb="0" eb="2">
      <t>ネンレイ</t>
    </rPh>
    <rPh sb="4" eb="5">
      <t>サイ</t>
    </rPh>
    <rPh sb="5" eb="7">
      <t>カイキュウ</t>
    </rPh>
    <rPh sb="9" eb="11">
      <t>ダンジョ</t>
    </rPh>
    <rPh sb="11" eb="12">
      <t>ベツ</t>
    </rPh>
    <rPh sb="12" eb="14">
      <t>コウレイ</t>
    </rPh>
    <rPh sb="14" eb="17">
      <t>タンシンシャ</t>
    </rPh>
    <rPh sb="17" eb="18">
      <t>スウ</t>
    </rPh>
    <phoneticPr fontId="2"/>
  </si>
  <si>
    <t>人口集中地区(DID)</t>
    <rPh sb="0" eb="2">
      <t>ジンコウ</t>
    </rPh>
    <rPh sb="2" eb="4">
      <t>シュウチュウ</t>
    </rPh>
    <rPh sb="4" eb="6">
      <t>チク</t>
    </rPh>
    <phoneticPr fontId="2"/>
  </si>
  <si>
    <t>昼間人口</t>
    <rPh sb="0" eb="2">
      <t>ヒルマ</t>
    </rPh>
    <phoneticPr fontId="2"/>
  </si>
  <si>
    <t>常住地による従業・通学市町村別15歳以上</t>
    <rPh sb="17" eb="18">
      <t>サイ</t>
    </rPh>
    <rPh sb="18" eb="20">
      <t>イジョウ</t>
    </rPh>
    <phoneticPr fontId="2"/>
  </si>
  <si>
    <t>就業者数・通学者数</t>
    <rPh sb="0" eb="3">
      <t>シュウギョウシャ</t>
    </rPh>
    <rPh sb="3" eb="4">
      <t>スウ</t>
    </rPh>
    <rPh sb="5" eb="8">
      <t>ツウガクシャ</t>
    </rPh>
    <rPh sb="8" eb="9">
      <t>スウ</t>
    </rPh>
    <phoneticPr fontId="2"/>
  </si>
  <si>
    <t>従業地・通学地による常住市町村別15歳以上</t>
    <rPh sb="18" eb="19">
      <t>サイ</t>
    </rPh>
    <rPh sb="19" eb="21">
      <t>イジョウ</t>
    </rPh>
    <phoneticPr fontId="2"/>
  </si>
  <si>
    <t>水稲上位４品種の作付面積率</t>
    <phoneticPr fontId="2"/>
  </si>
  <si>
    <t>工業の状況(従業員4人以上の事業所）</t>
    <rPh sb="6" eb="9">
      <t>ジュウギョウイン</t>
    </rPh>
    <rPh sb="10" eb="11">
      <t>ニン</t>
    </rPh>
    <rPh sb="11" eb="13">
      <t>イジョウ</t>
    </rPh>
    <rPh sb="14" eb="17">
      <t>ジギョウショ</t>
    </rPh>
    <phoneticPr fontId="2"/>
  </si>
  <si>
    <t>都市計画区域、地域地区</t>
    <phoneticPr fontId="2"/>
  </si>
  <si>
    <t>加賀市美術館利用状況</t>
    <rPh sb="2" eb="3">
      <t>シ</t>
    </rPh>
    <rPh sb="3" eb="6">
      <t>ビジュツカン</t>
    </rPh>
    <phoneticPr fontId="2"/>
  </si>
  <si>
    <t>老人措置延べ人数</t>
    <rPh sb="2" eb="4">
      <t>ソチ</t>
    </rPh>
    <rPh sb="4" eb="5">
      <t>ノ</t>
    </rPh>
    <rPh sb="6" eb="8">
      <t>ニンズウ</t>
    </rPh>
    <phoneticPr fontId="2"/>
  </si>
  <si>
    <t>生活保護延べ人数</t>
    <rPh sb="4" eb="5">
      <t>ノ</t>
    </rPh>
    <rPh sb="6" eb="8">
      <t>ニンズウ</t>
    </rPh>
    <phoneticPr fontId="2"/>
  </si>
  <si>
    <t>し尿浄化槽設置状況</t>
    <rPh sb="2" eb="5">
      <t>ジョウカソウ</t>
    </rPh>
    <rPh sb="5" eb="7">
      <t>セッチ</t>
    </rPh>
    <rPh sb="7" eb="9">
      <t>ジョウキョウ</t>
    </rPh>
    <phoneticPr fontId="2"/>
  </si>
  <si>
    <t>中高年齢者の職業紹介状況</t>
    <phoneticPr fontId="2"/>
  </si>
  <si>
    <t>（45歳以上　パート除く）</t>
  </si>
  <si>
    <t>【５】事業所・商業・工業</t>
    <rPh sb="3" eb="6">
      <t>ジギョウショ</t>
    </rPh>
    <rPh sb="7" eb="9">
      <t>ショウギョウ</t>
    </rPh>
    <rPh sb="10" eb="12">
      <t>コウギョウ</t>
    </rPh>
    <phoneticPr fontId="2"/>
  </si>
  <si>
    <t>テレビの受信契約件数</t>
    <rPh sb="4" eb="6">
      <t>ジュシン</t>
    </rPh>
    <rPh sb="8" eb="10">
      <t>ケンスウ</t>
    </rPh>
    <phoneticPr fontId="2"/>
  </si>
  <si>
    <t>財政規模の推移（１）歳入</t>
    <phoneticPr fontId="2"/>
  </si>
  <si>
    <t>財政規模の推移（２）歳出</t>
    <rPh sb="10" eb="12">
      <t>サイシュツ</t>
    </rPh>
    <phoneticPr fontId="2"/>
  </si>
  <si>
    <t>介護保険の状況（1）被保険者数</t>
    <phoneticPr fontId="2"/>
  </si>
  <si>
    <t>介護保険の状況（2）要介護（支援）認定者数</t>
    <phoneticPr fontId="2"/>
  </si>
  <si>
    <t>介護保険の状況（3）介護サービス利用者数</t>
    <phoneticPr fontId="2"/>
  </si>
  <si>
    <t>介護保険の状況（4）居宅サービス種類別利用件数</t>
    <rPh sb="19" eb="21">
      <t>リヨウ</t>
    </rPh>
    <rPh sb="21" eb="23">
      <t>ケンスウ</t>
    </rPh>
    <phoneticPr fontId="2"/>
  </si>
  <si>
    <t>介護保険の状況（5）施設サービス種類別利用件数</t>
    <rPh sb="10" eb="12">
      <t>シセツ</t>
    </rPh>
    <rPh sb="16" eb="18">
      <t>シュルイ</t>
    </rPh>
    <rPh sb="18" eb="19">
      <t>ベツ</t>
    </rPh>
    <rPh sb="19" eb="21">
      <t>リヨウ</t>
    </rPh>
    <rPh sb="21" eb="23">
      <t>ケンスウ</t>
    </rPh>
    <phoneticPr fontId="2"/>
  </si>
  <si>
    <t>介護保険の状況（6）地域密着型（介護・介護予防)</t>
    <rPh sb="21" eb="23">
      <t>ヨボウ</t>
    </rPh>
    <phoneticPr fontId="2"/>
  </si>
  <si>
    <t>サービス種類別利用件数</t>
    <phoneticPr fontId="2"/>
  </si>
  <si>
    <t>介護保険の状況（7）介護保険施設等定員数</t>
    <phoneticPr fontId="2"/>
  </si>
  <si>
    <t>介護保険の状況（8）介護サービス事業所・施設数</t>
    <rPh sb="10" eb="12">
      <t>カイゴ</t>
    </rPh>
    <rPh sb="16" eb="19">
      <t>ジギョウショ</t>
    </rPh>
    <rPh sb="20" eb="23">
      <t>シセツスウ</t>
    </rPh>
    <phoneticPr fontId="2"/>
  </si>
  <si>
    <t>国民健康保険費用額等の状況（1）一般被保険者分</t>
    <rPh sb="16" eb="18">
      <t>イッパン</t>
    </rPh>
    <rPh sb="18" eb="22">
      <t>ヒホケンシャ</t>
    </rPh>
    <rPh sb="22" eb="23">
      <t>ブン</t>
    </rPh>
    <phoneticPr fontId="2"/>
  </si>
  <si>
    <t>国民健康保険費用額等の状況（2）退職被保険者</t>
    <rPh sb="16" eb="18">
      <t>タイショク</t>
    </rPh>
    <rPh sb="18" eb="22">
      <t>ヒホケンシャ</t>
    </rPh>
    <phoneticPr fontId="2"/>
  </si>
  <si>
    <t>本人分</t>
    <phoneticPr fontId="2"/>
  </si>
  <si>
    <t>扶養分</t>
    <rPh sb="0" eb="2">
      <t>フヨウ</t>
    </rPh>
    <rPh sb="2" eb="3">
      <t>ブン</t>
    </rPh>
    <phoneticPr fontId="2"/>
  </si>
  <si>
    <t>国民健康保険費用額等の状況（3）退職被保険者</t>
    <rPh sb="16" eb="18">
      <t>タイショク</t>
    </rPh>
    <rPh sb="18" eb="22">
      <t>ヒホケンシャ</t>
    </rPh>
    <phoneticPr fontId="2"/>
  </si>
  <si>
    <t>(販売農家）</t>
    <rPh sb="1" eb="3">
      <t>ハンバイ</t>
    </rPh>
    <rPh sb="3" eb="5">
      <t>ノウカ</t>
    </rPh>
    <phoneticPr fontId="2"/>
  </si>
  <si>
    <t>販売目的で作付けした作物の類別作付面積</t>
    <phoneticPr fontId="2"/>
  </si>
  <si>
    <t>市立図書館の状況（8）16ミリフィルム貸出状況</t>
    <rPh sb="19" eb="20">
      <t>カ</t>
    </rPh>
    <rPh sb="20" eb="21">
      <t>ダ</t>
    </rPh>
    <rPh sb="21" eb="23">
      <t>ジョウキョウ</t>
    </rPh>
    <phoneticPr fontId="2"/>
  </si>
  <si>
    <t>(市所有分)</t>
    <phoneticPr fontId="2"/>
  </si>
  <si>
    <t>市立図書館の状況（1）貸出登録者数</t>
    <phoneticPr fontId="2"/>
  </si>
  <si>
    <t>市立図書館の状況（2）年齢別貸出利用者数</t>
    <rPh sb="0" eb="2">
      <t>シリツ</t>
    </rPh>
    <rPh sb="2" eb="5">
      <t>トショカン</t>
    </rPh>
    <rPh sb="6" eb="8">
      <t>ジョウキョウ</t>
    </rPh>
    <phoneticPr fontId="2"/>
  </si>
  <si>
    <t>市立図書館の状況（5）図書受入状況</t>
    <phoneticPr fontId="2"/>
  </si>
  <si>
    <t>市立図書館の状況（6）蔵書数</t>
    <rPh sb="11" eb="13">
      <t>ゾウショ</t>
    </rPh>
    <rPh sb="13" eb="14">
      <t>スウ</t>
    </rPh>
    <phoneticPr fontId="2"/>
  </si>
  <si>
    <t>市立図書館の状況（7）ＡＶコーナー利用実績</t>
    <phoneticPr fontId="2"/>
  </si>
  <si>
    <t>　</t>
  </si>
  <si>
    <t>一般世帯人員および親族人員</t>
  </si>
  <si>
    <t>職業（大分類）、従業上の地位、男女別</t>
    <rPh sb="0" eb="2">
      <t>ショクギョウ</t>
    </rPh>
    <rPh sb="3" eb="4">
      <t>ダイ</t>
    </rPh>
    <rPh sb="4" eb="6">
      <t>ブンルイ</t>
    </rPh>
    <rPh sb="8" eb="10">
      <t>ジュウギョウ</t>
    </rPh>
    <rPh sb="10" eb="11">
      <t>ジョウ</t>
    </rPh>
    <rPh sb="12" eb="14">
      <t>チイ</t>
    </rPh>
    <rPh sb="15" eb="17">
      <t>ダンジョ</t>
    </rPh>
    <rPh sb="17" eb="18">
      <t>ベツ</t>
    </rPh>
    <phoneticPr fontId="2"/>
  </si>
  <si>
    <t>15歳以上就業者数</t>
    <rPh sb="2" eb="3">
      <t>サイ</t>
    </rPh>
    <rPh sb="3" eb="5">
      <t>イジョウ</t>
    </rPh>
    <phoneticPr fontId="2"/>
  </si>
  <si>
    <t>錦城特別支援学校の状況</t>
    <rPh sb="0" eb="1">
      <t>キン</t>
    </rPh>
    <rPh sb="1" eb="2">
      <t>シロ</t>
    </rPh>
    <rPh sb="2" eb="4">
      <t>トクベツ</t>
    </rPh>
    <rPh sb="4" eb="6">
      <t>シエン</t>
    </rPh>
    <rPh sb="6" eb="8">
      <t>ガッコウ</t>
    </rPh>
    <rPh sb="9" eb="11">
      <t>ジョウキョウ</t>
    </rPh>
    <phoneticPr fontId="2"/>
  </si>
  <si>
    <t>【統計図表】</t>
    <rPh sb="1" eb="3">
      <t>トウケイ</t>
    </rPh>
    <rPh sb="3" eb="5">
      <t>ズヒョウ</t>
    </rPh>
    <phoneticPr fontId="2"/>
  </si>
  <si>
    <t>一般世帯人員</t>
    <phoneticPr fontId="2"/>
  </si>
  <si>
    <t>後期高齢者医療保険料および受診状況</t>
    <rPh sb="0" eb="2">
      <t>コウキ</t>
    </rPh>
    <rPh sb="2" eb="5">
      <t>コウレイシャ</t>
    </rPh>
    <rPh sb="5" eb="7">
      <t>イリョウ</t>
    </rPh>
    <rPh sb="7" eb="10">
      <t>ホケンリョウ</t>
    </rPh>
    <rPh sb="13" eb="15">
      <t>ジュシン</t>
    </rPh>
    <rPh sb="15" eb="17">
      <t>ジョウキョウ</t>
    </rPh>
    <phoneticPr fontId="2"/>
  </si>
  <si>
    <t>旧山中町長選挙執行状況</t>
    <rPh sb="0" eb="1">
      <t>キュウ</t>
    </rPh>
    <rPh sb="1" eb="3">
      <t>ヤマナカ</t>
    </rPh>
    <rPh sb="3" eb="5">
      <t>チョウチョウ</t>
    </rPh>
    <rPh sb="5" eb="7">
      <t>センキョ</t>
    </rPh>
    <rPh sb="7" eb="9">
      <t>シッコウ</t>
    </rPh>
    <rPh sb="9" eb="11">
      <t>ジョウキョウ</t>
    </rPh>
    <phoneticPr fontId="2"/>
  </si>
  <si>
    <t>旧山中町議会議員選挙執行状況</t>
    <rPh sb="0" eb="1">
      <t>キュウ</t>
    </rPh>
    <rPh sb="1" eb="3">
      <t>ヤマナカ</t>
    </rPh>
    <rPh sb="3" eb="4">
      <t>マチ</t>
    </rPh>
    <rPh sb="4" eb="6">
      <t>ギカイ</t>
    </rPh>
    <rPh sb="6" eb="8">
      <t>ギイン</t>
    </rPh>
    <rPh sb="8" eb="10">
      <t>センキョ</t>
    </rPh>
    <rPh sb="10" eb="12">
      <t>シッコウ</t>
    </rPh>
    <rPh sb="12" eb="14">
      <t>ジョウキョウ</t>
    </rPh>
    <phoneticPr fontId="2"/>
  </si>
  <si>
    <t>会派別市議会議員数</t>
    <rPh sb="2" eb="3">
      <t>ベツ</t>
    </rPh>
    <phoneticPr fontId="2"/>
  </si>
  <si>
    <t>商店の推移</t>
    <phoneticPr fontId="2"/>
  </si>
  <si>
    <t>文化財</t>
  </si>
  <si>
    <t>いきいきランドかが利用状況</t>
  </si>
  <si>
    <t>出産の状況（母の出産順位別出生数）</t>
    <phoneticPr fontId="2"/>
  </si>
  <si>
    <t>出産の状況（母の年齢（5歳階級））</t>
    <rPh sb="12" eb="13">
      <t>サイ</t>
    </rPh>
    <rPh sb="13" eb="15">
      <t>カイキュウ</t>
    </rPh>
    <phoneticPr fontId="2"/>
  </si>
  <si>
    <t>(１)二酸化硫黄（年平均値）</t>
    <rPh sb="9" eb="10">
      <t>ネン</t>
    </rPh>
    <rPh sb="10" eb="13">
      <t>ヘイキンチ</t>
    </rPh>
    <phoneticPr fontId="2"/>
  </si>
  <si>
    <t>(２)二酸化窒素（年平均値）</t>
    <phoneticPr fontId="2"/>
  </si>
  <si>
    <t>交通事故の状況(加賀市内人身事故のみ)</t>
    <phoneticPr fontId="2"/>
  </si>
  <si>
    <t>認定こども園の状況</t>
    <rPh sb="0" eb="2">
      <t>ニンテイ</t>
    </rPh>
    <rPh sb="5" eb="6">
      <t>エン</t>
    </rPh>
    <rPh sb="7" eb="9">
      <t>ジョウキョウ</t>
    </rPh>
    <phoneticPr fontId="2"/>
  </si>
  <si>
    <t>人口の推移（住民基本台帳）</t>
    <rPh sb="6" eb="12">
      <t>ジュウミンキホンダイチョウ</t>
    </rPh>
    <phoneticPr fontId="2"/>
  </si>
  <si>
    <t>発地別観光客数（宿泊・日帰り客数）</t>
    <rPh sb="8" eb="10">
      <t>シュクハク</t>
    </rPh>
    <rPh sb="11" eb="13">
      <t>ヒガエ</t>
    </rPh>
    <rPh sb="14" eb="15">
      <t>キャク</t>
    </rPh>
    <rPh sb="15" eb="16">
      <t>スウ</t>
    </rPh>
    <phoneticPr fontId="2"/>
  </si>
  <si>
    <t>年月別観光客数（宿泊・日帰り客数）</t>
    <phoneticPr fontId="2"/>
  </si>
  <si>
    <t>障害児・者支援サービス利用延べ人数</t>
    <rPh sb="2" eb="3">
      <t>ジ</t>
    </rPh>
    <phoneticPr fontId="2"/>
  </si>
  <si>
    <t>斎場使用状況</t>
    <phoneticPr fontId="2"/>
  </si>
  <si>
    <t>(３)オキシダント（昼間の1時間値の年平均値）</t>
    <rPh sb="10" eb="12">
      <t>ヒルマ</t>
    </rPh>
    <rPh sb="14" eb="16">
      <t>ジカン</t>
    </rPh>
    <rPh sb="16" eb="17">
      <t>アタイ</t>
    </rPh>
    <phoneticPr fontId="2"/>
  </si>
  <si>
    <t>地区会館等利用状況</t>
    <rPh sb="4" eb="5">
      <t>トウ</t>
    </rPh>
    <phoneticPr fontId="2"/>
  </si>
  <si>
    <t>水質汚濁測定結果（年平均値）</t>
    <rPh sb="9" eb="10">
      <t>ネン</t>
    </rPh>
    <rPh sb="10" eb="13">
      <t>ヘイキンチ</t>
    </rPh>
    <phoneticPr fontId="2"/>
  </si>
  <si>
    <t>加賀市医療センター外来患者延べ人数</t>
    <rPh sb="2" eb="3">
      <t>シ</t>
    </rPh>
    <rPh sb="3" eb="5">
      <t>イリョウ</t>
    </rPh>
    <rPh sb="9" eb="11">
      <t>ガイライ</t>
    </rPh>
    <rPh sb="13" eb="14">
      <t>ノ</t>
    </rPh>
    <rPh sb="15" eb="17">
      <t>ニンズウ</t>
    </rPh>
    <phoneticPr fontId="2"/>
  </si>
  <si>
    <t>加賀市医療センター入院患者延べ人数</t>
    <rPh sb="2" eb="3">
      <t>シ</t>
    </rPh>
    <rPh sb="3" eb="5">
      <t>イリョウ</t>
    </rPh>
    <rPh sb="9" eb="11">
      <t>ニュウイン</t>
    </rPh>
    <rPh sb="13" eb="14">
      <t>ノ</t>
    </rPh>
    <rPh sb="15" eb="17">
      <t>ニンズウ</t>
    </rPh>
    <phoneticPr fontId="2"/>
  </si>
  <si>
    <t>山中温泉ぬくもり診療所外来患者延べ人数</t>
    <rPh sb="8" eb="11">
      <t>シンリョウジョ</t>
    </rPh>
    <rPh sb="15" eb="16">
      <t>ノ</t>
    </rPh>
    <rPh sb="18" eb="19">
      <t>スウ</t>
    </rPh>
    <phoneticPr fontId="2"/>
  </si>
  <si>
    <t>下水道事業会計決算額</t>
    <rPh sb="0" eb="1">
      <t>ゲ</t>
    </rPh>
    <phoneticPr fontId="2"/>
  </si>
  <si>
    <t>【１１】教育・文化</t>
    <rPh sb="7" eb="9">
      <t>ブンカ</t>
    </rPh>
    <phoneticPr fontId="2"/>
  </si>
  <si>
    <t>【１２】社会保障・労働</t>
    <phoneticPr fontId="2"/>
  </si>
  <si>
    <t>【１３】保健・衛生</t>
    <phoneticPr fontId="2"/>
  </si>
  <si>
    <t>【１４】公安・消防</t>
    <phoneticPr fontId="2"/>
  </si>
  <si>
    <t>【１５】行政</t>
    <phoneticPr fontId="2"/>
  </si>
  <si>
    <t>【１６】コミュニティ</t>
    <phoneticPr fontId="2"/>
  </si>
  <si>
    <t>【１７】選挙</t>
    <phoneticPr fontId="2"/>
  </si>
  <si>
    <t>【１８】財政</t>
    <phoneticPr fontId="2"/>
  </si>
  <si>
    <t>かがにこにこパーク利用状況</t>
    <rPh sb="9" eb="11">
      <t>リヨウ</t>
    </rPh>
    <rPh sb="11" eb="13">
      <t>ジョウキョウ</t>
    </rPh>
    <phoneticPr fontId="2"/>
  </si>
  <si>
    <t>インキュベーションルームの利用状況</t>
    <rPh sb="13" eb="17">
      <t>リヨウジョウキョウ</t>
    </rPh>
    <phoneticPr fontId="2"/>
  </si>
  <si>
    <t>市立図書館の状況（3）年別貸出冊数</t>
    <rPh sb="11" eb="12">
      <t>ネン</t>
    </rPh>
    <phoneticPr fontId="2"/>
  </si>
  <si>
    <t>市立図書館の状況（4）自動車文庫貸出冊数</t>
    <phoneticPr fontId="2"/>
  </si>
  <si>
    <t>コンピュータークラブハウス利用状況</t>
    <rPh sb="13" eb="17">
      <t>リヨウジョウキョウ</t>
    </rPh>
    <phoneticPr fontId="2"/>
  </si>
  <si>
    <t>【１０】上・下水道</t>
    <phoneticPr fontId="2"/>
  </si>
  <si>
    <t>凡　　　　　例
１　本書は、加賀市の市勢全般に関する統計資料を収録したものです。
２　本書は、過去５年間の累年比較を掲載することを原則としていますが、資料の有無、統計表の形式などから適宜収録期間を伸縮してあります。
３　資料は、主に各官庁、団体、会社等からの報告によるものや本市で直接収録したもので、資料の出所は各表の右下部に掲げてあります。
４　表中「〇〇年」とあるのは１月１日から12月31日まで、「〇〇年度」とあるのは４月１日から翌年３月31日までの期間を示します。
５　数値の単位未満については原則として四捨五入か切り捨てをしたために総数と内数が一致しない場合があります。
６　数値の単位については各表右上部に注記し、一見明瞭なものは省略しました。
７　統計表中の符号の用法は次のとおりです。
「０」	……………　単位未満のもの
「－」……………　該当数のないもの
「…」……………　不明のもの
「Ｘ」……………　公表をさしひかえたもの
「▲」……………　負数
８　収録されている統計で、過去の統計書の数値と相違するものは、後年度（最新の統計書）の数値を正とします。
　ご利用にあたりまして更に詳細な資料を必要とされるときは、本市行政まちづくり課または各資料の出所機関にご照会ください。</t>
    <rPh sb="129" eb="130">
      <t>トウ</t>
    </rPh>
    <rPh sb="530" eb="532">
      <t>ギョウセイ</t>
    </rPh>
    <rPh sb="537" eb="538">
      <t>カ</t>
    </rPh>
    <phoneticPr fontId="2"/>
  </si>
  <si>
    <t>農作物の作付面積</t>
    <rPh sb="4" eb="6">
      <t>サクツ</t>
    </rPh>
    <rPh sb="6" eb="8">
      <t>メンセキ</t>
    </rPh>
    <phoneticPr fontId="2"/>
  </si>
  <si>
    <t>歴代市長・町長</t>
    <rPh sb="5" eb="7">
      <t>チョウチョウ</t>
    </rPh>
    <phoneticPr fontId="2"/>
  </si>
  <si>
    <t>市民憲章、市のシンボル</t>
    <rPh sb="0" eb="2">
      <t>シミン</t>
    </rPh>
    <rPh sb="2" eb="4">
      <t>ケンショウ</t>
    </rPh>
    <rPh sb="5" eb="6">
      <t>シ</t>
    </rPh>
    <phoneticPr fontId="2"/>
  </si>
  <si>
    <t>資料：石川県河川課</t>
    <rPh sb="0" eb="2">
      <t>シリョウ</t>
    </rPh>
    <rPh sb="3" eb="6">
      <t>イシカワケン</t>
    </rPh>
    <rPh sb="6" eb="8">
      <t>カセン</t>
    </rPh>
    <rPh sb="8" eb="9">
      <t>カ</t>
    </rPh>
    <phoneticPr fontId="2"/>
  </si>
  <si>
    <t>※ 本表には主な河川を掲げた。
　 全長は二級河川である区間の延長である。</t>
    <rPh sb="2" eb="3">
      <t>ホン</t>
    </rPh>
    <rPh sb="3" eb="4">
      <t>ヒョウ</t>
    </rPh>
    <rPh sb="6" eb="7">
      <t>オモ</t>
    </rPh>
    <rPh sb="8" eb="10">
      <t>カセン</t>
    </rPh>
    <rPh sb="11" eb="12">
      <t>カカ</t>
    </rPh>
    <rPh sb="18" eb="20">
      <t>ゼンチョウ</t>
    </rPh>
    <rPh sb="21" eb="23">
      <t>2キュウ</t>
    </rPh>
    <rPh sb="23" eb="25">
      <t>カセン</t>
    </rPh>
    <rPh sb="28" eb="30">
      <t>クカン</t>
    </rPh>
    <rPh sb="31" eb="33">
      <t>エンチョウ</t>
    </rPh>
    <phoneticPr fontId="2"/>
  </si>
  <si>
    <t>小松市・加賀市</t>
    <rPh sb="0" eb="3">
      <t>コマツシ</t>
    </rPh>
    <rPh sb="4" eb="7">
      <t>カガシ</t>
    </rPh>
    <phoneticPr fontId="2"/>
  </si>
  <si>
    <t>中島町（柴山潟）</t>
    <rPh sb="0" eb="3">
      <t>ナカジママチ</t>
    </rPh>
    <rPh sb="4" eb="7">
      <t>シバヤマガタ</t>
    </rPh>
    <phoneticPr fontId="2"/>
  </si>
  <si>
    <t>大日山</t>
    <rPh sb="0" eb="2">
      <t>ダイニチ</t>
    </rPh>
    <rPh sb="2" eb="3">
      <t>ヤマ</t>
    </rPh>
    <phoneticPr fontId="2"/>
  </si>
  <si>
    <t>動橋川</t>
    <rPh sb="0" eb="2">
      <t>イブリバシ</t>
    </rPh>
    <rPh sb="2" eb="3">
      <t>ガワ</t>
    </rPh>
    <phoneticPr fontId="2"/>
  </si>
  <si>
    <t>加賀市</t>
    <rPh sb="0" eb="3">
      <t>カガシ</t>
    </rPh>
    <phoneticPr fontId="2"/>
  </si>
  <si>
    <t>塩屋町（日本海）</t>
    <rPh sb="0" eb="3">
      <t>シオヤマチ</t>
    </rPh>
    <rPh sb="4" eb="6">
      <t>ニホン</t>
    </rPh>
    <rPh sb="6" eb="7">
      <t>カイ</t>
    </rPh>
    <phoneticPr fontId="2"/>
  </si>
  <si>
    <t>大聖寺川</t>
    <rPh sb="0" eb="3">
      <t>ダイショウジ</t>
    </rPh>
    <rPh sb="3" eb="4">
      <t>ガワ</t>
    </rPh>
    <phoneticPr fontId="2"/>
  </si>
  <si>
    <t>全長（km）</t>
    <rPh sb="0" eb="2">
      <t>ゼンチョウ</t>
    </rPh>
    <phoneticPr fontId="2"/>
  </si>
  <si>
    <t>流域地名</t>
    <rPh sb="0" eb="2">
      <t>リュウイキ</t>
    </rPh>
    <rPh sb="2" eb="4">
      <t>チメイ</t>
    </rPh>
    <phoneticPr fontId="2"/>
  </si>
  <si>
    <t>流末地</t>
    <rPh sb="0" eb="1">
      <t>ナガ</t>
    </rPh>
    <rPh sb="1" eb="2">
      <t>スエ</t>
    </rPh>
    <rPh sb="2" eb="3">
      <t>チ</t>
    </rPh>
    <phoneticPr fontId="2"/>
  </si>
  <si>
    <t>水源地</t>
    <rPh sb="0" eb="3">
      <t>スイゲンチ</t>
    </rPh>
    <phoneticPr fontId="2"/>
  </si>
  <si>
    <t>名　　称</t>
    <rPh sb="0" eb="1">
      <t>メイ</t>
    </rPh>
    <rPh sb="3" eb="4">
      <t>ショウ</t>
    </rPh>
    <phoneticPr fontId="2"/>
  </si>
  <si>
    <t>平成23年3月31日現在</t>
    <rPh sb="0" eb="2">
      <t>ヘイセイ</t>
    </rPh>
    <rPh sb="4" eb="5">
      <t>ネン</t>
    </rPh>
    <rPh sb="6" eb="7">
      <t>ツキ</t>
    </rPh>
    <rPh sb="9" eb="10">
      <t>ニチ</t>
    </rPh>
    <rPh sb="10" eb="12">
      <t>ゲンザイ</t>
    </rPh>
    <phoneticPr fontId="2"/>
  </si>
  <si>
    <t>01-04　河川</t>
    <rPh sb="6" eb="8">
      <t>カセン</t>
    </rPh>
    <phoneticPr fontId="2"/>
  </si>
  <si>
    <t>　　　国土地理院「全国都道府県市区町村別面積調」（令和3年10月1日現在）</t>
    <phoneticPr fontId="2"/>
  </si>
  <si>
    <t>資料：環境省「第４回自然環境保全基礎調査湖沼報告書（1993）」（面積以外）、</t>
    <phoneticPr fontId="2"/>
  </si>
  <si>
    <t>　　　</t>
    <phoneticPr fontId="2"/>
  </si>
  <si>
    <t>…</t>
    <phoneticPr fontId="2"/>
  </si>
  <si>
    <t>北潟湖</t>
    <rPh sb="0" eb="1">
      <t>キタ</t>
    </rPh>
    <rPh sb="1" eb="2">
      <t>ガタ</t>
    </rPh>
    <rPh sb="2" eb="3">
      <t>コ</t>
    </rPh>
    <phoneticPr fontId="2"/>
  </si>
  <si>
    <t>柴山潟</t>
    <rPh sb="0" eb="2">
      <t>シバヤマ</t>
    </rPh>
    <rPh sb="2" eb="3">
      <t>カタ</t>
    </rPh>
    <phoneticPr fontId="2"/>
  </si>
  <si>
    <t>水面標高（m）</t>
    <rPh sb="0" eb="2">
      <t>スイメン</t>
    </rPh>
    <rPh sb="2" eb="4">
      <t>ヒョウコウ</t>
    </rPh>
    <phoneticPr fontId="2"/>
  </si>
  <si>
    <t>最水深（m）</t>
    <rPh sb="0" eb="1">
      <t>サイ</t>
    </rPh>
    <rPh sb="1" eb="3">
      <t>スイシン</t>
    </rPh>
    <phoneticPr fontId="2"/>
  </si>
  <si>
    <t>面積（k㎡）</t>
    <rPh sb="0" eb="2">
      <t>メンセキ</t>
    </rPh>
    <phoneticPr fontId="2"/>
  </si>
  <si>
    <t>周囲延長（km）</t>
    <rPh sb="0" eb="2">
      <t>シュウイ</t>
    </rPh>
    <rPh sb="2" eb="4">
      <t>エンチョウ</t>
    </rPh>
    <phoneticPr fontId="2"/>
  </si>
  <si>
    <t>01-03　湖沼</t>
    <rPh sb="6" eb="8">
      <t>コショウ</t>
    </rPh>
    <phoneticPr fontId="2"/>
  </si>
  <si>
    <t>加賀市の一部と小松市の一部を交換</t>
    <rPh sb="0" eb="3">
      <t>カガシ</t>
    </rPh>
    <rPh sb="4" eb="6">
      <t>イチブ</t>
    </rPh>
    <rPh sb="7" eb="10">
      <t>コマツシ</t>
    </rPh>
    <rPh sb="11" eb="13">
      <t>イチブ</t>
    </rPh>
    <rPh sb="14" eb="16">
      <t>コウカン</t>
    </rPh>
    <phoneticPr fontId="2"/>
  </si>
  <si>
    <t>加賀市及び江沼郡山中町を廃し、その区域をもって加賀市を置く</t>
    <phoneticPr fontId="2"/>
  </si>
  <si>
    <t>江沼郡山中町の河南町、別所町、荒木町を市域に編入</t>
    <rPh sb="0" eb="2">
      <t>エヌマ</t>
    </rPh>
    <rPh sb="2" eb="3">
      <t>グン</t>
    </rPh>
    <rPh sb="3" eb="6">
      <t>ヤマナカマチ</t>
    </rPh>
    <rPh sb="7" eb="8">
      <t>カワ</t>
    </rPh>
    <rPh sb="8" eb="9">
      <t>ミナミ</t>
    </rPh>
    <rPh sb="9" eb="10">
      <t>マチ</t>
    </rPh>
    <rPh sb="11" eb="14">
      <t>ベッショマチ</t>
    </rPh>
    <rPh sb="15" eb="18">
      <t>アラキマチ</t>
    </rPh>
    <rPh sb="19" eb="21">
      <t>シイキ</t>
    </rPh>
    <rPh sb="22" eb="24">
      <t>ヘンニュウ</t>
    </rPh>
    <phoneticPr fontId="2"/>
  </si>
  <si>
    <t>江沼郡大聖寺町、山代町、片山津町、動橋町、橋立町、三木村、三谷村、南郷村、塩屋村を廃し、その区域をもって加賀市を置く</t>
    <rPh sb="0" eb="2">
      <t>エヌマ</t>
    </rPh>
    <rPh sb="2" eb="3">
      <t>グン</t>
    </rPh>
    <rPh sb="3" eb="6">
      <t>ダイショウジ</t>
    </rPh>
    <rPh sb="6" eb="7">
      <t>マチ</t>
    </rPh>
    <rPh sb="8" eb="10">
      <t>ヤマシロ</t>
    </rPh>
    <rPh sb="10" eb="11">
      <t>マチ</t>
    </rPh>
    <rPh sb="12" eb="15">
      <t>カタヤマヅ</t>
    </rPh>
    <rPh sb="15" eb="16">
      <t>マチ</t>
    </rPh>
    <rPh sb="17" eb="19">
      <t>イブリバシ</t>
    </rPh>
    <rPh sb="19" eb="20">
      <t>マチ</t>
    </rPh>
    <rPh sb="21" eb="24">
      <t>ハシタテマチ</t>
    </rPh>
    <rPh sb="25" eb="27">
      <t>ミキ</t>
    </rPh>
    <rPh sb="27" eb="28">
      <t>ムラ</t>
    </rPh>
    <rPh sb="29" eb="31">
      <t>ミタニ</t>
    </rPh>
    <rPh sb="31" eb="32">
      <t>ムラ</t>
    </rPh>
    <rPh sb="33" eb="36">
      <t>ナンゴウムラ</t>
    </rPh>
    <rPh sb="37" eb="39">
      <t>シオヤ</t>
    </rPh>
    <rPh sb="39" eb="40">
      <t>ムラ</t>
    </rPh>
    <rPh sb="41" eb="42">
      <t>ハイ</t>
    </rPh>
    <rPh sb="46" eb="48">
      <t>クイキ</t>
    </rPh>
    <rPh sb="52" eb="55">
      <t>カガシ</t>
    </rPh>
    <rPh sb="56" eb="57">
      <t>オ</t>
    </rPh>
    <phoneticPr fontId="2"/>
  </si>
  <si>
    <t>江沼郡山中町、河南村、西谷村、東谷奥村を廃し、その区域をもって山中町を置く</t>
    <rPh sb="0" eb="2">
      <t>エヌマ</t>
    </rPh>
    <rPh sb="2" eb="3">
      <t>グン</t>
    </rPh>
    <rPh sb="3" eb="5">
      <t>ヤマナカ</t>
    </rPh>
    <rPh sb="5" eb="6">
      <t>マチ</t>
    </rPh>
    <rPh sb="7" eb="9">
      <t>カワミナミ</t>
    </rPh>
    <rPh sb="9" eb="10">
      <t>ムラ</t>
    </rPh>
    <rPh sb="11" eb="12">
      <t>ニシ</t>
    </rPh>
    <rPh sb="12" eb="14">
      <t>タニムラ</t>
    </rPh>
    <rPh sb="15" eb="17">
      <t>ヒガシヤ</t>
    </rPh>
    <rPh sb="17" eb="19">
      <t>オクムラ</t>
    </rPh>
    <rPh sb="20" eb="21">
      <t>ハイ</t>
    </rPh>
    <rPh sb="25" eb="27">
      <t>クイキ</t>
    </rPh>
    <rPh sb="31" eb="33">
      <t>ヤマナカ</t>
    </rPh>
    <rPh sb="33" eb="34">
      <t>マチ</t>
    </rPh>
    <rPh sb="35" eb="36">
      <t>オ</t>
    </rPh>
    <phoneticPr fontId="2"/>
  </si>
  <si>
    <t>01-02　市域の変遷</t>
    <rPh sb="6" eb="8">
      <t>シイキ</t>
    </rPh>
    <rPh sb="9" eb="11">
      <t>ヘンセン</t>
    </rPh>
    <phoneticPr fontId="2"/>
  </si>
  <si>
    <t>98.5km　　海岸線延長16.5km</t>
    <rPh sb="8" eb="11">
      <t>カイガンセン</t>
    </rPh>
    <rPh sb="11" eb="13">
      <t>エンチョウ</t>
    </rPh>
    <phoneticPr fontId="2"/>
  </si>
  <si>
    <t>周囲</t>
    <rPh sb="0" eb="2">
      <t>シュウイ</t>
    </rPh>
    <phoneticPr fontId="2"/>
  </si>
  <si>
    <t>　　東西　22.8km　　南北　27.5km</t>
    <rPh sb="2" eb="4">
      <t>トウザイ</t>
    </rPh>
    <rPh sb="13" eb="15">
      <t>ナンボク</t>
    </rPh>
    <phoneticPr fontId="2"/>
  </si>
  <si>
    <t>旧山中町：154.39k㎡</t>
    <phoneticPr fontId="2"/>
  </si>
  <si>
    <t>旧加賀市：151.61k㎡（151.60k㎡＋埋立等0.01k㎡)</t>
    <rPh sb="0" eb="1">
      <t>キュウ</t>
    </rPh>
    <rPh sb="1" eb="3">
      <t>カガ</t>
    </rPh>
    <rPh sb="3" eb="4">
      <t>シ</t>
    </rPh>
    <rPh sb="23" eb="25">
      <t>ウメタテ</t>
    </rPh>
    <rPh sb="25" eb="26">
      <t>トウ</t>
    </rPh>
    <phoneticPr fontId="2"/>
  </si>
  <si>
    <t>（国土交通省国土地理院｢令和3年全国都道府県市区町村別面積調」）</t>
    <rPh sb="12" eb="14">
      <t>レイワ</t>
    </rPh>
    <phoneticPr fontId="2"/>
  </si>
  <si>
    <t>305.87k㎡　</t>
    <phoneticPr fontId="2"/>
  </si>
  <si>
    <t>面積</t>
    <rPh sb="0" eb="2">
      <t>メンセキ</t>
    </rPh>
    <phoneticPr fontId="2"/>
  </si>
  <si>
    <t>（国土交通省国土地理院｢都道府県市区町村の東西南北端点の経度緯度」）</t>
    <phoneticPr fontId="2"/>
  </si>
  <si>
    <t>　　東経136゜　18’　54”　　　北緯36゜　18’　10”</t>
    <rPh sb="2" eb="4">
      <t>トウケイ</t>
    </rPh>
    <rPh sb="19" eb="21">
      <t>ホクイ</t>
    </rPh>
    <phoneticPr fontId="2"/>
  </si>
  <si>
    <t>加賀市大聖寺南町ニ41番地</t>
    <rPh sb="0" eb="3">
      <t>カガシ</t>
    </rPh>
    <rPh sb="3" eb="6">
      <t>ダイショウジ</t>
    </rPh>
    <rPh sb="6" eb="8">
      <t>ミナミマチ</t>
    </rPh>
    <rPh sb="11" eb="13">
      <t>バンチ</t>
    </rPh>
    <phoneticPr fontId="2"/>
  </si>
  <si>
    <t>市役所所在地　</t>
    <rPh sb="0" eb="3">
      <t>シヤクショ</t>
    </rPh>
    <rPh sb="3" eb="6">
      <t>ショザイチ</t>
    </rPh>
    <phoneticPr fontId="2"/>
  </si>
  <si>
    <t>01-01　位置</t>
    <rPh sb="6" eb="8">
      <t>イチ</t>
    </rPh>
    <phoneticPr fontId="2"/>
  </si>
  <si>
    <t>01-05　地目別面積</t>
    <rPh sb="6" eb="7">
      <t>チ</t>
    </rPh>
    <rPh sb="7" eb="8">
      <t>モク</t>
    </rPh>
    <rPh sb="8" eb="9">
      <t>ベツ</t>
    </rPh>
    <rPh sb="9" eb="11">
      <t>メンセキ</t>
    </rPh>
    <phoneticPr fontId="2"/>
  </si>
  <si>
    <t>各年1月1日現在　単位：ｋ㎡</t>
    <phoneticPr fontId="2"/>
  </si>
  <si>
    <t>年　　次</t>
    <rPh sb="0" eb="1">
      <t>トシ</t>
    </rPh>
    <rPh sb="3" eb="4">
      <t>ツギ</t>
    </rPh>
    <phoneticPr fontId="2"/>
  </si>
  <si>
    <t>１）計</t>
    <rPh sb="2" eb="3">
      <t>ケイ</t>
    </rPh>
    <phoneticPr fontId="2"/>
  </si>
  <si>
    <t>田</t>
    <rPh sb="0" eb="1">
      <t>タ</t>
    </rPh>
    <phoneticPr fontId="2"/>
  </si>
  <si>
    <t>畑</t>
    <rPh sb="0" eb="1">
      <t>ハタケ</t>
    </rPh>
    <phoneticPr fontId="2"/>
  </si>
  <si>
    <t>宅地</t>
    <rPh sb="0" eb="2">
      <t>タクチ</t>
    </rPh>
    <phoneticPr fontId="2"/>
  </si>
  <si>
    <t>山林</t>
    <rPh sb="0" eb="2">
      <t>サンリン</t>
    </rPh>
    <phoneticPr fontId="2"/>
  </si>
  <si>
    <t>原野</t>
    <rPh sb="0" eb="2">
      <t>ゲンヤ</t>
    </rPh>
    <phoneticPr fontId="2"/>
  </si>
  <si>
    <t>雑種地</t>
    <rPh sb="0" eb="2">
      <t>ザッシュ</t>
    </rPh>
    <rPh sb="2" eb="3">
      <t>チ</t>
    </rPh>
    <phoneticPr fontId="2"/>
  </si>
  <si>
    <t>平成29年</t>
    <rPh sb="0" eb="2">
      <t>ヘイセイ</t>
    </rPh>
    <rPh sb="4" eb="5">
      <t>ネン</t>
    </rPh>
    <phoneticPr fontId="2"/>
  </si>
  <si>
    <t>30</t>
    <phoneticPr fontId="2"/>
  </si>
  <si>
    <t>31</t>
    <phoneticPr fontId="2"/>
  </si>
  <si>
    <t xml:space="preserve">     令和2</t>
    <rPh sb="5" eb="7">
      <t>レイワ</t>
    </rPh>
    <phoneticPr fontId="2"/>
  </si>
  <si>
    <t xml:space="preserve">  3</t>
    <phoneticPr fontId="2"/>
  </si>
  <si>
    <t>※固定資産税の土地課税台帳に登録された課税対象の</t>
    <phoneticPr fontId="2"/>
  </si>
  <si>
    <t>資料：税料金課</t>
    <phoneticPr fontId="2"/>
  </si>
  <si>
    <t>　土地であり、法定免税点未満の民有地を含むもので</t>
    <phoneticPr fontId="2"/>
  </si>
  <si>
    <t>　あるが、公有地など固定資産税が非課税とされてい</t>
    <phoneticPr fontId="2"/>
  </si>
  <si>
    <t>　る土地は除かれている。</t>
    <phoneticPr fontId="2"/>
  </si>
  <si>
    <t>　1)計には表頭の外にその他の分が含まれている。</t>
    <phoneticPr fontId="2"/>
  </si>
  <si>
    <t>01-06　気象概況</t>
    <rPh sb="6" eb="8">
      <t>キショウ</t>
    </rPh>
    <rPh sb="8" eb="10">
      <t>ガイキョウ</t>
    </rPh>
    <phoneticPr fontId="2"/>
  </si>
  <si>
    <t>各年中</t>
    <rPh sb="0" eb="1">
      <t>カク</t>
    </rPh>
    <rPh sb="1" eb="3">
      <t>ネンチュウ</t>
    </rPh>
    <phoneticPr fontId="2"/>
  </si>
  <si>
    <t>区　分</t>
    <rPh sb="0" eb="1">
      <t>ク</t>
    </rPh>
    <rPh sb="2" eb="3">
      <t>フン</t>
    </rPh>
    <phoneticPr fontId="2"/>
  </si>
  <si>
    <t>気温（℃）</t>
    <phoneticPr fontId="2"/>
  </si>
  <si>
    <t>降水量　　</t>
    <rPh sb="0" eb="3">
      <t>コウスイリョウ</t>
    </rPh>
    <phoneticPr fontId="2"/>
  </si>
  <si>
    <t>降雪量</t>
    <rPh sb="0" eb="2">
      <t>コウセツ</t>
    </rPh>
    <rPh sb="2" eb="3">
      <t>リョウ</t>
    </rPh>
    <phoneticPr fontId="2"/>
  </si>
  <si>
    <t>天気（日数）</t>
    <phoneticPr fontId="2"/>
  </si>
  <si>
    <t>年　次</t>
    <rPh sb="0" eb="1">
      <t>ネン</t>
    </rPh>
    <rPh sb="2" eb="3">
      <t>ツギ</t>
    </rPh>
    <phoneticPr fontId="2"/>
  </si>
  <si>
    <t>平均</t>
    <rPh sb="0" eb="2">
      <t>ヘイキン</t>
    </rPh>
    <phoneticPr fontId="2"/>
  </si>
  <si>
    <t>最高</t>
    <rPh sb="0" eb="2">
      <t>サイコウ</t>
    </rPh>
    <phoneticPr fontId="2"/>
  </si>
  <si>
    <t>最低</t>
    <rPh sb="0" eb="2">
      <t>サイテイ</t>
    </rPh>
    <phoneticPr fontId="2"/>
  </si>
  <si>
    <t>（mm）</t>
    <phoneticPr fontId="2"/>
  </si>
  <si>
    <t>（cm）</t>
    <phoneticPr fontId="2"/>
  </si>
  <si>
    <t>晴</t>
    <rPh sb="0" eb="1">
      <t>ハ</t>
    </rPh>
    <phoneticPr fontId="2"/>
  </si>
  <si>
    <t>曇</t>
    <rPh sb="0" eb="1">
      <t>クモリ</t>
    </rPh>
    <phoneticPr fontId="2"/>
  </si>
  <si>
    <t>雨</t>
    <rPh sb="0" eb="1">
      <t>アメ</t>
    </rPh>
    <phoneticPr fontId="2"/>
  </si>
  <si>
    <t>雪</t>
    <rPh sb="0" eb="1">
      <t>ユキ</t>
    </rPh>
    <phoneticPr fontId="2"/>
  </si>
  <si>
    <t>平成28年</t>
    <rPh sb="0" eb="2">
      <t>ヘイセイ</t>
    </rPh>
    <rPh sb="4" eb="5">
      <t>ネン</t>
    </rPh>
    <phoneticPr fontId="2"/>
  </si>
  <si>
    <t>29</t>
  </si>
  <si>
    <t>30</t>
  </si>
  <si>
    <t>令和元</t>
    <rPh sb="0" eb="2">
      <t>レイワ</t>
    </rPh>
    <rPh sb="2" eb="3">
      <t>ガン</t>
    </rPh>
    <phoneticPr fontId="2"/>
  </si>
  <si>
    <t>　2</t>
    <phoneticPr fontId="2"/>
  </si>
  <si>
    <t>　3</t>
  </si>
  <si>
    <t>1月</t>
    <rPh sb="1" eb="2">
      <t>ツキ</t>
    </rPh>
    <phoneticPr fontId="2"/>
  </si>
  <si>
    <t>-</t>
  </si>
  <si>
    <t>2月</t>
    <rPh sb="1" eb="2">
      <t>ツキ</t>
    </rPh>
    <phoneticPr fontId="2"/>
  </si>
  <si>
    <t>3月</t>
    <rPh sb="1" eb="2">
      <t>ツキ</t>
    </rPh>
    <phoneticPr fontId="2"/>
  </si>
  <si>
    <t>4月</t>
    <rPh sb="1" eb="2">
      <t>ツキ</t>
    </rPh>
    <phoneticPr fontId="2"/>
  </si>
  <si>
    <t>5月</t>
    <rPh sb="1" eb="2">
      <t>ツキ</t>
    </rPh>
    <phoneticPr fontId="2"/>
  </si>
  <si>
    <t>6月</t>
    <rPh sb="1" eb="2">
      <t>ツキ</t>
    </rPh>
    <phoneticPr fontId="2"/>
  </si>
  <si>
    <t>7月</t>
    <rPh sb="1" eb="2">
      <t>ツキ</t>
    </rPh>
    <phoneticPr fontId="2"/>
  </si>
  <si>
    <t>8月</t>
    <rPh sb="1" eb="2">
      <t>ツキ</t>
    </rPh>
    <phoneticPr fontId="2"/>
  </si>
  <si>
    <t>9月</t>
    <rPh sb="1" eb="2">
      <t>ツキ</t>
    </rPh>
    <phoneticPr fontId="2"/>
  </si>
  <si>
    <t>10月</t>
    <rPh sb="2" eb="3">
      <t>ツキ</t>
    </rPh>
    <phoneticPr fontId="2"/>
  </si>
  <si>
    <t>11月</t>
    <rPh sb="2" eb="3">
      <t>ツキ</t>
    </rPh>
    <phoneticPr fontId="2"/>
  </si>
  <si>
    <t>12月</t>
    <rPh sb="2" eb="3">
      <t>ツキ</t>
    </rPh>
    <phoneticPr fontId="2"/>
  </si>
  <si>
    <t>※最高気温・最低気温は、年･月それぞれの日最高
　気温・日最低気温とする。</t>
    <phoneticPr fontId="2"/>
  </si>
  <si>
    <t>資料：消防本部,</t>
    <phoneticPr fontId="2"/>
  </si>
  <si>
    <t>金沢地方気象台（HP抜粋)</t>
    <phoneticPr fontId="2"/>
  </si>
  <si>
    <t>02-01　人口の推移（住民基本台帳）</t>
    <rPh sb="6" eb="8">
      <t>ジンコウ</t>
    </rPh>
    <rPh sb="9" eb="11">
      <t>スイイ</t>
    </rPh>
    <rPh sb="12" eb="14">
      <t>ジュウミン</t>
    </rPh>
    <rPh sb="14" eb="16">
      <t>キホン</t>
    </rPh>
    <rPh sb="16" eb="18">
      <t>ダイチョウ</t>
    </rPh>
    <phoneticPr fontId="2"/>
  </si>
  <si>
    <t>各年1月1日現在</t>
    <rPh sb="0" eb="2">
      <t>カクネン</t>
    </rPh>
    <rPh sb="3" eb="4">
      <t>ツキ</t>
    </rPh>
    <rPh sb="4" eb="6">
      <t>ツイタチ</t>
    </rPh>
    <rPh sb="6" eb="8">
      <t>ゲンザイ</t>
    </rPh>
    <phoneticPr fontId="2"/>
  </si>
  <si>
    <t>年次</t>
    <rPh sb="0" eb="2">
      <t>ネンジ</t>
    </rPh>
    <phoneticPr fontId="2"/>
  </si>
  <si>
    <t>世帯数</t>
    <rPh sb="0" eb="3">
      <t>セタイスウ</t>
    </rPh>
    <phoneticPr fontId="2"/>
  </si>
  <si>
    <t>人口</t>
    <phoneticPr fontId="2"/>
  </si>
  <si>
    <t>一世帯当たり</t>
    <rPh sb="0" eb="3">
      <t>イッセタイ</t>
    </rPh>
    <rPh sb="3" eb="4">
      <t>ア</t>
    </rPh>
    <phoneticPr fontId="2"/>
  </si>
  <si>
    <t>人口密度</t>
    <rPh sb="0" eb="2">
      <t>ジンコウ</t>
    </rPh>
    <rPh sb="2" eb="4">
      <t>ミツド</t>
    </rPh>
    <phoneticPr fontId="2"/>
  </si>
  <si>
    <t>総　数</t>
    <rPh sb="0" eb="1">
      <t>フサ</t>
    </rPh>
    <rPh sb="2" eb="3">
      <t>カズ</t>
    </rPh>
    <phoneticPr fontId="2"/>
  </si>
  <si>
    <t>男</t>
    <rPh sb="0" eb="1">
      <t>オトコ</t>
    </rPh>
    <phoneticPr fontId="2"/>
  </si>
  <si>
    <t>女</t>
    <rPh sb="0" eb="1">
      <t>オンナ</t>
    </rPh>
    <phoneticPr fontId="2"/>
  </si>
  <si>
    <t>人員</t>
    <phoneticPr fontId="2"/>
  </si>
  <si>
    <t>昭和33年</t>
    <rPh sb="0" eb="2">
      <t>ショウワ</t>
    </rPh>
    <rPh sb="4" eb="5">
      <t>ネン</t>
    </rPh>
    <phoneticPr fontId="2"/>
  </si>
  <si>
    <t>　　34</t>
    <phoneticPr fontId="2"/>
  </si>
  <si>
    <t>　　35</t>
  </si>
  <si>
    <t>　　36</t>
  </si>
  <si>
    <t>　　37</t>
  </si>
  <si>
    <t>　　38</t>
  </si>
  <si>
    <t>　　39</t>
  </si>
  <si>
    <t>　　40</t>
  </si>
  <si>
    <t>　　41</t>
  </si>
  <si>
    <t>　　42</t>
  </si>
  <si>
    <t>　　43</t>
  </si>
  <si>
    <t>　　44</t>
  </si>
  <si>
    <t>　　45</t>
  </si>
  <si>
    <t>　　46</t>
  </si>
  <si>
    <t>　　47</t>
  </si>
  <si>
    <t>　　48</t>
  </si>
  <si>
    <t>　　49</t>
  </si>
  <si>
    <t>　　50</t>
  </si>
  <si>
    <t>　　51</t>
  </si>
  <si>
    <t>　　52</t>
  </si>
  <si>
    <t>　　53</t>
  </si>
  <si>
    <t>　　54</t>
  </si>
  <si>
    <t>　　55</t>
  </si>
  <si>
    <t>　　56</t>
  </si>
  <si>
    <t>　　57</t>
  </si>
  <si>
    <t>　　58</t>
  </si>
  <si>
    <t>　　59</t>
  </si>
  <si>
    <t>　　60</t>
  </si>
  <si>
    <t>　　61</t>
  </si>
  <si>
    <t>　　62</t>
  </si>
  <si>
    <t>　　63</t>
  </si>
  <si>
    <t>　　64</t>
  </si>
  <si>
    <t xml:space="preserve"> 平成2</t>
    <rPh sb="1" eb="3">
      <t>ヘイセイ</t>
    </rPh>
    <phoneticPr fontId="2"/>
  </si>
  <si>
    <t>　　 3</t>
    <phoneticPr fontId="2"/>
  </si>
  <si>
    <t>　　 4</t>
  </si>
  <si>
    <t>　　 5</t>
  </si>
  <si>
    <t>　　 6</t>
  </si>
  <si>
    <t>　　 7</t>
  </si>
  <si>
    <t>　　 8</t>
  </si>
  <si>
    <t>　　 9</t>
  </si>
  <si>
    <t>　　10</t>
    <phoneticPr fontId="2"/>
  </si>
  <si>
    <t>　　11</t>
  </si>
  <si>
    <t>　　12</t>
  </si>
  <si>
    <t>　　13</t>
  </si>
  <si>
    <t>各年1月1日現在</t>
    <phoneticPr fontId="2"/>
  </si>
  <si>
    <t>　　14</t>
  </si>
  <si>
    <t>　　15</t>
  </si>
  <si>
    <t>　　16</t>
  </si>
  <si>
    <t>　　17</t>
  </si>
  <si>
    <t>　　18</t>
  </si>
  <si>
    <t>　　19</t>
  </si>
  <si>
    <t>　　20</t>
  </si>
  <si>
    <t>　　21</t>
  </si>
  <si>
    <t>　　22</t>
  </si>
  <si>
    <t>　　23</t>
  </si>
  <si>
    <t>　　24</t>
  </si>
  <si>
    <t>　　25</t>
  </si>
  <si>
    <t>　　26</t>
  </si>
  <si>
    <t>(うち外国人住民の数)</t>
  </si>
  <si>
    <t>(676)</t>
  </si>
  <si>
    <t>(239)</t>
  </si>
  <si>
    <t>(437)</t>
  </si>
  <si>
    <t>　　27</t>
    <phoneticPr fontId="2"/>
  </si>
  <si>
    <t>(664)</t>
  </si>
  <si>
    <t>(232)</t>
  </si>
  <si>
    <t>(432)</t>
  </si>
  <si>
    <t>　　28</t>
    <phoneticPr fontId="2"/>
  </si>
  <si>
    <t>(713)</t>
  </si>
  <si>
    <t>(258)</t>
  </si>
  <si>
    <t>(455)</t>
  </si>
  <si>
    <t>　　29</t>
    <phoneticPr fontId="2"/>
  </si>
  <si>
    <t>(うち外国人住民の数)</t>
    <rPh sb="3" eb="5">
      <t>ガイコク</t>
    </rPh>
    <rPh sb="5" eb="6">
      <t>ジン</t>
    </rPh>
    <rPh sb="6" eb="8">
      <t>ジュウミン</t>
    </rPh>
    <rPh sb="9" eb="10">
      <t>カズ</t>
    </rPh>
    <phoneticPr fontId="2"/>
  </si>
  <si>
    <t>(814)</t>
  </si>
  <si>
    <t>(326)</t>
  </si>
  <si>
    <t>(488)</t>
  </si>
  <si>
    <t>　　30</t>
    <phoneticPr fontId="2"/>
  </si>
  <si>
    <t>(920)</t>
  </si>
  <si>
    <t>(386)</t>
  </si>
  <si>
    <t>(534)</t>
  </si>
  <si>
    <t>　　31</t>
    <phoneticPr fontId="2"/>
  </si>
  <si>
    <t>(1,024)</t>
  </si>
  <si>
    <t>(453)</t>
  </si>
  <si>
    <t>(571)</t>
  </si>
  <si>
    <t xml:space="preserve"> 令和2</t>
    <rPh sb="1" eb="3">
      <t>レイワ</t>
    </rPh>
    <phoneticPr fontId="2"/>
  </si>
  <si>
    <t>(1,141)</t>
    <phoneticPr fontId="2"/>
  </si>
  <si>
    <t>(518)</t>
  </si>
  <si>
    <t>(623)</t>
  </si>
  <si>
    <t>　 　3</t>
    <phoneticPr fontId="2"/>
  </si>
  <si>
    <t>(1,029)</t>
    <phoneticPr fontId="2"/>
  </si>
  <si>
    <t>(462)</t>
  </si>
  <si>
    <t>(567)</t>
  </si>
  <si>
    <t xml:space="preserve"> 　　4</t>
    <phoneticPr fontId="2"/>
  </si>
  <si>
    <t>(1,036)</t>
    <phoneticPr fontId="2"/>
  </si>
  <si>
    <t>(526)</t>
    <phoneticPr fontId="2"/>
  </si>
  <si>
    <t>(510)</t>
    <phoneticPr fontId="2"/>
  </si>
  <si>
    <t>※平成25年以降は外国人を含む(平成24年7月9日の住民基本台帳法の改正による)</t>
    <rPh sb="1" eb="3">
      <t>ヘイセイ</t>
    </rPh>
    <rPh sb="5" eb="6">
      <t>ネン</t>
    </rPh>
    <rPh sb="6" eb="8">
      <t>イコウ</t>
    </rPh>
    <rPh sb="9" eb="11">
      <t>ガイコク</t>
    </rPh>
    <rPh sb="11" eb="12">
      <t>ジン</t>
    </rPh>
    <rPh sb="13" eb="14">
      <t>フク</t>
    </rPh>
    <phoneticPr fontId="2"/>
  </si>
  <si>
    <t>資料：窓口課</t>
    <rPh sb="0" eb="2">
      <t>シリョウ</t>
    </rPh>
    <rPh sb="3" eb="5">
      <t>マドグチ</t>
    </rPh>
    <rPh sb="5" eb="6">
      <t>カ</t>
    </rPh>
    <phoneticPr fontId="2"/>
  </si>
  <si>
    <t>02-02　外国人登録人口</t>
    <rPh sb="6" eb="8">
      <t>ガイコク</t>
    </rPh>
    <rPh sb="8" eb="9">
      <t>ジン</t>
    </rPh>
    <rPh sb="9" eb="11">
      <t>トウロク</t>
    </rPh>
    <rPh sb="11" eb="13">
      <t>ジンコウ</t>
    </rPh>
    <phoneticPr fontId="2"/>
  </si>
  <si>
    <t>韓国及び朝鮮</t>
    <rPh sb="0" eb="2">
      <t>カンコク</t>
    </rPh>
    <rPh sb="2" eb="3">
      <t>オヨ</t>
    </rPh>
    <rPh sb="4" eb="6">
      <t>チョウセン</t>
    </rPh>
    <phoneticPr fontId="2"/>
  </si>
  <si>
    <t>中　国</t>
    <rPh sb="0" eb="1">
      <t>ナカ</t>
    </rPh>
    <rPh sb="2" eb="3">
      <t>コク</t>
    </rPh>
    <phoneticPr fontId="2"/>
  </si>
  <si>
    <t>アメリカ</t>
    <phoneticPr fontId="2"/>
  </si>
  <si>
    <t>その他</t>
    <rPh sb="2" eb="3">
      <t>タ</t>
    </rPh>
    <phoneticPr fontId="2"/>
  </si>
  <si>
    <t>平成9年</t>
    <rPh sb="0" eb="2">
      <t>ヘイセイ</t>
    </rPh>
    <rPh sb="3" eb="4">
      <t>ネン</t>
    </rPh>
    <phoneticPr fontId="2"/>
  </si>
  <si>
    <t>10</t>
    <phoneticPr fontId="2"/>
  </si>
  <si>
    <t>11</t>
    <phoneticPr fontId="2"/>
  </si>
  <si>
    <t>12</t>
  </si>
  <si>
    <t>13</t>
  </si>
  <si>
    <t>14</t>
  </si>
  <si>
    <t>15</t>
  </si>
  <si>
    <t>16</t>
  </si>
  <si>
    <t>17</t>
  </si>
  <si>
    <t>18</t>
  </si>
  <si>
    <t>19</t>
  </si>
  <si>
    <t>20</t>
  </si>
  <si>
    <t>21</t>
  </si>
  <si>
    <t>22</t>
  </si>
  <si>
    <t>23</t>
  </si>
  <si>
    <t>24</t>
  </si>
  <si>
    <t>25</t>
  </si>
  <si>
    <t>26</t>
  </si>
  <si>
    <t>27</t>
  </si>
  <si>
    <t>28</t>
  </si>
  <si>
    <t>令和2</t>
    <rPh sb="0" eb="2">
      <t>レイワ</t>
    </rPh>
    <phoneticPr fontId="2"/>
  </si>
  <si>
    <t>　　3</t>
    <phoneticPr fontId="2"/>
  </si>
  <si>
    <t>　　4</t>
    <phoneticPr fontId="2"/>
  </si>
  <si>
    <t>※平成24年以前は外国人登録法により登録された外国人の数</t>
    <rPh sb="1" eb="3">
      <t>ヘイセイ</t>
    </rPh>
    <rPh sb="5" eb="8">
      <t>ネンイゼン</t>
    </rPh>
    <rPh sb="6" eb="8">
      <t>イゼン</t>
    </rPh>
    <rPh sb="9" eb="11">
      <t>ガイコク</t>
    </rPh>
    <rPh sb="11" eb="12">
      <t>ジン</t>
    </rPh>
    <rPh sb="12" eb="15">
      <t>トウロクホウ</t>
    </rPh>
    <rPh sb="18" eb="20">
      <t>トウロク</t>
    </rPh>
    <rPh sb="23" eb="25">
      <t>ガイコク</t>
    </rPh>
    <rPh sb="25" eb="26">
      <t>ジン</t>
    </rPh>
    <rPh sb="27" eb="28">
      <t>カズ</t>
    </rPh>
    <phoneticPr fontId="2"/>
  </si>
  <si>
    <t>　（平成24年7月9日外国人登録法廃止による）</t>
    <phoneticPr fontId="2"/>
  </si>
  <si>
    <t>※平成25年以降は住民基本台帳に登録された外国人の数</t>
    <rPh sb="1" eb="3">
      <t>ヘイセイ</t>
    </rPh>
    <rPh sb="5" eb="8">
      <t>ネンイコウ</t>
    </rPh>
    <rPh sb="6" eb="8">
      <t>イコウ</t>
    </rPh>
    <rPh sb="9" eb="11">
      <t>ジュウミン</t>
    </rPh>
    <rPh sb="11" eb="13">
      <t>キホン</t>
    </rPh>
    <rPh sb="13" eb="15">
      <t>ダイチョウ</t>
    </rPh>
    <rPh sb="16" eb="18">
      <t>トウロク</t>
    </rPh>
    <rPh sb="21" eb="23">
      <t>ガイコク</t>
    </rPh>
    <rPh sb="23" eb="24">
      <t>ジン</t>
    </rPh>
    <rPh sb="25" eb="26">
      <t>カズ</t>
    </rPh>
    <phoneticPr fontId="2"/>
  </si>
  <si>
    <t>　（平成24年7月9日の住民基本台帳法の改正による）</t>
    <phoneticPr fontId="2"/>
  </si>
  <si>
    <t>02-03　町別世帯数および人口</t>
    <rPh sb="6" eb="7">
      <t>マチ</t>
    </rPh>
    <rPh sb="7" eb="8">
      <t>ベツ</t>
    </rPh>
    <rPh sb="8" eb="11">
      <t>セタイスウ</t>
    </rPh>
    <rPh sb="14" eb="16">
      <t>ジンコウ</t>
    </rPh>
    <phoneticPr fontId="2"/>
  </si>
  <si>
    <t>町名</t>
    <rPh sb="0" eb="1">
      <t>マチ</t>
    </rPh>
    <rPh sb="1" eb="2">
      <t>メイ</t>
    </rPh>
    <phoneticPr fontId="2"/>
  </si>
  <si>
    <t>平成30年</t>
    <rPh sb="0" eb="2">
      <t>ヘイセイ</t>
    </rPh>
    <rPh sb="4" eb="5">
      <t>ネン</t>
    </rPh>
    <phoneticPr fontId="2"/>
  </si>
  <si>
    <t>人口</t>
    <rPh sb="0" eb="2">
      <t>ジンコウ</t>
    </rPh>
    <phoneticPr fontId="2"/>
  </si>
  <si>
    <t>総　計</t>
    <rPh sb="0" eb="1">
      <t>ソウ</t>
    </rPh>
    <rPh sb="2" eb="3">
      <t>ケイ</t>
    </rPh>
    <phoneticPr fontId="2"/>
  </si>
  <si>
    <t>大聖寺地区計</t>
    <rPh sb="0" eb="3">
      <t>ダイショウジ</t>
    </rPh>
    <rPh sb="3" eb="5">
      <t>チク</t>
    </rPh>
    <rPh sb="5" eb="6">
      <t>ケイ</t>
    </rPh>
    <phoneticPr fontId="2"/>
  </si>
  <si>
    <t>大聖寺馬場町</t>
    <rPh sb="0" eb="3">
      <t>ダイショウジ</t>
    </rPh>
    <rPh sb="3" eb="6">
      <t>ババマチ</t>
    </rPh>
    <phoneticPr fontId="2"/>
  </si>
  <si>
    <t>大聖寺錦町</t>
    <rPh sb="0" eb="3">
      <t>ダイショウジ</t>
    </rPh>
    <rPh sb="3" eb="5">
      <t>ニシキチョウ</t>
    </rPh>
    <phoneticPr fontId="2"/>
  </si>
  <si>
    <t>大聖寺関町</t>
    <rPh sb="0" eb="3">
      <t>ダイショウジ</t>
    </rPh>
    <rPh sb="3" eb="4">
      <t>セキ</t>
    </rPh>
    <rPh sb="4" eb="5">
      <t>マチ</t>
    </rPh>
    <phoneticPr fontId="2"/>
  </si>
  <si>
    <t>大聖寺今出町</t>
    <rPh sb="0" eb="3">
      <t>ダイショウジ</t>
    </rPh>
    <rPh sb="3" eb="5">
      <t>イマデ</t>
    </rPh>
    <rPh sb="5" eb="6">
      <t>マチ</t>
    </rPh>
    <phoneticPr fontId="2"/>
  </si>
  <si>
    <t>大聖寺西栄町</t>
    <rPh sb="0" eb="3">
      <t>ダイショウジ</t>
    </rPh>
    <rPh sb="3" eb="6">
      <t>ニシサカエマチ</t>
    </rPh>
    <phoneticPr fontId="2"/>
  </si>
  <si>
    <t>大聖寺西町</t>
    <rPh sb="0" eb="3">
      <t>ダイショウジ</t>
    </rPh>
    <rPh sb="3" eb="4">
      <t>ニシ</t>
    </rPh>
    <rPh sb="4" eb="5">
      <t>マチ</t>
    </rPh>
    <phoneticPr fontId="2"/>
  </si>
  <si>
    <t>白望台</t>
    <rPh sb="0" eb="1">
      <t>シロ</t>
    </rPh>
    <rPh sb="1" eb="2">
      <t>ノゾミ</t>
    </rPh>
    <rPh sb="2" eb="3">
      <t>ダイ</t>
    </rPh>
    <phoneticPr fontId="2"/>
  </si>
  <si>
    <t>大聖寺越前三ツ屋町</t>
    <rPh sb="0" eb="3">
      <t>ダイショウジ</t>
    </rPh>
    <rPh sb="3" eb="5">
      <t>エチゼン</t>
    </rPh>
    <rPh sb="5" eb="6">
      <t>ミ</t>
    </rPh>
    <rPh sb="7" eb="9">
      <t>ヤマチ</t>
    </rPh>
    <phoneticPr fontId="2"/>
  </si>
  <si>
    <t>大聖寺中町</t>
    <rPh sb="0" eb="3">
      <t>ダイショウジ</t>
    </rPh>
    <rPh sb="3" eb="4">
      <t>ナカ</t>
    </rPh>
    <rPh sb="4" eb="5">
      <t>マチ</t>
    </rPh>
    <phoneticPr fontId="2"/>
  </si>
  <si>
    <t>大聖寺神明町</t>
    <rPh sb="0" eb="3">
      <t>ダイショウジ</t>
    </rPh>
    <rPh sb="3" eb="6">
      <t>シンメイマチ</t>
    </rPh>
    <phoneticPr fontId="2"/>
  </si>
  <si>
    <t>大聖寺下屋敷町</t>
    <rPh sb="0" eb="3">
      <t>ダイショウジ</t>
    </rPh>
    <rPh sb="3" eb="4">
      <t>シタ</t>
    </rPh>
    <rPh sb="4" eb="7">
      <t>ヤシキマチ</t>
    </rPh>
    <phoneticPr fontId="2"/>
  </si>
  <si>
    <t>大聖寺大新道</t>
    <rPh sb="0" eb="3">
      <t>ダイショウジ</t>
    </rPh>
    <rPh sb="3" eb="6">
      <t>オオシンミチ</t>
    </rPh>
    <phoneticPr fontId="2"/>
  </si>
  <si>
    <t>大聖寺新屋敷町</t>
    <rPh sb="0" eb="3">
      <t>ダイショウジ</t>
    </rPh>
    <rPh sb="3" eb="7">
      <t>シンヤシキマチ</t>
    </rPh>
    <phoneticPr fontId="2"/>
  </si>
  <si>
    <t>大聖寺五軒町</t>
    <rPh sb="0" eb="3">
      <t>ダイショウジ</t>
    </rPh>
    <rPh sb="3" eb="5">
      <t>5ケン</t>
    </rPh>
    <rPh sb="5" eb="6">
      <t>マチ</t>
    </rPh>
    <phoneticPr fontId="2"/>
  </si>
  <si>
    <t>大聖寺中新道</t>
    <rPh sb="0" eb="3">
      <t>ダイショウジ</t>
    </rPh>
    <rPh sb="3" eb="4">
      <t>ナカ</t>
    </rPh>
    <rPh sb="4" eb="6">
      <t>シンミチ</t>
    </rPh>
    <phoneticPr fontId="2"/>
  </si>
  <si>
    <t>大聖寺魚町</t>
    <rPh sb="0" eb="3">
      <t>ダイショウジ</t>
    </rPh>
    <rPh sb="3" eb="5">
      <t>ウオマチ</t>
    </rPh>
    <phoneticPr fontId="2"/>
  </si>
  <si>
    <t>大聖寺観音町</t>
    <rPh sb="0" eb="3">
      <t>ダイショウジ</t>
    </rPh>
    <rPh sb="3" eb="6">
      <t>カンノンマチ</t>
    </rPh>
    <phoneticPr fontId="2"/>
  </si>
  <si>
    <t>大聖寺東横町</t>
    <rPh sb="0" eb="3">
      <t>ダイショウジ</t>
    </rPh>
    <rPh sb="3" eb="4">
      <t>ヒガシ</t>
    </rPh>
    <rPh sb="4" eb="6">
      <t>ヨコマチ</t>
    </rPh>
    <phoneticPr fontId="2"/>
  </si>
  <si>
    <t>大聖寺本町</t>
    <rPh sb="0" eb="3">
      <t>ダイショウジ</t>
    </rPh>
    <rPh sb="3" eb="5">
      <t>ホンマチ</t>
    </rPh>
    <phoneticPr fontId="2"/>
  </si>
  <si>
    <t>大聖寺八間道</t>
    <rPh sb="0" eb="3">
      <t>ダイショウジ</t>
    </rPh>
    <rPh sb="3" eb="5">
      <t>ハチケン</t>
    </rPh>
    <rPh sb="5" eb="6">
      <t>ミチ</t>
    </rPh>
    <phoneticPr fontId="2"/>
  </si>
  <si>
    <t>大聖寺片原町</t>
    <rPh sb="0" eb="3">
      <t>ダイショウジ</t>
    </rPh>
    <rPh sb="3" eb="6">
      <t>カタハラマチ</t>
    </rPh>
    <phoneticPr fontId="2"/>
  </si>
  <si>
    <t>大聖寺仲町</t>
    <rPh sb="0" eb="3">
      <t>ダイショウジ</t>
    </rPh>
    <rPh sb="3" eb="4">
      <t>ナカ</t>
    </rPh>
    <rPh sb="4" eb="5">
      <t>マチ</t>
    </rPh>
    <phoneticPr fontId="2"/>
  </si>
  <si>
    <t>大聖寺福田町</t>
    <rPh sb="0" eb="3">
      <t>ダイショウジ</t>
    </rPh>
    <rPh sb="3" eb="6">
      <t>フクダマチ</t>
    </rPh>
    <phoneticPr fontId="2"/>
  </si>
  <si>
    <t>大聖寺前鷹匠町</t>
    <rPh sb="0" eb="3">
      <t>ダイショウジ</t>
    </rPh>
    <rPh sb="3" eb="4">
      <t>マエ</t>
    </rPh>
    <rPh sb="4" eb="6">
      <t>タカジョウ</t>
    </rPh>
    <rPh sb="6" eb="7">
      <t>マチ</t>
    </rPh>
    <phoneticPr fontId="2"/>
  </si>
  <si>
    <t>大聖寺奥鷹匠町</t>
    <rPh sb="0" eb="3">
      <t>ダイショウジ</t>
    </rPh>
    <rPh sb="3" eb="4">
      <t>オク</t>
    </rPh>
    <rPh sb="4" eb="6">
      <t>タカジョウ</t>
    </rPh>
    <rPh sb="6" eb="7">
      <t>マチ</t>
    </rPh>
    <phoneticPr fontId="2"/>
  </si>
  <si>
    <t>大聖寺法華坊町</t>
    <rPh sb="0" eb="3">
      <t>ダイショウジ</t>
    </rPh>
    <rPh sb="3" eb="4">
      <t>ホウ</t>
    </rPh>
    <rPh sb="4" eb="5">
      <t>ハナ</t>
    </rPh>
    <rPh sb="5" eb="6">
      <t>ボウ</t>
    </rPh>
    <rPh sb="6" eb="7">
      <t>マチ</t>
    </rPh>
    <phoneticPr fontId="2"/>
  </si>
  <si>
    <t>大聖寺京町</t>
    <rPh sb="0" eb="3">
      <t>ダイショウジ</t>
    </rPh>
    <rPh sb="3" eb="5">
      <t>キョウマチ</t>
    </rPh>
    <phoneticPr fontId="2"/>
  </si>
  <si>
    <t>大聖寺寺町</t>
    <rPh sb="0" eb="3">
      <t>ダイショウジ</t>
    </rPh>
    <rPh sb="3" eb="4">
      <t>テラ</t>
    </rPh>
    <rPh sb="4" eb="5">
      <t>マチ</t>
    </rPh>
    <phoneticPr fontId="2"/>
  </si>
  <si>
    <t>大聖寺山田鍛冶町</t>
    <rPh sb="0" eb="3">
      <t>ダイショウジ</t>
    </rPh>
    <rPh sb="3" eb="5">
      <t>ヤマダ</t>
    </rPh>
    <rPh sb="5" eb="8">
      <t>カジマチ</t>
    </rPh>
    <phoneticPr fontId="2"/>
  </si>
  <si>
    <t>大聖寺十一町</t>
    <rPh sb="0" eb="3">
      <t>ダイショウジ</t>
    </rPh>
    <rPh sb="3" eb="5">
      <t>11</t>
    </rPh>
    <rPh sb="5" eb="6">
      <t>マチ</t>
    </rPh>
    <phoneticPr fontId="2"/>
  </si>
  <si>
    <t>大聖寺一本橋町</t>
    <rPh sb="0" eb="3">
      <t>ダイショウジ</t>
    </rPh>
    <rPh sb="3" eb="5">
      <t>1ホン</t>
    </rPh>
    <rPh sb="5" eb="6">
      <t>ハシ</t>
    </rPh>
    <rPh sb="6" eb="7">
      <t>マチ</t>
    </rPh>
    <phoneticPr fontId="2"/>
  </si>
  <si>
    <t>大聖寺南町</t>
    <rPh sb="0" eb="3">
      <t>ダイショウジ</t>
    </rPh>
    <rPh sb="3" eb="5">
      <t>ミナミマチ</t>
    </rPh>
    <phoneticPr fontId="2"/>
  </si>
  <si>
    <t>大聖寺荒町</t>
    <rPh sb="0" eb="3">
      <t>ダイショウジ</t>
    </rPh>
    <rPh sb="3" eb="5">
      <t>アラマチ</t>
    </rPh>
    <phoneticPr fontId="2"/>
  </si>
  <si>
    <t>大聖寺鉄砲町</t>
    <rPh sb="0" eb="3">
      <t>ダイショウジ</t>
    </rPh>
    <rPh sb="3" eb="6">
      <t>テッポウマチ</t>
    </rPh>
    <phoneticPr fontId="2"/>
  </si>
  <si>
    <t>大聖寺田原町</t>
    <rPh sb="0" eb="3">
      <t>ダイショウジ</t>
    </rPh>
    <rPh sb="3" eb="6">
      <t>タワラマチ</t>
    </rPh>
    <phoneticPr fontId="2"/>
  </si>
  <si>
    <t>大聖寺弓町</t>
    <rPh sb="0" eb="3">
      <t>ダイショウジ</t>
    </rPh>
    <rPh sb="3" eb="4">
      <t>ユミ</t>
    </rPh>
    <rPh sb="4" eb="5">
      <t>マチ</t>
    </rPh>
    <phoneticPr fontId="2"/>
  </si>
  <si>
    <t>大聖寺金子町</t>
    <rPh sb="0" eb="3">
      <t>ダイショウジ</t>
    </rPh>
    <rPh sb="3" eb="5">
      <t>カネコ</t>
    </rPh>
    <rPh sb="5" eb="6">
      <t>マチ</t>
    </rPh>
    <phoneticPr fontId="2"/>
  </si>
  <si>
    <t>大聖寺木呂場町</t>
    <rPh sb="0" eb="3">
      <t>ダイショウジ</t>
    </rPh>
    <rPh sb="3" eb="5">
      <t>コロバ</t>
    </rPh>
    <rPh sb="5" eb="6">
      <t>バ</t>
    </rPh>
    <rPh sb="6" eb="7">
      <t>マチ</t>
    </rPh>
    <phoneticPr fontId="2"/>
  </si>
  <si>
    <t>大聖寺菅生町</t>
    <rPh sb="0" eb="3">
      <t>ダイショウジ</t>
    </rPh>
    <rPh sb="3" eb="5">
      <t>スゴウ</t>
    </rPh>
    <rPh sb="5" eb="6">
      <t>マチ</t>
    </rPh>
    <phoneticPr fontId="2"/>
  </si>
  <si>
    <t>大聖寺永町</t>
    <rPh sb="0" eb="3">
      <t>ダイショウジ</t>
    </rPh>
    <rPh sb="3" eb="4">
      <t>エイ</t>
    </rPh>
    <rPh sb="4" eb="5">
      <t>マチ</t>
    </rPh>
    <phoneticPr fontId="2"/>
  </si>
  <si>
    <t>大聖寺天神下町</t>
    <rPh sb="0" eb="3">
      <t>ダイショウジ</t>
    </rPh>
    <rPh sb="3" eb="5">
      <t>テンジン</t>
    </rPh>
    <rPh sb="5" eb="7">
      <t>シタマチ</t>
    </rPh>
    <phoneticPr fontId="2"/>
  </si>
  <si>
    <t>大聖寺藤ノ木町</t>
    <rPh sb="0" eb="3">
      <t>ダイショウジ</t>
    </rPh>
    <rPh sb="3" eb="4">
      <t>フジ</t>
    </rPh>
    <rPh sb="5" eb="6">
      <t>キ</t>
    </rPh>
    <rPh sb="6" eb="7">
      <t>マチ</t>
    </rPh>
    <phoneticPr fontId="2"/>
  </si>
  <si>
    <t>大聖寺大名竹町</t>
    <rPh sb="0" eb="3">
      <t>ダイショウジ</t>
    </rPh>
    <rPh sb="3" eb="5">
      <t>ダイミョウ</t>
    </rPh>
    <rPh sb="5" eb="7">
      <t>タケマチ</t>
    </rPh>
    <phoneticPr fontId="2"/>
  </si>
  <si>
    <t>大聖寺耳聞山仲町</t>
    <rPh sb="0" eb="3">
      <t>ダイショウジ</t>
    </rPh>
    <rPh sb="3" eb="6">
      <t>ミミキヤマ</t>
    </rPh>
    <rPh sb="6" eb="8">
      <t>ナカマチ</t>
    </rPh>
    <phoneticPr fontId="2"/>
  </si>
  <si>
    <t>大聖寺亀町</t>
    <rPh sb="0" eb="3">
      <t>ダイショウジ</t>
    </rPh>
    <rPh sb="3" eb="4">
      <t>カメ</t>
    </rPh>
    <rPh sb="4" eb="5">
      <t>マチ</t>
    </rPh>
    <phoneticPr fontId="2"/>
  </si>
  <si>
    <t>大聖寺麻畠町</t>
    <rPh sb="0" eb="3">
      <t>ダイショウジ</t>
    </rPh>
    <rPh sb="3" eb="4">
      <t>アサ</t>
    </rPh>
    <rPh sb="4" eb="5">
      <t>ハタケ</t>
    </rPh>
    <rPh sb="5" eb="6">
      <t>マチ</t>
    </rPh>
    <phoneticPr fontId="2"/>
  </si>
  <si>
    <t>大聖寺耳聞山町</t>
    <rPh sb="0" eb="3">
      <t>ダイショウジ</t>
    </rPh>
    <rPh sb="3" eb="6">
      <t>ミミキヤマ</t>
    </rPh>
    <rPh sb="6" eb="7">
      <t>マチ</t>
    </rPh>
    <phoneticPr fontId="2"/>
  </si>
  <si>
    <t>大聖寺新町</t>
    <rPh sb="0" eb="3">
      <t>ダイショウジ</t>
    </rPh>
    <rPh sb="3" eb="5">
      <t>シンマチ</t>
    </rPh>
    <phoneticPr fontId="2"/>
  </si>
  <si>
    <t>大聖寺松ヶ根町</t>
    <rPh sb="0" eb="3">
      <t>ダイショウジ</t>
    </rPh>
    <rPh sb="3" eb="4">
      <t>マツ</t>
    </rPh>
    <rPh sb="5" eb="6">
      <t>ネ</t>
    </rPh>
    <rPh sb="6" eb="7">
      <t>マチ</t>
    </rPh>
    <phoneticPr fontId="2"/>
  </si>
  <si>
    <t>大聖寺相生町</t>
    <rPh sb="0" eb="3">
      <t>ダイショウジ</t>
    </rPh>
    <rPh sb="3" eb="5">
      <t>アイオイ</t>
    </rPh>
    <rPh sb="5" eb="6">
      <t>マチ</t>
    </rPh>
    <phoneticPr fontId="2"/>
  </si>
  <si>
    <t>大聖寺北片原町</t>
    <rPh sb="0" eb="3">
      <t>ダイショウジ</t>
    </rPh>
    <rPh sb="3" eb="4">
      <t>キタ</t>
    </rPh>
    <rPh sb="4" eb="7">
      <t>カタハラマチ</t>
    </rPh>
    <phoneticPr fontId="2"/>
  </si>
  <si>
    <t>大聖寺番場町</t>
    <rPh sb="0" eb="3">
      <t>ダイショウジ</t>
    </rPh>
    <rPh sb="3" eb="5">
      <t>バンバ</t>
    </rPh>
    <rPh sb="5" eb="6">
      <t>マチ</t>
    </rPh>
    <phoneticPr fontId="2"/>
  </si>
  <si>
    <t>大聖寺殿町新組町</t>
    <rPh sb="0" eb="3">
      <t>ダイショウジ</t>
    </rPh>
    <rPh sb="3" eb="4">
      <t>トノ</t>
    </rPh>
    <rPh sb="4" eb="5">
      <t>マチ</t>
    </rPh>
    <rPh sb="5" eb="6">
      <t>シン</t>
    </rPh>
    <rPh sb="6" eb="7">
      <t>クミ</t>
    </rPh>
    <rPh sb="7" eb="8">
      <t>マチ</t>
    </rPh>
    <phoneticPr fontId="2"/>
  </si>
  <si>
    <t>大聖寺上福田町</t>
    <rPh sb="0" eb="3">
      <t>ダイショウジ</t>
    </rPh>
    <rPh sb="3" eb="6">
      <t>カミフクダ</t>
    </rPh>
    <rPh sb="6" eb="7">
      <t>マチ</t>
    </rPh>
    <phoneticPr fontId="2"/>
  </si>
  <si>
    <t>大聖寺新旗陽町</t>
    <rPh sb="0" eb="3">
      <t>ダイショウジ</t>
    </rPh>
    <rPh sb="3" eb="4">
      <t>シン</t>
    </rPh>
    <rPh sb="4" eb="5">
      <t>ハタ</t>
    </rPh>
    <rPh sb="5" eb="6">
      <t>ヨウ</t>
    </rPh>
    <rPh sb="6" eb="7">
      <t>マチ</t>
    </rPh>
    <phoneticPr fontId="2"/>
  </si>
  <si>
    <t>大聖寺曙町</t>
    <rPh sb="0" eb="3">
      <t>ダイショウジ</t>
    </rPh>
    <rPh sb="3" eb="5">
      <t>アケボノマチ</t>
    </rPh>
    <phoneticPr fontId="2"/>
  </si>
  <si>
    <t>大聖寺新栄町</t>
    <rPh sb="0" eb="3">
      <t>ダイショウジ</t>
    </rPh>
    <rPh sb="3" eb="6">
      <t>シンサカエマチ</t>
    </rPh>
    <phoneticPr fontId="2"/>
  </si>
  <si>
    <t>大聖寺朝日町</t>
    <rPh sb="0" eb="3">
      <t>ダイショウジ</t>
    </rPh>
    <rPh sb="3" eb="6">
      <t>アサヒマチ</t>
    </rPh>
    <phoneticPr fontId="2"/>
  </si>
  <si>
    <t>大聖寺福の杜</t>
    <rPh sb="0" eb="3">
      <t>ダイショウジ</t>
    </rPh>
    <rPh sb="3" eb="4">
      <t>フク</t>
    </rPh>
    <rPh sb="5" eb="6">
      <t>モリ</t>
    </rPh>
    <phoneticPr fontId="2"/>
  </si>
  <si>
    <t xml:space="preserve">        平成31年2月15日新設</t>
    <rPh sb="8" eb="10">
      <t>ヘイセイ</t>
    </rPh>
    <rPh sb="12" eb="13">
      <t>ネン</t>
    </rPh>
    <rPh sb="14" eb="15">
      <t>ガツ</t>
    </rPh>
    <rPh sb="17" eb="18">
      <t>ニチ</t>
    </rPh>
    <rPh sb="18" eb="20">
      <t>シンセツ</t>
    </rPh>
    <phoneticPr fontId="2"/>
  </si>
  <si>
    <t>大聖寺新川町</t>
    <rPh sb="0" eb="3">
      <t>ダイショウジ</t>
    </rPh>
    <rPh sb="3" eb="6">
      <t>シンカワマチ</t>
    </rPh>
    <phoneticPr fontId="2"/>
  </si>
  <si>
    <t>大聖寺松島町</t>
    <rPh sb="0" eb="3">
      <t>ダイショウジ</t>
    </rPh>
    <rPh sb="3" eb="6">
      <t>マツシママチ</t>
    </rPh>
    <phoneticPr fontId="2"/>
  </si>
  <si>
    <t>大聖寺松島団地</t>
    <rPh sb="0" eb="3">
      <t>ダイショウジ</t>
    </rPh>
    <rPh sb="3" eb="5">
      <t>マツシマ</t>
    </rPh>
    <rPh sb="5" eb="7">
      <t>ダンチ</t>
    </rPh>
    <phoneticPr fontId="2"/>
  </si>
  <si>
    <t>大聖寺菅生</t>
    <rPh sb="0" eb="3">
      <t>ダイショウジ</t>
    </rPh>
    <rPh sb="3" eb="5">
      <t>スゴウ</t>
    </rPh>
    <phoneticPr fontId="2"/>
  </si>
  <si>
    <t>大聖寺敷地</t>
    <rPh sb="0" eb="3">
      <t>ダイショウジ</t>
    </rPh>
    <rPh sb="3" eb="5">
      <t>シキジ</t>
    </rPh>
    <phoneticPr fontId="2"/>
  </si>
  <si>
    <t>大聖寺東敷地町</t>
    <rPh sb="0" eb="3">
      <t>ダイショウジ</t>
    </rPh>
    <rPh sb="3" eb="4">
      <t>ヒガシ</t>
    </rPh>
    <rPh sb="4" eb="6">
      <t>シキジ</t>
    </rPh>
    <rPh sb="6" eb="7">
      <t>マチ</t>
    </rPh>
    <phoneticPr fontId="2"/>
  </si>
  <si>
    <t>大聖寺春日町</t>
    <rPh sb="0" eb="3">
      <t>ダイショウジ</t>
    </rPh>
    <rPh sb="3" eb="6">
      <t>カスガマチ</t>
    </rPh>
    <phoneticPr fontId="2"/>
  </si>
  <si>
    <t>大聖寺敷地団地</t>
    <rPh sb="0" eb="3">
      <t>ダイショウジ</t>
    </rPh>
    <rPh sb="3" eb="5">
      <t>シキジ</t>
    </rPh>
    <rPh sb="5" eb="7">
      <t>ダンチ</t>
    </rPh>
    <phoneticPr fontId="2"/>
  </si>
  <si>
    <t>大聖寺平床</t>
    <rPh sb="0" eb="3">
      <t>ダイショウジ</t>
    </rPh>
    <rPh sb="3" eb="4">
      <t>ヒラ</t>
    </rPh>
    <rPh sb="4" eb="5">
      <t>トコ</t>
    </rPh>
    <phoneticPr fontId="2"/>
  </si>
  <si>
    <t>大聖寺岡町</t>
    <rPh sb="0" eb="3">
      <t>ダイショウジ</t>
    </rPh>
    <rPh sb="3" eb="5">
      <t>オカマチ</t>
    </rPh>
    <phoneticPr fontId="2"/>
  </si>
  <si>
    <t>大聖寺畑町</t>
    <rPh sb="0" eb="3">
      <t>ダイショウジ</t>
    </rPh>
    <rPh sb="3" eb="4">
      <t>ハタケ</t>
    </rPh>
    <rPh sb="4" eb="5">
      <t>マチ</t>
    </rPh>
    <phoneticPr fontId="2"/>
  </si>
  <si>
    <t>大聖寺畑山町</t>
    <rPh sb="0" eb="3">
      <t>ダイショウジ</t>
    </rPh>
    <rPh sb="3" eb="4">
      <t>ハタ</t>
    </rPh>
    <rPh sb="4" eb="5">
      <t>ヤマ</t>
    </rPh>
    <rPh sb="5" eb="6">
      <t>マチ</t>
    </rPh>
    <phoneticPr fontId="2"/>
  </si>
  <si>
    <t>大聖寺下福田町</t>
    <rPh sb="0" eb="3">
      <t>ダイショウジ</t>
    </rPh>
    <rPh sb="3" eb="6">
      <t>シモフクダ</t>
    </rPh>
    <rPh sb="6" eb="7">
      <t>マチ</t>
    </rPh>
    <phoneticPr fontId="2"/>
  </si>
  <si>
    <t>大聖寺荻生町</t>
    <rPh sb="0" eb="3">
      <t>ダイショウジ</t>
    </rPh>
    <rPh sb="3" eb="5">
      <t>オギュウ</t>
    </rPh>
    <rPh sb="5" eb="6">
      <t>マチ</t>
    </rPh>
    <phoneticPr fontId="2"/>
  </si>
  <si>
    <t>大聖寺三ツ町</t>
    <rPh sb="0" eb="3">
      <t>ダイショウジ</t>
    </rPh>
    <rPh sb="3" eb="4">
      <t>3</t>
    </rPh>
    <rPh sb="5" eb="6">
      <t>マチ</t>
    </rPh>
    <phoneticPr fontId="2"/>
  </si>
  <si>
    <t>大聖寺錦城ケ丘町</t>
    <rPh sb="0" eb="3">
      <t>ダイショウジ</t>
    </rPh>
    <rPh sb="3" eb="5">
      <t>キンジョウ</t>
    </rPh>
    <rPh sb="6" eb="7">
      <t>オカ</t>
    </rPh>
    <rPh sb="7" eb="8">
      <t>マチ</t>
    </rPh>
    <phoneticPr fontId="2"/>
  </si>
  <si>
    <t>大聖寺雇用住宅</t>
    <rPh sb="0" eb="3">
      <t>ダイショウジ</t>
    </rPh>
    <rPh sb="3" eb="5">
      <t>コヨウ</t>
    </rPh>
    <rPh sb="5" eb="7">
      <t>ジュウタク</t>
    </rPh>
    <phoneticPr fontId="2"/>
  </si>
  <si>
    <t>大聖寺上木町</t>
    <rPh sb="0" eb="3">
      <t>ダイショウジ</t>
    </rPh>
    <rPh sb="3" eb="5">
      <t>ウエキ</t>
    </rPh>
    <rPh sb="5" eb="6">
      <t>マチ</t>
    </rPh>
    <phoneticPr fontId="2"/>
  </si>
  <si>
    <t>大聖寺瀬越町</t>
    <rPh sb="0" eb="3">
      <t>ダイショウジ</t>
    </rPh>
    <rPh sb="3" eb="5">
      <t>セゴエ</t>
    </rPh>
    <rPh sb="5" eb="6">
      <t>マチ</t>
    </rPh>
    <phoneticPr fontId="2"/>
  </si>
  <si>
    <t>大聖寺緑が丘町</t>
    <rPh sb="0" eb="3">
      <t>ダイショウジ</t>
    </rPh>
    <rPh sb="3" eb="4">
      <t>ミドリ</t>
    </rPh>
    <rPh sb="5" eb="7">
      <t>オカマチ</t>
    </rPh>
    <phoneticPr fontId="2"/>
  </si>
  <si>
    <t>山代地区計</t>
    <rPh sb="0" eb="4">
      <t>ヤマシロチク</t>
    </rPh>
    <rPh sb="4" eb="5">
      <t>ケイ</t>
    </rPh>
    <phoneticPr fontId="2"/>
  </si>
  <si>
    <t>山代温泉1区の1</t>
    <rPh sb="0" eb="2">
      <t>ヤマシロ</t>
    </rPh>
    <rPh sb="2" eb="4">
      <t>オンセン</t>
    </rPh>
    <rPh sb="5" eb="6">
      <t>ク</t>
    </rPh>
    <phoneticPr fontId="2"/>
  </si>
  <si>
    <t>山代温泉1区の2</t>
    <rPh sb="0" eb="2">
      <t>ヤマシロ</t>
    </rPh>
    <rPh sb="2" eb="4">
      <t>オンセン</t>
    </rPh>
    <rPh sb="5" eb="6">
      <t>ク</t>
    </rPh>
    <phoneticPr fontId="2"/>
  </si>
  <si>
    <t>山代温泉1区の3</t>
    <rPh sb="0" eb="2">
      <t>ヤマシロ</t>
    </rPh>
    <rPh sb="2" eb="4">
      <t>オンセン</t>
    </rPh>
    <rPh sb="5" eb="6">
      <t>ク</t>
    </rPh>
    <phoneticPr fontId="2"/>
  </si>
  <si>
    <t>山代温泉1区の4</t>
    <rPh sb="0" eb="2">
      <t>ヤマシロ</t>
    </rPh>
    <rPh sb="2" eb="4">
      <t>オンセン</t>
    </rPh>
    <rPh sb="5" eb="6">
      <t>ク</t>
    </rPh>
    <phoneticPr fontId="2"/>
  </si>
  <si>
    <t>山代温泉1区の5</t>
    <rPh sb="0" eb="2">
      <t>ヤマシロ</t>
    </rPh>
    <rPh sb="2" eb="4">
      <t>オンセン</t>
    </rPh>
    <rPh sb="5" eb="6">
      <t>ク</t>
    </rPh>
    <phoneticPr fontId="2"/>
  </si>
  <si>
    <t>山代温泉2区</t>
    <rPh sb="0" eb="2">
      <t>ヤマシロ</t>
    </rPh>
    <rPh sb="2" eb="4">
      <t>オンセン</t>
    </rPh>
    <rPh sb="5" eb="6">
      <t>ク</t>
    </rPh>
    <phoneticPr fontId="2"/>
  </si>
  <si>
    <t>山代温泉3区</t>
    <rPh sb="0" eb="2">
      <t>ヤマシロ</t>
    </rPh>
    <rPh sb="2" eb="4">
      <t>オンセン</t>
    </rPh>
    <rPh sb="5" eb="6">
      <t>ク</t>
    </rPh>
    <phoneticPr fontId="2"/>
  </si>
  <si>
    <t>山代温泉4区</t>
    <rPh sb="0" eb="2">
      <t>ヤマシロ</t>
    </rPh>
    <rPh sb="2" eb="4">
      <t>オンセン</t>
    </rPh>
    <rPh sb="5" eb="6">
      <t>ク</t>
    </rPh>
    <phoneticPr fontId="2"/>
  </si>
  <si>
    <t>山代温泉5区</t>
    <rPh sb="0" eb="2">
      <t>ヤマシロ</t>
    </rPh>
    <rPh sb="2" eb="4">
      <t>オンセン</t>
    </rPh>
    <rPh sb="5" eb="6">
      <t>ク</t>
    </rPh>
    <phoneticPr fontId="2"/>
  </si>
  <si>
    <t>山代温泉6区</t>
    <rPh sb="0" eb="2">
      <t>ヤマシロ</t>
    </rPh>
    <rPh sb="2" eb="4">
      <t>オンセン</t>
    </rPh>
    <rPh sb="5" eb="6">
      <t>ク</t>
    </rPh>
    <phoneticPr fontId="2"/>
  </si>
  <si>
    <t>山代温泉7区</t>
    <rPh sb="0" eb="2">
      <t>ヤマシロ</t>
    </rPh>
    <rPh sb="2" eb="4">
      <t>オンセン</t>
    </rPh>
    <rPh sb="5" eb="6">
      <t>ク</t>
    </rPh>
    <phoneticPr fontId="2"/>
  </si>
  <si>
    <t>山代温泉8区の1</t>
    <rPh sb="0" eb="2">
      <t>ヤマシロ</t>
    </rPh>
    <rPh sb="2" eb="4">
      <t>オンセン</t>
    </rPh>
    <rPh sb="5" eb="6">
      <t>ク</t>
    </rPh>
    <phoneticPr fontId="2"/>
  </si>
  <si>
    <t>山代温泉8区の2</t>
    <rPh sb="0" eb="2">
      <t>ヤマシロ</t>
    </rPh>
    <rPh sb="2" eb="4">
      <t>オンセン</t>
    </rPh>
    <rPh sb="5" eb="6">
      <t>ク</t>
    </rPh>
    <phoneticPr fontId="2"/>
  </si>
  <si>
    <t>山代温泉8区の3</t>
    <rPh sb="0" eb="2">
      <t>ヤマシロ</t>
    </rPh>
    <rPh sb="2" eb="4">
      <t>オンセン</t>
    </rPh>
    <rPh sb="5" eb="6">
      <t>ク</t>
    </rPh>
    <phoneticPr fontId="2"/>
  </si>
  <si>
    <t>山代温泉9区</t>
    <rPh sb="0" eb="2">
      <t>ヤマシロ</t>
    </rPh>
    <rPh sb="2" eb="4">
      <t>オンセン</t>
    </rPh>
    <rPh sb="5" eb="6">
      <t>ク</t>
    </rPh>
    <phoneticPr fontId="2"/>
  </si>
  <si>
    <t>山代温泉10区</t>
    <rPh sb="0" eb="2">
      <t>ヤマシロ</t>
    </rPh>
    <rPh sb="2" eb="4">
      <t>オンセン</t>
    </rPh>
    <rPh sb="6" eb="7">
      <t>ク</t>
    </rPh>
    <phoneticPr fontId="2"/>
  </si>
  <si>
    <t>山代温泉11区の1</t>
    <rPh sb="0" eb="2">
      <t>ヤマシロ</t>
    </rPh>
    <rPh sb="2" eb="4">
      <t>オンセン</t>
    </rPh>
    <rPh sb="6" eb="7">
      <t>ク</t>
    </rPh>
    <phoneticPr fontId="2"/>
  </si>
  <si>
    <t>山代温泉11区の2</t>
    <rPh sb="0" eb="2">
      <t>ヤマシロ</t>
    </rPh>
    <rPh sb="2" eb="4">
      <t>オンセン</t>
    </rPh>
    <rPh sb="6" eb="7">
      <t>ク</t>
    </rPh>
    <phoneticPr fontId="2"/>
  </si>
  <si>
    <t>山代温泉12区</t>
    <rPh sb="0" eb="2">
      <t>ヤマシロ</t>
    </rPh>
    <rPh sb="2" eb="4">
      <t>オンセン</t>
    </rPh>
    <rPh sb="6" eb="7">
      <t>ク</t>
    </rPh>
    <phoneticPr fontId="2"/>
  </si>
  <si>
    <t>山代温泉13区</t>
    <rPh sb="0" eb="2">
      <t>ヤマシロ</t>
    </rPh>
    <rPh sb="2" eb="4">
      <t>オンセン</t>
    </rPh>
    <rPh sb="6" eb="7">
      <t>ク</t>
    </rPh>
    <phoneticPr fontId="2"/>
  </si>
  <si>
    <t>山代温泉14区の1</t>
    <rPh sb="0" eb="2">
      <t>ヤマシロ</t>
    </rPh>
    <rPh sb="2" eb="4">
      <t>オンセン</t>
    </rPh>
    <rPh sb="6" eb="7">
      <t>ク</t>
    </rPh>
    <phoneticPr fontId="2"/>
  </si>
  <si>
    <t>山代温泉14区の2</t>
    <rPh sb="0" eb="2">
      <t>ヤマシロ</t>
    </rPh>
    <rPh sb="2" eb="4">
      <t>オンセン</t>
    </rPh>
    <rPh sb="6" eb="7">
      <t>ク</t>
    </rPh>
    <phoneticPr fontId="2"/>
  </si>
  <si>
    <t>山代温泉14区の3</t>
    <rPh sb="0" eb="2">
      <t>ヤマシロ</t>
    </rPh>
    <rPh sb="2" eb="4">
      <t>オンセン</t>
    </rPh>
    <rPh sb="6" eb="7">
      <t>ク</t>
    </rPh>
    <phoneticPr fontId="2"/>
  </si>
  <si>
    <t>山代温泉14区の4</t>
    <rPh sb="0" eb="2">
      <t>ヤマシロ</t>
    </rPh>
    <rPh sb="2" eb="4">
      <t>オンセン</t>
    </rPh>
    <rPh sb="6" eb="7">
      <t>ク</t>
    </rPh>
    <phoneticPr fontId="2"/>
  </si>
  <si>
    <t>山代温泉14区の5</t>
    <rPh sb="0" eb="2">
      <t>ヤマシロ</t>
    </rPh>
    <rPh sb="2" eb="4">
      <t>オンセン</t>
    </rPh>
    <rPh sb="6" eb="7">
      <t>ク</t>
    </rPh>
    <phoneticPr fontId="2"/>
  </si>
  <si>
    <t>山代温泉15区</t>
    <rPh sb="0" eb="2">
      <t>ヤマシロ</t>
    </rPh>
    <rPh sb="2" eb="4">
      <t>オンセン</t>
    </rPh>
    <rPh sb="6" eb="7">
      <t>ク</t>
    </rPh>
    <phoneticPr fontId="2"/>
  </si>
  <si>
    <t>山代温泉16区</t>
    <rPh sb="0" eb="2">
      <t>ヤマシロ</t>
    </rPh>
    <rPh sb="2" eb="4">
      <t>オンセン</t>
    </rPh>
    <rPh sb="6" eb="7">
      <t>ク</t>
    </rPh>
    <phoneticPr fontId="2"/>
  </si>
  <si>
    <t>山代温泉17区</t>
    <rPh sb="0" eb="2">
      <t>ヤマシロ</t>
    </rPh>
    <rPh sb="2" eb="4">
      <t>オンセン</t>
    </rPh>
    <rPh sb="6" eb="7">
      <t>ク</t>
    </rPh>
    <phoneticPr fontId="2"/>
  </si>
  <si>
    <t>山代温泉18区</t>
    <rPh sb="0" eb="2">
      <t>ヤマシロ</t>
    </rPh>
    <rPh sb="2" eb="4">
      <t>オンセン</t>
    </rPh>
    <rPh sb="6" eb="7">
      <t>ク</t>
    </rPh>
    <phoneticPr fontId="2"/>
  </si>
  <si>
    <t>山代温泉19区</t>
    <rPh sb="0" eb="2">
      <t>ヤマシロ</t>
    </rPh>
    <rPh sb="2" eb="4">
      <t>オンセン</t>
    </rPh>
    <rPh sb="6" eb="7">
      <t>ク</t>
    </rPh>
    <phoneticPr fontId="2"/>
  </si>
  <si>
    <t>山代温泉20区</t>
    <rPh sb="0" eb="2">
      <t>ヤマシロ</t>
    </rPh>
    <rPh sb="2" eb="4">
      <t>オンセン</t>
    </rPh>
    <rPh sb="6" eb="7">
      <t>ク</t>
    </rPh>
    <phoneticPr fontId="2"/>
  </si>
  <si>
    <t>山代温泉21区</t>
    <rPh sb="0" eb="2">
      <t>ヤマシロ</t>
    </rPh>
    <rPh sb="2" eb="4">
      <t>オンセン</t>
    </rPh>
    <rPh sb="6" eb="7">
      <t>ク</t>
    </rPh>
    <phoneticPr fontId="2"/>
  </si>
  <si>
    <t>山代温泉22区</t>
    <rPh sb="0" eb="2">
      <t>ヤマシロ</t>
    </rPh>
    <rPh sb="2" eb="4">
      <t>オンセン</t>
    </rPh>
    <rPh sb="6" eb="7">
      <t>ク</t>
    </rPh>
    <phoneticPr fontId="2"/>
  </si>
  <si>
    <t>山代温泉23区</t>
    <rPh sb="0" eb="2">
      <t>ヤマシロ</t>
    </rPh>
    <rPh sb="2" eb="4">
      <t>オンセン</t>
    </rPh>
    <rPh sb="6" eb="7">
      <t>ク</t>
    </rPh>
    <phoneticPr fontId="2"/>
  </si>
  <si>
    <t>山代温泉24区</t>
    <rPh sb="0" eb="2">
      <t>ヤマシロ</t>
    </rPh>
    <rPh sb="2" eb="4">
      <t>オンセン</t>
    </rPh>
    <rPh sb="6" eb="7">
      <t>ク</t>
    </rPh>
    <phoneticPr fontId="2"/>
  </si>
  <si>
    <t>山代温泉25区</t>
    <rPh sb="0" eb="2">
      <t>ヤマシロ</t>
    </rPh>
    <rPh sb="2" eb="4">
      <t>オンセン</t>
    </rPh>
    <rPh sb="6" eb="7">
      <t>ク</t>
    </rPh>
    <phoneticPr fontId="2"/>
  </si>
  <si>
    <t>尾俣町</t>
    <rPh sb="0" eb="3">
      <t>オマタマチ</t>
    </rPh>
    <phoneticPr fontId="2"/>
  </si>
  <si>
    <t>桂谷町</t>
    <rPh sb="0" eb="3">
      <t>カツラタニマチ</t>
    </rPh>
    <phoneticPr fontId="2"/>
  </si>
  <si>
    <t>河南町</t>
    <rPh sb="0" eb="3">
      <t>カワミナミマチ</t>
    </rPh>
    <phoneticPr fontId="2"/>
  </si>
  <si>
    <t>淀町</t>
    <rPh sb="0" eb="1">
      <t>ヨド</t>
    </rPh>
    <rPh sb="1" eb="2">
      <t>マチ</t>
    </rPh>
    <phoneticPr fontId="2"/>
  </si>
  <si>
    <t>荒木町</t>
    <rPh sb="0" eb="3">
      <t>アラキマチ</t>
    </rPh>
    <phoneticPr fontId="2"/>
  </si>
  <si>
    <t>別所地区計</t>
    <rPh sb="0" eb="2">
      <t>ベッショ</t>
    </rPh>
    <rPh sb="2" eb="4">
      <t>チク</t>
    </rPh>
    <rPh sb="4" eb="5">
      <t>ケイ</t>
    </rPh>
    <phoneticPr fontId="2"/>
  </si>
  <si>
    <t>別所町1区</t>
    <rPh sb="0" eb="3">
      <t>ベッショマチ</t>
    </rPh>
    <rPh sb="4" eb="5">
      <t>ク</t>
    </rPh>
    <phoneticPr fontId="2"/>
  </si>
  <si>
    <t>別所町2区</t>
    <rPh sb="0" eb="3">
      <t>ベッショマチ</t>
    </rPh>
    <rPh sb="4" eb="5">
      <t>ク</t>
    </rPh>
    <phoneticPr fontId="2"/>
  </si>
  <si>
    <t>別所町3区</t>
    <rPh sb="0" eb="3">
      <t>ベッショマチ</t>
    </rPh>
    <rPh sb="4" eb="5">
      <t>ク</t>
    </rPh>
    <phoneticPr fontId="2"/>
  </si>
  <si>
    <t>別所町4区</t>
    <rPh sb="0" eb="3">
      <t>ベッショマチ</t>
    </rPh>
    <rPh sb="4" eb="5">
      <t>ク</t>
    </rPh>
    <phoneticPr fontId="2"/>
  </si>
  <si>
    <t>別所町5区</t>
    <rPh sb="0" eb="3">
      <t>ベッショマチ</t>
    </rPh>
    <rPh sb="4" eb="5">
      <t>ク</t>
    </rPh>
    <phoneticPr fontId="2"/>
  </si>
  <si>
    <t>庄地区計</t>
    <rPh sb="0" eb="1">
      <t>ショウ</t>
    </rPh>
    <rPh sb="1" eb="3">
      <t>チク</t>
    </rPh>
    <rPh sb="3" eb="4">
      <t>ケイ</t>
    </rPh>
    <phoneticPr fontId="2"/>
  </si>
  <si>
    <t>加茂町</t>
    <rPh sb="0" eb="3">
      <t>カモマチ</t>
    </rPh>
    <phoneticPr fontId="2"/>
  </si>
  <si>
    <t>西島町</t>
    <rPh sb="0" eb="3">
      <t>ニシジママチ</t>
    </rPh>
    <phoneticPr fontId="2"/>
  </si>
  <si>
    <t>七日市町</t>
    <rPh sb="0" eb="2">
      <t>ナノカ</t>
    </rPh>
    <rPh sb="2" eb="3">
      <t>イチ</t>
    </rPh>
    <rPh sb="3" eb="4">
      <t>マチ</t>
    </rPh>
    <phoneticPr fontId="2"/>
  </si>
  <si>
    <t>七日市新町</t>
    <rPh sb="0" eb="2">
      <t>ナノカ</t>
    </rPh>
    <rPh sb="2" eb="3">
      <t>イチ</t>
    </rPh>
    <rPh sb="3" eb="5">
      <t>シンマチ</t>
    </rPh>
    <phoneticPr fontId="2"/>
  </si>
  <si>
    <t>庄町</t>
    <rPh sb="0" eb="2">
      <t>ショウマチ</t>
    </rPh>
    <phoneticPr fontId="2"/>
  </si>
  <si>
    <t>桑原町</t>
    <rPh sb="0" eb="3">
      <t>クワバラマチ</t>
    </rPh>
    <phoneticPr fontId="2"/>
  </si>
  <si>
    <t>若葉台</t>
    <rPh sb="0" eb="3">
      <t>ワカバダイ</t>
    </rPh>
    <phoneticPr fontId="2"/>
  </si>
  <si>
    <t>勅使地区計</t>
    <rPh sb="0" eb="2">
      <t>チョクシ</t>
    </rPh>
    <rPh sb="2" eb="4">
      <t>チク</t>
    </rPh>
    <rPh sb="4" eb="5">
      <t>ケイ</t>
    </rPh>
    <phoneticPr fontId="2"/>
  </si>
  <si>
    <t>勅使町</t>
    <rPh sb="0" eb="3">
      <t>チョクシマチ</t>
    </rPh>
    <phoneticPr fontId="2"/>
  </si>
  <si>
    <t>宇谷町</t>
    <rPh sb="0" eb="3">
      <t>ウダニマチ</t>
    </rPh>
    <phoneticPr fontId="2"/>
  </si>
  <si>
    <t>栄谷町</t>
    <rPh sb="0" eb="3">
      <t>サカエダニマチ</t>
    </rPh>
    <phoneticPr fontId="2"/>
  </si>
  <si>
    <t>松山町</t>
    <rPh sb="0" eb="3">
      <t>マツヤママチ</t>
    </rPh>
    <phoneticPr fontId="2"/>
  </si>
  <si>
    <t>清水町</t>
    <rPh sb="0" eb="3">
      <t>シミズマチ</t>
    </rPh>
    <phoneticPr fontId="2"/>
  </si>
  <si>
    <t>河原町</t>
    <rPh sb="0" eb="3">
      <t>カワラマチ</t>
    </rPh>
    <phoneticPr fontId="2"/>
  </si>
  <si>
    <t>二子塚町</t>
    <rPh sb="0" eb="1">
      <t>2</t>
    </rPh>
    <rPh sb="1" eb="2">
      <t>コ</t>
    </rPh>
    <rPh sb="2" eb="3">
      <t>ツカ</t>
    </rPh>
    <rPh sb="3" eb="4">
      <t>マチ</t>
    </rPh>
    <phoneticPr fontId="2"/>
  </si>
  <si>
    <t>上野町</t>
    <rPh sb="0" eb="2">
      <t>ウエノ</t>
    </rPh>
    <rPh sb="2" eb="3">
      <t>マチ</t>
    </rPh>
    <phoneticPr fontId="2"/>
  </si>
  <si>
    <t>森町</t>
    <rPh sb="0" eb="2">
      <t>モリマチ</t>
    </rPh>
    <phoneticPr fontId="2"/>
  </si>
  <si>
    <t>東谷口地区計</t>
    <rPh sb="0" eb="3">
      <t>ヒガシタニグチ</t>
    </rPh>
    <rPh sb="3" eb="5">
      <t>チク</t>
    </rPh>
    <rPh sb="5" eb="6">
      <t>ケイ</t>
    </rPh>
    <phoneticPr fontId="2"/>
  </si>
  <si>
    <t>二ツ屋町</t>
    <rPh sb="0" eb="1">
      <t>2</t>
    </rPh>
    <rPh sb="2" eb="3">
      <t>ヤ</t>
    </rPh>
    <rPh sb="3" eb="4">
      <t>マチ</t>
    </rPh>
    <phoneticPr fontId="2"/>
  </si>
  <si>
    <t>小坂町</t>
    <rPh sb="0" eb="3">
      <t>コサカマチ</t>
    </rPh>
    <phoneticPr fontId="2"/>
  </si>
  <si>
    <t>横北町</t>
    <rPh sb="0" eb="1">
      <t>ヨコ</t>
    </rPh>
    <rPh sb="1" eb="3">
      <t>キタマチ</t>
    </rPh>
    <phoneticPr fontId="2"/>
  </si>
  <si>
    <t>水田丸町</t>
    <rPh sb="0" eb="4">
      <t>ミズタマルマチ</t>
    </rPh>
    <phoneticPr fontId="2"/>
  </si>
  <si>
    <t>柏野町</t>
    <rPh sb="0" eb="3">
      <t>カシワノマチ</t>
    </rPh>
    <phoneticPr fontId="2"/>
  </si>
  <si>
    <t>須谷町</t>
    <rPh sb="0" eb="3">
      <t>スダニマチ</t>
    </rPh>
    <phoneticPr fontId="2"/>
  </si>
  <si>
    <t>塔尾町</t>
    <rPh sb="0" eb="3">
      <t>トノオマチ</t>
    </rPh>
    <phoneticPr fontId="2"/>
  </si>
  <si>
    <t>片山津地区計</t>
    <rPh sb="0" eb="3">
      <t>カタヤマヅ</t>
    </rPh>
    <rPh sb="3" eb="5">
      <t>チク</t>
    </rPh>
    <rPh sb="5" eb="6">
      <t>ケイ</t>
    </rPh>
    <phoneticPr fontId="2"/>
  </si>
  <si>
    <t>片山津温泉1区</t>
    <rPh sb="0" eb="3">
      <t>カタヤマヅ</t>
    </rPh>
    <rPh sb="3" eb="5">
      <t>オンセン</t>
    </rPh>
    <rPh sb="6" eb="7">
      <t>ク</t>
    </rPh>
    <phoneticPr fontId="2"/>
  </si>
  <si>
    <t>片山津温泉2区</t>
    <rPh sb="0" eb="3">
      <t>カタヤマヅ</t>
    </rPh>
    <rPh sb="3" eb="5">
      <t>オンセン</t>
    </rPh>
    <rPh sb="6" eb="7">
      <t>ク</t>
    </rPh>
    <phoneticPr fontId="2"/>
  </si>
  <si>
    <t>片山津温泉3区</t>
    <rPh sb="0" eb="3">
      <t>カタヤマヅ</t>
    </rPh>
    <rPh sb="3" eb="5">
      <t>オンセン</t>
    </rPh>
    <rPh sb="6" eb="7">
      <t>ク</t>
    </rPh>
    <phoneticPr fontId="2"/>
  </si>
  <si>
    <t>片山津温泉4区</t>
    <rPh sb="0" eb="3">
      <t>カタヤマヅ</t>
    </rPh>
    <rPh sb="3" eb="5">
      <t>オンセン</t>
    </rPh>
    <rPh sb="6" eb="7">
      <t>ク</t>
    </rPh>
    <phoneticPr fontId="2"/>
  </si>
  <si>
    <t>片山津温泉5区</t>
    <rPh sb="0" eb="3">
      <t>カタヤマヅ</t>
    </rPh>
    <rPh sb="3" eb="5">
      <t>オンセン</t>
    </rPh>
    <rPh sb="6" eb="7">
      <t>ク</t>
    </rPh>
    <phoneticPr fontId="2"/>
  </si>
  <si>
    <t>片山津温泉6区</t>
    <rPh sb="0" eb="3">
      <t>カタヤマヅ</t>
    </rPh>
    <rPh sb="3" eb="5">
      <t>オンセン</t>
    </rPh>
    <rPh sb="6" eb="7">
      <t>ク</t>
    </rPh>
    <phoneticPr fontId="2"/>
  </si>
  <si>
    <t>片山津町</t>
    <rPh sb="0" eb="4">
      <t>カタヤマヅマチ</t>
    </rPh>
    <phoneticPr fontId="2"/>
  </si>
  <si>
    <t>湖城町</t>
    <rPh sb="0" eb="1">
      <t>ミズウミ</t>
    </rPh>
    <rPh sb="1" eb="3">
      <t>シロマチ</t>
    </rPh>
    <phoneticPr fontId="2"/>
  </si>
  <si>
    <t>潮津町</t>
    <rPh sb="0" eb="3">
      <t>ウシオヅマチ</t>
    </rPh>
    <phoneticPr fontId="2"/>
  </si>
  <si>
    <t>作見地区計</t>
    <rPh sb="0" eb="2">
      <t>サクミ</t>
    </rPh>
    <rPh sb="2" eb="4">
      <t>チク</t>
    </rPh>
    <rPh sb="4" eb="5">
      <t>ケイ</t>
    </rPh>
    <phoneticPr fontId="2"/>
  </si>
  <si>
    <t>富塚町</t>
    <rPh sb="0" eb="1">
      <t>トミ</t>
    </rPh>
    <rPh sb="1" eb="2">
      <t>ツカ</t>
    </rPh>
    <rPh sb="2" eb="3">
      <t>マチ</t>
    </rPh>
    <phoneticPr fontId="2"/>
  </si>
  <si>
    <t>ときわ台町</t>
    <rPh sb="3" eb="4">
      <t>ダイ</t>
    </rPh>
    <rPh sb="4" eb="5">
      <t>マチ</t>
    </rPh>
    <phoneticPr fontId="2"/>
  </si>
  <si>
    <t>弓波町</t>
    <rPh sb="0" eb="3">
      <t>ユミナミマチ</t>
    </rPh>
    <phoneticPr fontId="2"/>
  </si>
  <si>
    <t>作見町</t>
    <rPh sb="0" eb="1">
      <t>サク</t>
    </rPh>
    <rPh sb="1" eb="2">
      <t>ミ</t>
    </rPh>
    <rPh sb="2" eb="3">
      <t>マチ</t>
    </rPh>
    <phoneticPr fontId="2"/>
  </si>
  <si>
    <t>作見町雇用住宅</t>
    <rPh sb="0" eb="1">
      <t>サク</t>
    </rPh>
    <rPh sb="1" eb="2">
      <t>ミ</t>
    </rPh>
    <rPh sb="2" eb="3">
      <t>マチ</t>
    </rPh>
    <rPh sb="3" eb="5">
      <t>コヨウ</t>
    </rPh>
    <rPh sb="5" eb="7">
      <t>ジュウタク</t>
    </rPh>
    <phoneticPr fontId="2"/>
  </si>
  <si>
    <t>小菅波町</t>
    <rPh sb="0" eb="4">
      <t>コスガナミマチ</t>
    </rPh>
    <phoneticPr fontId="2"/>
  </si>
  <si>
    <t>天日町</t>
    <rPh sb="0" eb="1">
      <t>テン</t>
    </rPh>
    <rPh sb="1" eb="2">
      <t>ニチ</t>
    </rPh>
    <rPh sb="2" eb="3">
      <t>マチ</t>
    </rPh>
    <phoneticPr fontId="2"/>
  </si>
  <si>
    <t>大菅波町</t>
    <rPh sb="0" eb="2">
      <t>オオスガ</t>
    </rPh>
    <rPh sb="2" eb="3">
      <t>ナミ</t>
    </rPh>
    <rPh sb="3" eb="4">
      <t>マチ</t>
    </rPh>
    <phoneticPr fontId="2"/>
  </si>
  <si>
    <t>西山田町</t>
    <rPh sb="0" eb="1">
      <t>ニシ</t>
    </rPh>
    <rPh sb="1" eb="4">
      <t>ヤマダマチ</t>
    </rPh>
    <phoneticPr fontId="2"/>
  </si>
  <si>
    <t>東山田町</t>
    <rPh sb="0" eb="1">
      <t>ヒガシ</t>
    </rPh>
    <rPh sb="1" eb="4">
      <t>ヤマダマチ</t>
    </rPh>
    <phoneticPr fontId="2"/>
  </si>
  <si>
    <t>北山田町</t>
    <rPh sb="0" eb="1">
      <t>キタ</t>
    </rPh>
    <rPh sb="1" eb="4">
      <t>ヤマダマチ</t>
    </rPh>
    <phoneticPr fontId="2"/>
  </si>
  <si>
    <t>希望が丘町</t>
    <rPh sb="0" eb="2">
      <t>キボウ</t>
    </rPh>
    <rPh sb="3" eb="4">
      <t>オカ</t>
    </rPh>
    <rPh sb="4" eb="5">
      <t>マチ</t>
    </rPh>
    <phoneticPr fontId="2"/>
  </si>
  <si>
    <t>尾中町</t>
    <rPh sb="0" eb="3">
      <t>オチュウマチ</t>
    </rPh>
    <phoneticPr fontId="2"/>
  </si>
  <si>
    <t>白山台</t>
    <rPh sb="0" eb="3">
      <t>ハクサンダイ</t>
    </rPh>
    <phoneticPr fontId="2"/>
  </si>
  <si>
    <t>松が丘1丁目の1</t>
    <rPh sb="0" eb="1">
      <t>マツ</t>
    </rPh>
    <rPh sb="2" eb="3">
      <t>オカ</t>
    </rPh>
    <rPh sb="4" eb="6">
      <t>チョウメ</t>
    </rPh>
    <phoneticPr fontId="2"/>
  </si>
  <si>
    <t>松が丘1丁目の2</t>
    <rPh sb="0" eb="1">
      <t>マツ</t>
    </rPh>
    <rPh sb="2" eb="3">
      <t>オカ</t>
    </rPh>
    <rPh sb="4" eb="6">
      <t>チョウメ</t>
    </rPh>
    <phoneticPr fontId="2"/>
  </si>
  <si>
    <t>松が丘1丁目の3</t>
    <rPh sb="0" eb="1">
      <t>マツ</t>
    </rPh>
    <rPh sb="2" eb="3">
      <t>オカ</t>
    </rPh>
    <rPh sb="4" eb="6">
      <t>チョウメ</t>
    </rPh>
    <phoneticPr fontId="2"/>
  </si>
  <si>
    <t>松が丘2丁目</t>
    <rPh sb="0" eb="1">
      <t>マツ</t>
    </rPh>
    <rPh sb="2" eb="3">
      <t>オカ</t>
    </rPh>
    <rPh sb="4" eb="6">
      <t>チョウメ</t>
    </rPh>
    <phoneticPr fontId="2"/>
  </si>
  <si>
    <t>松が丘3丁目の1</t>
    <rPh sb="0" eb="1">
      <t>マツ</t>
    </rPh>
    <rPh sb="2" eb="3">
      <t>オカ</t>
    </rPh>
    <rPh sb="4" eb="6">
      <t>チョウメ</t>
    </rPh>
    <phoneticPr fontId="2"/>
  </si>
  <si>
    <t>松が丘3丁目の2</t>
    <rPh sb="0" eb="1">
      <t>マツ</t>
    </rPh>
    <rPh sb="2" eb="3">
      <t>オカ</t>
    </rPh>
    <rPh sb="4" eb="6">
      <t>チョウメ</t>
    </rPh>
    <phoneticPr fontId="2"/>
  </si>
  <si>
    <t>松が丘4丁目の1</t>
    <rPh sb="0" eb="1">
      <t>マツ</t>
    </rPh>
    <rPh sb="2" eb="3">
      <t>オカ</t>
    </rPh>
    <rPh sb="4" eb="6">
      <t>チョウメ</t>
    </rPh>
    <phoneticPr fontId="2"/>
  </si>
  <si>
    <t>松が丘4丁目の2</t>
    <rPh sb="0" eb="1">
      <t>マツ</t>
    </rPh>
    <rPh sb="2" eb="3">
      <t>オカ</t>
    </rPh>
    <rPh sb="4" eb="6">
      <t>チョウメ</t>
    </rPh>
    <phoneticPr fontId="2"/>
  </si>
  <si>
    <t>金明地区計</t>
    <rPh sb="0" eb="2">
      <t>キンメイ</t>
    </rPh>
    <rPh sb="2" eb="4">
      <t>チク</t>
    </rPh>
    <rPh sb="4" eb="5">
      <t>ケイ</t>
    </rPh>
    <phoneticPr fontId="2"/>
  </si>
  <si>
    <t>小塩辻町</t>
    <rPh sb="0" eb="2">
      <t>コシオ</t>
    </rPh>
    <rPh sb="2" eb="3">
      <t>ツジ</t>
    </rPh>
    <rPh sb="3" eb="4">
      <t>マチ</t>
    </rPh>
    <phoneticPr fontId="2"/>
  </si>
  <si>
    <t>大畠町</t>
    <rPh sb="0" eb="2">
      <t>オバタケ</t>
    </rPh>
    <rPh sb="2" eb="3">
      <t>マチ</t>
    </rPh>
    <phoneticPr fontId="2"/>
  </si>
  <si>
    <t>千崎町</t>
    <rPh sb="0" eb="2">
      <t>チザキ</t>
    </rPh>
    <rPh sb="2" eb="3">
      <t>マチ</t>
    </rPh>
    <phoneticPr fontId="2"/>
  </si>
  <si>
    <t>宮地町</t>
    <rPh sb="0" eb="3">
      <t>ミヤジマチ</t>
    </rPh>
    <phoneticPr fontId="2"/>
  </si>
  <si>
    <t>野田町</t>
    <rPh sb="0" eb="3">
      <t>ノダマチ</t>
    </rPh>
    <phoneticPr fontId="2"/>
  </si>
  <si>
    <t>塩浜町</t>
    <rPh sb="0" eb="3">
      <t>シオハママチ</t>
    </rPh>
    <phoneticPr fontId="2"/>
  </si>
  <si>
    <t>篠原町</t>
    <rPh sb="0" eb="3">
      <t>シノハラマチ</t>
    </rPh>
    <phoneticPr fontId="2"/>
  </si>
  <si>
    <t>篠原新町</t>
    <rPh sb="0" eb="1">
      <t>シノ</t>
    </rPh>
    <rPh sb="1" eb="4">
      <t>ハラシンマチ</t>
    </rPh>
    <phoneticPr fontId="2"/>
  </si>
  <si>
    <t>湖北地区計</t>
    <rPh sb="0" eb="2">
      <t>コホク</t>
    </rPh>
    <rPh sb="2" eb="4">
      <t>チク</t>
    </rPh>
    <rPh sb="4" eb="5">
      <t>ケイ</t>
    </rPh>
    <phoneticPr fontId="2"/>
  </si>
  <si>
    <t>伊切町</t>
    <rPh sb="0" eb="3">
      <t>イキリマチ</t>
    </rPh>
    <phoneticPr fontId="2"/>
  </si>
  <si>
    <r>
      <rPr>
        <sz val="9"/>
        <rFont val="ＭＳ ゴシック"/>
        <family val="3"/>
        <charset val="128"/>
      </rPr>
      <t>源平町</t>
    </r>
    <r>
      <rPr>
        <sz val="6"/>
        <rFont val="ＭＳ ゴシック"/>
        <family val="3"/>
        <charset val="128"/>
      </rPr>
      <t>(篠原住宅含む)</t>
    </r>
    <rPh sb="0" eb="2">
      <t>ゲンペイ</t>
    </rPh>
    <rPh sb="2" eb="3">
      <t>マチ</t>
    </rPh>
    <rPh sb="4" eb="6">
      <t>シノハラ</t>
    </rPh>
    <rPh sb="6" eb="8">
      <t>ジュウタク</t>
    </rPh>
    <rPh sb="8" eb="9">
      <t>フク</t>
    </rPh>
    <phoneticPr fontId="2"/>
  </si>
  <si>
    <t>手塚町</t>
    <rPh sb="0" eb="3">
      <t>テヅカマチ</t>
    </rPh>
    <phoneticPr fontId="2"/>
  </si>
  <si>
    <t>新保町</t>
    <rPh sb="0" eb="3">
      <t>シンボマチ</t>
    </rPh>
    <phoneticPr fontId="2"/>
  </si>
  <si>
    <t>柴山町</t>
    <rPh sb="0" eb="3">
      <t>シバヤママチ</t>
    </rPh>
    <phoneticPr fontId="2"/>
  </si>
  <si>
    <t>一白町</t>
    <rPh sb="0" eb="1">
      <t>イチ</t>
    </rPh>
    <rPh sb="1" eb="2">
      <t>シロ</t>
    </rPh>
    <rPh sb="2" eb="3">
      <t>マチ</t>
    </rPh>
    <phoneticPr fontId="2"/>
  </si>
  <si>
    <t>干拓町</t>
    <rPh sb="0" eb="2">
      <t>カンタク</t>
    </rPh>
    <rPh sb="2" eb="3">
      <t>マチ</t>
    </rPh>
    <phoneticPr fontId="2"/>
  </si>
  <si>
    <t>動橋地区計</t>
    <rPh sb="0" eb="2">
      <t>イブリハシ</t>
    </rPh>
    <rPh sb="2" eb="4">
      <t>チク</t>
    </rPh>
    <rPh sb="4" eb="5">
      <t>ケイ</t>
    </rPh>
    <phoneticPr fontId="2"/>
  </si>
  <si>
    <t>動橋町1区</t>
    <rPh sb="0" eb="2">
      <t>イブリバシ</t>
    </rPh>
    <rPh sb="2" eb="3">
      <t>マチ</t>
    </rPh>
    <rPh sb="4" eb="5">
      <t>ク</t>
    </rPh>
    <phoneticPr fontId="2"/>
  </si>
  <si>
    <t>動橋町2区</t>
    <rPh sb="0" eb="2">
      <t>イブリバシ</t>
    </rPh>
    <rPh sb="2" eb="3">
      <t>マチ</t>
    </rPh>
    <rPh sb="4" eb="5">
      <t>ク</t>
    </rPh>
    <phoneticPr fontId="2"/>
  </si>
  <si>
    <t>動橋町3区</t>
    <rPh sb="0" eb="2">
      <t>イブリバシ</t>
    </rPh>
    <rPh sb="2" eb="3">
      <t>マチ</t>
    </rPh>
    <rPh sb="4" eb="5">
      <t>ク</t>
    </rPh>
    <phoneticPr fontId="2"/>
  </si>
  <si>
    <t>動橋町4区</t>
    <rPh sb="0" eb="2">
      <t>イブリバシ</t>
    </rPh>
    <rPh sb="2" eb="3">
      <t>マチ</t>
    </rPh>
    <rPh sb="4" eb="5">
      <t>ク</t>
    </rPh>
    <phoneticPr fontId="2"/>
  </si>
  <si>
    <t>動橋町5区</t>
    <rPh sb="0" eb="2">
      <t>イブリバシ</t>
    </rPh>
    <rPh sb="2" eb="3">
      <t>マチ</t>
    </rPh>
    <rPh sb="4" eb="5">
      <t>ク</t>
    </rPh>
    <phoneticPr fontId="2"/>
  </si>
  <si>
    <t>動橋町6区</t>
    <rPh sb="0" eb="2">
      <t>イブリバシ</t>
    </rPh>
    <rPh sb="2" eb="3">
      <t>マチ</t>
    </rPh>
    <rPh sb="4" eb="5">
      <t>ク</t>
    </rPh>
    <phoneticPr fontId="2"/>
  </si>
  <si>
    <t>動橋町7区</t>
    <rPh sb="0" eb="2">
      <t>イブリバシ</t>
    </rPh>
    <rPh sb="2" eb="3">
      <t>マチ</t>
    </rPh>
    <rPh sb="4" eb="5">
      <t>ク</t>
    </rPh>
    <phoneticPr fontId="2"/>
  </si>
  <si>
    <t>動橋町8区</t>
    <rPh sb="0" eb="2">
      <t>イブリバシ</t>
    </rPh>
    <rPh sb="2" eb="3">
      <t>マチ</t>
    </rPh>
    <rPh sb="4" eb="5">
      <t>ク</t>
    </rPh>
    <phoneticPr fontId="2"/>
  </si>
  <si>
    <t>瑞穂町</t>
    <rPh sb="0" eb="3">
      <t>ミズホマチ</t>
    </rPh>
    <phoneticPr fontId="2"/>
  </si>
  <si>
    <t>中島町</t>
    <rPh sb="0" eb="3">
      <t>ナカジママチ</t>
    </rPh>
    <phoneticPr fontId="2"/>
  </si>
  <si>
    <t>合河町</t>
    <rPh sb="0" eb="3">
      <t>アイカワマチ</t>
    </rPh>
    <phoneticPr fontId="2"/>
  </si>
  <si>
    <t>梶井町</t>
    <rPh sb="0" eb="3">
      <t>カジイマチ</t>
    </rPh>
    <phoneticPr fontId="2"/>
  </si>
  <si>
    <t>動橋雇用住宅</t>
    <rPh sb="0" eb="2">
      <t>イブリバシ</t>
    </rPh>
    <rPh sb="2" eb="4">
      <t>コヨウ</t>
    </rPh>
    <rPh sb="4" eb="6">
      <t>ジュウタク</t>
    </rPh>
    <phoneticPr fontId="2"/>
  </si>
  <si>
    <t>八日市町</t>
    <rPh sb="0" eb="4">
      <t>ヨウカイチマチ</t>
    </rPh>
    <phoneticPr fontId="2"/>
  </si>
  <si>
    <t>分校地区計</t>
    <rPh sb="0" eb="2">
      <t>ブンコウ</t>
    </rPh>
    <rPh sb="2" eb="4">
      <t>チク</t>
    </rPh>
    <rPh sb="4" eb="5">
      <t>ケイ</t>
    </rPh>
    <phoneticPr fontId="2"/>
  </si>
  <si>
    <t>高塚町</t>
    <rPh sb="0" eb="3">
      <t>タカツカマチ</t>
    </rPh>
    <phoneticPr fontId="2"/>
  </si>
  <si>
    <t>打越町</t>
    <rPh sb="0" eb="3">
      <t>ウチコシマチ</t>
    </rPh>
    <phoneticPr fontId="2"/>
  </si>
  <si>
    <t>箱宮町</t>
    <rPh sb="0" eb="3">
      <t>ハコミヤマチ</t>
    </rPh>
    <phoneticPr fontId="2"/>
  </si>
  <si>
    <t>箱宮町市営住宅</t>
    <rPh sb="0" eb="3">
      <t>ハコミヤマチ</t>
    </rPh>
    <rPh sb="3" eb="5">
      <t>シエイ</t>
    </rPh>
    <rPh sb="5" eb="7">
      <t>ジュウタク</t>
    </rPh>
    <phoneticPr fontId="2"/>
  </si>
  <si>
    <t>分校町</t>
    <rPh sb="0" eb="3">
      <t>ブンギョウマチ</t>
    </rPh>
    <phoneticPr fontId="2"/>
  </si>
  <si>
    <t>橋立地区計</t>
    <rPh sb="0" eb="2">
      <t>ハシタテ</t>
    </rPh>
    <rPh sb="2" eb="4">
      <t>チク</t>
    </rPh>
    <rPh sb="4" eb="5">
      <t>ケイ</t>
    </rPh>
    <phoneticPr fontId="2"/>
  </si>
  <si>
    <t>田尻町</t>
    <rPh sb="0" eb="3">
      <t>タジリマチ</t>
    </rPh>
    <phoneticPr fontId="2"/>
  </si>
  <si>
    <t>小塩町</t>
    <rPh sb="0" eb="2">
      <t>コシオ</t>
    </rPh>
    <rPh sb="2" eb="3">
      <t>マチ</t>
    </rPh>
    <phoneticPr fontId="2"/>
  </si>
  <si>
    <t>橋立町</t>
    <rPh sb="0" eb="1">
      <t>ハシ</t>
    </rPh>
    <rPh sb="1" eb="2">
      <t>タ</t>
    </rPh>
    <rPh sb="2" eb="3">
      <t>マチ</t>
    </rPh>
    <phoneticPr fontId="2"/>
  </si>
  <si>
    <t>深田町</t>
    <rPh sb="0" eb="3">
      <t>フカタマチ</t>
    </rPh>
    <phoneticPr fontId="2"/>
  </si>
  <si>
    <t>宮町</t>
    <rPh sb="0" eb="2">
      <t>ミヤマチ</t>
    </rPh>
    <phoneticPr fontId="2"/>
  </si>
  <si>
    <t>黒崎町</t>
    <rPh sb="0" eb="3">
      <t>クロサキマチ</t>
    </rPh>
    <phoneticPr fontId="2"/>
  </si>
  <si>
    <t>豊町</t>
    <rPh sb="0" eb="2">
      <t>ユタカマチ</t>
    </rPh>
    <phoneticPr fontId="2"/>
  </si>
  <si>
    <t>高尾町</t>
    <rPh sb="0" eb="3">
      <t>タカオマチ</t>
    </rPh>
    <phoneticPr fontId="2"/>
  </si>
  <si>
    <t>片野町</t>
    <rPh sb="0" eb="3">
      <t>カタノマチ</t>
    </rPh>
    <phoneticPr fontId="2"/>
  </si>
  <si>
    <t>三木地区計</t>
    <rPh sb="0" eb="2">
      <t>ミキ</t>
    </rPh>
    <rPh sb="2" eb="4">
      <t>チク</t>
    </rPh>
    <rPh sb="4" eb="5">
      <t>ケイ</t>
    </rPh>
    <phoneticPr fontId="2"/>
  </si>
  <si>
    <t>熊坂町</t>
    <rPh sb="0" eb="3">
      <t>クマサカマチ</t>
    </rPh>
    <phoneticPr fontId="2"/>
  </si>
  <si>
    <t>大同町</t>
    <rPh sb="0" eb="2">
      <t>ダイドウ</t>
    </rPh>
    <rPh sb="2" eb="3">
      <t>マチ</t>
    </rPh>
    <phoneticPr fontId="2"/>
  </si>
  <si>
    <t>三木町</t>
    <rPh sb="0" eb="3">
      <t>ミキマチ</t>
    </rPh>
    <phoneticPr fontId="2"/>
  </si>
  <si>
    <t>奥谷町</t>
    <rPh sb="0" eb="3">
      <t>オクノヤマチ</t>
    </rPh>
    <phoneticPr fontId="2"/>
  </si>
  <si>
    <t>橘町</t>
    <rPh sb="0" eb="2">
      <t>タチバナマチ</t>
    </rPh>
    <phoneticPr fontId="2"/>
  </si>
  <si>
    <t>永井町</t>
    <rPh sb="0" eb="3">
      <t>ナガイマチ</t>
    </rPh>
    <phoneticPr fontId="2"/>
  </si>
  <si>
    <t>吉崎町</t>
    <rPh sb="0" eb="3">
      <t>ヨシザキマチ</t>
    </rPh>
    <phoneticPr fontId="2"/>
  </si>
  <si>
    <t>三谷地区計</t>
    <rPh sb="0" eb="2">
      <t>ミタニ</t>
    </rPh>
    <rPh sb="2" eb="4">
      <t>チク</t>
    </rPh>
    <rPh sb="4" eb="5">
      <t>ケイ</t>
    </rPh>
    <phoneticPr fontId="2"/>
  </si>
  <si>
    <t>日谷町</t>
    <rPh sb="0" eb="3">
      <t>ヒノヤマチ</t>
    </rPh>
    <phoneticPr fontId="2"/>
  </si>
  <si>
    <t>直下町</t>
    <rPh sb="0" eb="3">
      <t>ソソリマチ</t>
    </rPh>
    <phoneticPr fontId="2"/>
  </si>
  <si>
    <t>曽宇町</t>
    <rPh sb="0" eb="3">
      <t>ソウマチ</t>
    </rPh>
    <phoneticPr fontId="2"/>
  </si>
  <si>
    <t>百々町</t>
    <rPh sb="0" eb="3">
      <t>ドドマチ</t>
    </rPh>
    <phoneticPr fontId="2"/>
  </si>
  <si>
    <t>細坪町</t>
    <rPh sb="0" eb="3">
      <t>ホソツボマチ</t>
    </rPh>
    <phoneticPr fontId="2"/>
  </si>
  <si>
    <t>白鳥町</t>
    <rPh sb="0" eb="3">
      <t>シラトリマチ</t>
    </rPh>
    <phoneticPr fontId="2"/>
  </si>
  <si>
    <t>幸町</t>
    <rPh sb="0" eb="2">
      <t>サイワイマチ</t>
    </rPh>
    <phoneticPr fontId="2"/>
  </si>
  <si>
    <t>美谷が丘</t>
    <rPh sb="0" eb="1">
      <t>ビ</t>
    </rPh>
    <rPh sb="1" eb="2">
      <t>タニ</t>
    </rPh>
    <rPh sb="3" eb="4">
      <t>オカ</t>
    </rPh>
    <phoneticPr fontId="2"/>
  </si>
  <si>
    <t>南郷地区計</t>
    <rPh sb="0" eb="2">
      <t>ナンゴウ</t>
    </rPh>
    <rPh sb="2" eb="4">
      <t>チク</t>
    </rPh>
    <rPh sb="4" eb="5">
      <t>ケイ</t>
    </rPh>
    <phoneticPr fontId="2"/>
  </si>
  <si>
    <t>南郷町</t>
    <rPh sb="0" eb="3">
      <t>ナンゴウマチ</t>
    </rPh>
    <phoneticPr fontId="2"/>
  </si>
  <si>
    <t>下河崎町</t>
    <rPh sb="0" eb="4">
      <t>シモカワサキマチ</t>
    </rPh>
    <phoneticPr fontId="2"/>
  </si>
  <si>
    <t>上河崎町</t>
    <rPh sb="0" eb="4">
      <t>カミカワサキマチ</t>
    </rPh>
    <phoneticPr fontId="2"/>
  </si>
  <si>
    <t>中代町</t>
    <rPh sb="0" eb="3">
      <t>ナカダイマチ</t>
    </rPh>
    <phoneticPr fontId="2"/>
  </si>
  <si>
    <t>保賀町</t>
    <rPh sb="0" eb="3">
      <t>ホウガマチ</t>
    </rPh>
    <phoneticPr fontId="2"/>
  </si>
  <si>
    <t>黒瀬町</t>
    <rPh sb="0" eb="3">
      <t>クロセマチ</t>
    </rPh>
    <phoneticPr fontId="2"/>
  </si>
  <si>
    <t>吸坂町</t>
    <rPh sb="0" eb="3">
      <t>スイサカマチ</t>
    </rPh>
    <phoneticPr fontId="2"/>
  </si>
  <si>
    <t>塩屋地区計</t>
    <rPh sb="0" eb="2">
      <t>シオヤ</t>
    </rPh>
    <rPh sb="2" eb="4">
      <t>チク</t>
    </rPh>
    <rPh sb="4" eb="5">
      <t>ケイ</t>
    </rPh>
    <phoneticPr fontId="2"/>
  </si>
  <si>
    <t>塩屋町1区</t>
    <rPh sb="0" eb="3">
      <t>シオヤマチ</t>
    </rPh>
    <rPh sb="4" eb="5">
      <t>ク</t>
    </rPh>
    <phoneticPr fontId="2"/>
  </si>
  <si>
    <t>塩屋町2区</t>
    <rPh sb="0" eb="3">
      <t>シオヤマチ</t>
    </rPh>
    <rPh sb="4" eb="5">
      <t>ク</t>
    </rPh>
    <phoneticPr fontId="2"/>
  </si>
  <si>
    <t>塩屋町3区</t>
    <rPh sb="0" eb="3">
      <t>シオヤマチ</t>
    </rPh>
    <rPh sb="4" eb="5">
      <t>ク</t>
    </rPh>
    <phoneticPr fontId="2"/>
  </si>
  <si>
    <t>塩屋町4区</t>
    <rPh sb="0" eb="3">
      <t>シオヤマチ</t>
    </rPh>
    <rPh sb="4" eb="5">
      <t>ク</t>
    </rPh>
    <phoneticPr fontId="2"/>
  </si>
  <si>
    <t>温泉地区計</t>
    <rPh sb="0" eb="2">
      <t>オンセン</t>
    </rPh>
    <rPh sb="2" eb="4">
      <t>チク</t>
    </rPh>
    <rPh sb="4" eb="5">
      <t>ケイ</t>
    </rPh>
    <phoneticPr fontId="2"/>
  </si>
  <si>
    <t>こおろぎ町</t>
    <rPh sb="4" eb="5">
      <t>マチ</t>
    </rPh>
    <phoneticPr fontId="2"/>
  </si>
  <si>
    <t>南町</t>
    <rPh sb="0" eb="1">
      <t>ミナミ</t>
    </rPh>
    <rPh sb="1" eb="2">
      <t>マチ</t>
    </rPh>
    <phoneticPr fontId="2"/>
  </si>
  <si>
    <t>栄町</t>
    <rPh sb="0" eb="1">
      <t>サカ</t>
    </rPh>
    <rPh sb="1" eb="2">
      <t>マチ</t>
    </rPh>
    <phoneticPr fontId="2"/>
  </si>
  <si>
    <t>河鹿町</t>
    <rPh sb="0" eb="2">
      <t>カジカ</t>
    </rPh>
    <rPh sb="2" eb="3">
      <t>マチ</t>
    </rPh>
    <phoneticPr fontId="2"/>
  </si>
  <si>
    <t>湯の出町</t>
    <rPh sb="0" eb="1">
      <t>ユ</t>
    </rPh>
    <rPh sb="2" eb="3">
      <t>デ</t>
    </rPh>
    <rPh sb="3" eb="4">
      <t>マチ</t>
    </rPh>
    <phoneticPr fontId="2"/>
  </si>
  <si>
    <t>本町2丁目</t>
    <rPh sb="0" eb="2">
      <t>ホンマチ</t>
    </rPh>
    <rPh sb="3" eb="5">
      <t>チョウメ</t>
    </rPh>
    <phoneticPr fontId="2"/>
  </si>
  <si>
    <t>本町1丁目</t>
    <rPh sb="0" eb="2">
      <t>ホンマチ</t>
    </rPh>
    <rPh sb="3" eb="5">
      <t>チョウメ</t>
    </rPh>
    <phoneticPr fontId="2"/>
  </si>
  <si>
    <t>東町2丁目</t>
    <rPh sb="0" eb="1">
      <t>ヒガシ</t>
    </rPh>
    <rPh sb="1" eb="2">
      <t>マチ</t>
    </rPh>
    <rPh sb="3" eb="5">
      <t>チョウメ</t>
    </rPh>
    <phoneticPr fontId="2"/>
  </si>
  <si>
    <t>下谷町</t>
    <rPh sb="0" eb="1">
      <t>シタ</t>
    </rPh>
    <rPh sb="1" eb="2">
      <t>タニ</t>
    </rPh>
    <rPh sb="2" eb="3">
      <t>マチ</t>
    </rPh>
    <phoneticPr fontId="2"/>
  </si>
  <si>
    <t>東町1丁目</t>
    <rPh sb="0" eb="1">
      <t>ヒガシ</t>
    </rPh>
    <rPh sb="1" eb="2">
      <t>マチ</t>
    </rPh>
    <rPh sb="3" eb="5">
      <t>チョウメ</t>
    </rPh>
    <phoneticPr fontId="2"/>
  </si>
  <si>
    <t>湯の本町</t>
    <rPh sb="0" eb="1">
      <t>ユ</t>
    </rPh>
    <rPh sb="2" eb="3">
      <t>ホン</t>
    </rPh>
    <rPh sb="3" eb="4">
      <t>マチ</t>
    </rPh>
    <phoneticPr fontId="2"/>
  </si>
  <si>
    <t>薬師町</t>
    <rPh sb="0" eb="2">
      <t>ヤクシ</t>
    </rPh>
    <rPh sb="2" eb="3">
      <t>マチ</t>
    </rPh>
    <phoneticPr fontId="2"/>
  </si>
  <si>
    <t>富士見町</t>
    <rPh sb="0" eb="4">
      <t>フジミチョウ</t>
    </rPh>
    <phoneticPr fontId="2"/>
  </si>
  <si>
    <t>白山町</t>
    <rPh sb="0" eb="3">
      <t>ハクサンマチ</t>
    </rPh>
    <phoneticPr fontId="2"/>
  </si>
  <si>
    <t>西桂木町</t>
    <rPh sb="0" eb="1">
      <t>ニシ</t>
    </rPh>
    <rPh sb="1" eb="2">
      <t>カツラ</t>
    </rPh>
    <rPh sb="2" eb="3">
      <t>キ</t>
    </rPh>
    <rPh sb="3" eb="4">
      <t>マチ</t>
    </rPh>
    <phoneticPr fontId="2"/>
  </si>
  <si>
    <t>東桂木町</t>
    <rPh sb="0" eb="1">
      <t>ヒガシ</t>
    </rPh>
    <rPh sb="1" eb="3">
      <t>カツラギ</t>
    </rPh>
    <rPh sb="3" eb="4">
      <t>マチ</t>
    </rPh>
    <phoneticPr fontId="2"/>
  </si>
  <si>
    <t>緑ヶ丘</t>
    <rPh sb="0" eb="3">
      <t>ミドリガオカ</t>
    </rPh>
    <phoneticPr fontId="2"/>
  </si>
  <si>
    <t>河南地区計</t>
    <rPh sb="0" eb="2">
      <t>カワミナミ</t>
    </rPh>
    <rPh sb="2" eb="4">
      <t>チク</t>
    </rPh>
    <rPh sb="4" eb="5">
      <t>ケイ</t>
    </rPh>
    <phoneticPr fontId="2"/>
  </si>
  <si>
    <t>塚谷町</t>
    <rPh sb="0" eb="2">
      <t>ツカタニ</t>
    </rPh>
    <rPh sb="2" eb="3">
      <t>マチ</t>
    </rPh>
    <phoneticPr fontId="2"/>
  </si>
  <si>
    <t>上原町</t>
    <rPh sb="0" eb="3">
      <t>ウエハラマチ</t>
    </rPh>
    <phoneticPr fontId="2"/>
  </si>
  <si>
    <t>しらさぎ団地</t>
    <rPh sb="4" eb="6">
      <t>ダンチ</t>
    </rPh>
    <phoneticPr fontId="2"/>
  </si>
  <si>
    <t>漆器団地</t>
    <rPh sb="0" eb="2">
      <t>シッキ</t>
    </rPh>
    <rPh sb="2" eb="4">
      <t>ダンチ</t>
    </rPh>
    <phoneticPr fontId="2"/>
  </si>
  <si>
    <t>長谷田町</t>
    <rPh sb="0" eb="4">
      <t>ハセダ</t>
    </rPh>
    <phoneticPr fontId="2"/>
  </si>
  <si>
    <t>日の出町</t>
    <rPh sb="0" eb="1">
      <t>ヒ</t>
    </rPh>
    <rPh sb="2" eb="4">
      <t>デマチ</t>
    </rPh>
    <phoneticPr fontId="2"/>
  </si>
  <si>
    <t>泉町</t>
    <rPh sb="0" eb="1">
      <t>イズミ</t>
    </rPh>
    <rPh sb="1" eb="2">
      <t>マチ</t>
    </rPh>
    <phoneticPr fontId="2"/>
  </si>
  <si>
    <t>旭町</t>
    <rPh sb="0" eb="1">
      <t>アサヒ</t>
    </rPh>
    <rPh sb="1" eb="2">
      <t>マチ</t>
    </rPh>
    <phoneticPr fontId="2"/>
  </si>
  <si>
    <t>中田町</t>
    <rPh sb="0" eb="2">
      <t>ナカダ</t>
    </rPh>
    <rPh sb="2" eb="3">
      <t>マチ</t>
    </rPh>
    <phoneticPr fontId="2"/>
  </si>
  <si>
    <t>二天町</t>
    <rPh sb="0" eb="3">
      <t>ニテンマチ</t>
    </rPh>
    <phoneticPr fontId="2"/>
  </si>
  <si>
    <t>加美谷台</t>
    <rPh sb="0" eb="4">
      <t>カミヤ</t>
    </rPh>
    <phoneticPr fontId="2"/>
  </si>
  <si>
    <t>宮の杜</t>
    <rPh sb="0" eb="1">
      <t>ミヤ</t>
    </rPh>
    <rPh sb="2" eb="3">
      <t>モリ</t>
    </rPh>
    <phoneticPr fontId="2"/>
  </si>
  <si>
    <t>西谷地区計</t>
    <rPh sb="0" eb="2">
      <t>ニシタニ</t>
    </rPh>
    <rPh sb="2" eb="4">
      <t>チク</t>
    </rPh>
    <rPh sb="4" eb="5">
      <t>ケイ</t>
    </rPh>
    <phoneticPr fontId="2"/>
  </si>
  <si>
    <t>菅谷町</t>
    <rPh sb="0" eb="2">
      <t>スガタニ</t>
    </rPh>
    <rPh sb="2" eb="3">
      <t>マチ</t>
    </rPh>
    <phoneticPr fontId="2"/>
  </si>
  <si>
    <t>栢野町</t>
    <rPh sb="0" eb="3">
      <t>カヤノ</t>
    </rPh>
    <phoneticPr fontId="2"/>
  </si>
  <si>
    <t>我谷町</t>
    <rPh sb="0" eb="1">
      <t>ワガ</t>
    </rPh>
    <rPh sb="1" eb="2">
      <t>タニ</t>
    </rPh>
    <rPh sb="2" eb="3">
      <t>マチ</t>
    </rPh>
    <phoneticPr fontId="2"/>
  </si>
  <si>
    <t>風谷町</t>
    <rPh sb="0" eb="1">
      <t>カゼ</t>
    </rPh>
    <rPh sb="1" eb="2">
      <t>タニ</t>
    </rPh>
    <rPh sb="2" eb="3">
      <t>マチ</t>
    </rPh>
    <phoneticPr fontId="2"/>
  </si>
  <si>
    <t>枯渕町</t>
    <rPh sb="0" eb="1">
      <t>カ</t>
    </rPh>
    <rPh sb="1" eb="2">
      <t>フチ</t>
    </rPh>
    <rPh sb="2" eb="3">
      <t>マチ</t>
    </rPh>
    <phoneticPr fontId="2"/>
  </si>
  <si>
    <t>片谷町</t>
    <rPh sb="0" eb="1">
      <t>カタ</t>
    </rPh>
    <rPh sb="1" eb="2">
      <t>タニ</t>
    </rPh>
    <rPh sb="2" eb="3">
      <t>マチ</t>
    </rPh>
    <phoneticPr fontId="2"/>
  </si>
  <si>
    <t>坂下町</t>
    <rPh sb="0" eb="2">
      <t>サカシタ</t>
    </rPh>
    <rPh sb="2" eb="3">
      <t>マチ</t>
    </rPh>
    <phoneticPr fontId="2"/>
  </si>
  <si>
    <t>九谷町</t>
    <rPh sb="0" eb="3">
      <t>クタニマチ</t>
    </rPh>
    <phoneticPr fontId="2"/>
  </si>
  <si>
    <t>真砂町</t>
    <rPh sb="0" eb="2">
      <t>マサゴ</t>
    </rPh>
    <rPh sb="2" eb="3">
      <t>マチ</t>
    </rPh>
    <phoneticPr fontId="2"/>
  </si>
  <si>
    <t>東谷地区計</t>
    <rPh sb="0" eb="2">
      <t>ヒガシタニ</t>
    </rPh>
    <rPh sb="2" eb="4">
      <t>チク</t>
    </rPh>
    <rPh sb="4" eb="5">
      <t>ケイ</t>
    </rPh>
    <phoneticPr fontId="2"/>
  </si>
  <si>
    <t>四十九院町</t>
    <rPh sb="0" eb="3">
      <t>４９</t>
    </rPh>
    <rPh sb="3" eb="4">
      <t>イン</t>
    </rPh>
    <rPh sb="4" eb="5">
      <t>マチ</t>
    </rPh>
    <phoneticPr fontId="2"/>
  </si>
  <si>
    <t>中津原町</t>
    <rPh sb="0" eb="3">
      <t>ナカツハラ</t>
    </rPh>
    <rPh sb="3" eb="4">
      <t>マチ</t>
    </rPh>
    <phoneticPr fontId="2"/>
  </si>
  <si>
    <t>滝町</t>
    <rPh sb="0" eb="1">
      <t>タキ</t>
    </rPh>
    <rPh sb="1" eb="2">
      <t>マチ</t>
    </rPh>
    <phoneticPr fontId="2"/>
  </si>
  <si>
    <t>菅生谷町</t>
    <rPh sb="0" eb="2">
      <t>スゴウ</t>
    </rPh>
    <rPh sb="2" eb="3">
      <t>タニ</t>
    </rPh>
    <rPh sb="3" eb="4">
      <t>マチ</t>
    </rPh>
    <phoneticPr fontId="2"/>
  </si>
  <si>
    <t>荒谷町</t>
    <rPh sb="0" eb="2">
      <t>アラタニ</t>
    </rPh>
    <rPh sb="2" eb="3">
      <t>マチ</t>
    </rPh>
    <phoneticPr fontId="2"/>
  </si>
  <si>
    <t>今立町</t>
    <rPh sb="0" eb="1">
      <t>イマ</t>
    </rPh>
    <rPh sb="1" eb="2">
      <t>タ</t>
    </rPh>
    <rPh sb="2" eb="3">
      <t>マチ</t>
    </rPh>
    <phoneticPr fontId="2"/>
  </si>
  <si>
    <t>大土町</t>
    <rPh sb="0" eb="2">
      <t>オオツチ</t>
    </rPh>
    <rPh sb="2" eb="3">
      <t>マチ</t>
    </rPh>
    <phoneticPr fontId="2"/>
  </si>
  <si>
    <t>杉水町</t>
    <rPh sb="0" eb="1">
      <t>スギ</t>
    </rPh>
    <rPh sb="1" eb="2">
      <t>ミズ</t>
    </rPh>
    <rPh sb="2" eb="3">
      <t>マチ</t>
    </rPh>
    <phoneticPr fontId="2"/>
  </si>
  <si>
    <t>市谷町</t>
    <rPh sb="0" eb="1">
      <t>イチ</t>
    </rPh>
    <rPh sb="1" eb="2">
      <t>タニ</t>
    </rPh>
    <rPh sb="2" eb="3">
      <t>マチ</t>
    </rPh>
    <phoneticPr fontId="2"/>
  </si>
  <si>
    <t>西住町</t>
    <rPh sb="0" eb="1">
      <t>ニシ</t>
    </rPh>
    <rPh sb="1" eb="2">
      <t>ス</t>
    </rPh>
    <rPh sb="2" eb="3">
      <t>マチ</t>
    </rPh>
    <phoneticPr fontId="2"/>
  </si>
  <si>
    <t>※外国人を含む（平成24年7月9日の住民基本台帳法の改正による）</t>
    <rPh sb="1" eb="3">
      <t>ガイコク</t>
    </rPh>
    <rPh sb="3" eb="4">
      <t>ジン</t>
    </rPh>
    <rPh sb="5" eb="6">
      <t>フク</t>
    </rPh>
    <rPh sb="8" eb="10">
      <t>ヘイセイ</t>
    </rPh>
    <rPh sb="12" eb="13">
      <t>ネン</t>
    </rPh>
    <rPh sb="14" eb="15">
      <t>ガツ</t>
    </rPh>
    <rPh sb="16" eb="17">
      <t>ニチ</t>
    </rPh>
    <rPh sb="18" eb="20">
      <t>ジュウミン</t>
    </rPh>
    <rPh sb="20" eb="22">
      <t>キホン</t>
    </rPh>
    <rPh sb="22" eb="24">
      <t>ダイチョウ</t>
    </rPh>
    <rPh sb="24" eb="25">
      <t>ホウ</t>
    </rPh>
    <rPh sb="26" eb="28">
      <t>カイセイ</t>
    </rPh>
    <phoneticPr fontId="2"/>
  </si>
  <si>
    <t>02-04　地区別世帯数および人口の推移</t>
    <rPh sb="6" eb="8">
      <t>チク</t>
    </rPh>
    <rPh sb="8" eb="9">
      <t>ベツ</t>
    </rPh>
    <rPh sb="9" eb="12">
      <t>セタイスウ</t>
    </rPh>
    <rPh sb="15" eb="17">
      <t>ジンコウ</t>
    </rPh>
    <rPh sb="18" eb="20">
      <t>スイイ</t>
    </rPh>
    <phoneticPr fontId="2"/>
  </si>
  <si>
    <t>地区名</t>
    <rPh sb="0" eb="3">
      <t>チクメイ</t>
    </rPh>
    <phoneticPr fontId="2"/>
  </si>
  <si>
    <t>平成25年</t>
    <rPh sb="0" eb="2">
      <t>ヘイセイ</t>
    </rPh>
    <rPh sb="4" eb="5">
      <t>ネン</t>
    </rPh>
    <phoneticPr fontId="2"/>
  </si>
  <si>
    <t>総数</t>
    <rPh sb="0" eb="2">
      <t>ソウスウ</t>
    </rPh>
    <phoneticPr fontId="2"/>
  </si>
  <si>
    <t>大聖寺</t>
    <rPh sb="0" eb="3">
      <t>ダイショウジ</t>
    </rPh>
    <phoneticPr fontId="2"/>
  </si>
  <si>
    <t>山代</t>
    <rPh sb="0" eb="2">
      <t>ヤマシロ</t>
    </rPh>
    <phoneticPr fontId="2"/>
  </si>
  <si>
    <t>別所</t>
    <rPh sb="0" eb="2">
      <t>ベッショ</t>
    </rPh>
    <phoneticPr fontId="2"/>
  </si>
  <si>
    <t>庄</t>
    <rPh sb="0" eb="1">
      <t>ショウ</t>
    </rPh>
    <phoneticPr fontId="2"/>
  </si>
  <si>
    <t>勅使</t>
    <rPh sb="0" eb="2">
      <t>チョクシ</t>
    </rPh>
    <phoneticPr fontId="2"/>
  </si>
  <si>
    <t>東谷口</t>
    <rPh sb="0" eb="2">
      <t>ヒガシタニ</t>
    </rPh>
    <rPh sb="2" eb="3">
      <t>クチ</t>
    </rPh>
    <phoneticPr fontId="2"/>
  </si>
  <si>
    <t>片山津</t>
    <rPh sb="0" eb="3">
      <t>カタヤマヅ</t>
    </rPh>
    <phoneticPr fontId="2"/>
  </si>
  <si>
    <t>作見</t>
    <rPh sb="0" eb="1">
      <t>サク</t>
    </rPh>
    <rPh sb="1" eb="2">
      <t>ミ</t>
    </rPh>
    <phoneticPr fontId="2"/>
  </si>
  <si>
    <t>金明</t>
    <rPh sb="0" eb="1">
      <t>キン</t>
    </rPh>
    <rPh sb="1" eb="2">
      <t>メイ</t>
    </rPh>
    <phoneticPr fontId="2"/>
  </si>
  <si>
    <t>湖北</t>
    <rPh sb="0" eb="2">
      <t>コホク</t>
    </rPh>
    <phoneticPr fontId="2"/>
  </si>
  <si>
    <t>動橋</t>
    <rPh sb="0" eb="2">
      <t>イブリバシ</t>
    </rPh>
    <phoneticPr fontId="2"/>
  </si>
  <si>
    <t>分校</t>
    <rPh sb="0" eb="2">
      <t>ブンギョウ</t>
    </rPh>
    <phoneticPr fontId="2"/>
  </si>
  <si>
    <t>橋立</t>
    <rPh sb="0" eb="1">
      <t>ハシ</t>
    </rPh>
    <rPh sb="1" eb="2">
      <t>タ</t>
    </rPh>
    <phoneticPr fontId="2"/>
  </si>
  <si>
    <t>三木</t>
    <rPh sb="0" eb="2">
      <t>ミキ</t>
    </rPh>
    <phoneticPr fontId="2"/>
  </si>
  <si>
    <t>三谷</t>
    <rPh sb="0" eb="2">
      <t>ミタニ</t>
    </rPh>
    <phoneticPr fontId="2"/>
  </si>
  <si>
    <t>南郷</t>
    <rPh sb="0" eb="2">
      <t>ナンゴウ</t>
    </rPh>
    <phoneticPr fontId="2"/>
  </si>
  <si>
    <t>塩屋</t>
    <rPh sb="0" eb="2">
      <t>シオヤ</t>
    </rPh>
    <phoneticPr fontId="2"/>
  </si>
  <si>
    <t>温泉</t>
    <rPh sb="0" eb="2">
      <t>オンセン</t>
    </rPh>
    <phoneticPr fontId="2"/>
  </si>
  <si>
    <t>河南</t>
    <rPh sb="0" eb="2">
      <t>カナン</t>
    </rPh>
    <phoneticPr fontId="2"/>
  </si>
  <si>
    <t>西谷</t>
    <rPh sb="0" eb="2">
      <t>ニシタニ</t>
    </rPh>
    <phoneticPr fontId="2"/>
  </si>
  <si>
    <t>東谷</t>
    <rPh sb="0" eb="2">
      <t>ヒガシタニ</t>
    </rPh>
    <phoneticPr fontId="2"/>
  </si>
  <si>
    <t>※外国人を含む（平成24年7月9日の住民基本台帳法の改正による）</t>
    <phoneticPr fontId="2"/>
  </si>
  <si>
    <t>02-05　四半期別人口および世帯数の推移</t>
    <rPh sb="6" eb="7">
      <t>シ</t>
    </rPh>
    <rPh sb="7" eb="9">
      <t>ハンキ</t>
    </rPh>
    <rPh sb="9" eb="10">
      <t>ベツ</t>
    </rPh>
    <rPh sb="10" eb="12">
      <t>ジンコウ</t>
    </rPh>
    <rPh sb="15" eb="18">
      <t>セタイスウ</t>
    </rPh>
    <rPh sb="19" eb="21">
      <t>スイイ</t>
    </rPh>
    <phoneticPr fontId="2"/>
  </si>
  <si>
    <t>平成25年 1月1日現在</t>
    <rPh sb="0" eb="2">
      <t>ヘイセイ</t>
    </rPh>
    <rPh sb="4" eb="5">
      <t>ネン</t>
    </rPh>
    <rPh sb="7" eb="8">
      <t>ガツ</t>
    </rPh>
    <rPh sb="9" eb="10">
      <t>ニチ</t>
    </rPh>
    <rPh sb="10" eb="12">
      <t>ゲンザイ</t>
    </rPh>
    <phoneticPr fontId="2"/>
  </si>
  <si>
    <t>　　〃　 4月1日現在</t>
    <rPh sb="6" eb="7">
      <t>ガツ</t>
    </rPh>
    <rPh sb="8" eb="9">
      <t>ニチ</t>
    </rPh>
    <rPh sb="9" eb="11">
      <t>ゲンザイ</t>
    </rPh>
    <phoneticPr fontId="2"/>
  </si>
  <si>
    <t>　　〃　 7月1日現在</t>
    <rPh sb="6" eb="7">
      <t>ガツ</t>
    </rPh>
    <rPh sb="8" eb="9">
      <t>ニチ</t>
    </rPh>
    <rPh sb="9" eb="11">
      <t>ゲンザイ</t>
    </rPh>
    <phoneticPr fontId="2"/>
  </si>
  <si>
    <t>　　〃　10月1日現在</t>
    <rPh sb="6" eb="7">
      <t>ガツ</t>
    </rPh>
    <rPh sb="8" eb="9">
      <t>ニチ</t>
    </rPh>
    <rPh sb="9" eb="11">
      <t>ゲンザイ</t>
    </rPh>
    <phoneticPr fontId="2"/>
  </si>
  <si>
    <t>平成26年 1月1日現在</t>
    <rPh sb="0" eb="2">
      <t>ヘイセイ</t>
    </rPh>
    <rPh sb="4" eb="5">
      <t>ネン</t>
    </rPh>
    <rPh sb="7" eb="8">
      <t>ガツ</t>
    </rPh>
    <rPh sb="9" eb="10">
      <t>ニチ</t>
    </rPh>
    <rPh sb="10" eb="12">
      <t>ゲンザイ</t>
    </rPh>
    <phoneticPr fontId="2"/>
  </si>
  <si>
    <t>平成27年 1月1日現在</t>
    <rPh sb="0" eb="2">
      <t>ヘイセイ</t>
    </rPh>
    <rPh sb="4" eb="5">
      <t>ネン</t>
    </rPh>
    <rPh sb="7" eb="8">
      <t>ガツ</t>
    </rPh>
    <rPh sb="9" eb="10">
      <t>ニチ</t>
    </rPh>
    <rPh sb="10" eb="12">
      <t>ゲンザイ</t>
    </rPh>
    <phoneticPr fontId="2"/>
  </si>
  <si>
    <t>平成28年 1月1日現在</t>
    <rPh sb="0" eb="2">
      <t>ヘイセイ</t>
    </rPh>
    <rPh sb="4" eb="5">
      <t>ネン</t>
    </rPh>
    <rPh sb="7" eb="8">
      <t>ガツ</t>
    </rPh>
    <rPh sb="9" eb="10">
      <t>ニチ</t>
    </rPh>
    <rPh sb="10" eb="12">
      <t>ゲンザイ</t>
    </rPh>
    <phoneticPr fontId="2"/>
  </si>
  <si>
    <t>平成29年 1月1日現在</t>
    <rPh sb="0" eb="2">
      <t>ヘイセイ</t>
    </rPh>
    <rPh sb="4" eb="5">
      <t>ネン</t>
    </rPh>
    <rPh sb="7" eb="8">
      <t>ガツ</t>
    </rPh>
    <rPh sb="9" eb="10">
      <t>ニチ</t>
    </rPh>
    <rPh sb="10" eb="12">
      <t>ゲンザイ</t>
    </rPh>
    <phoneticPr fontId="2"/>
  </si>
  <si>
    <t>平成30年 1月1日現在</t>
    <rPh sb="0" eb="2">
      <t>ヘイセイ</t>
    </rPh>
    <rPh sb="4" eb="5">
      <t>ネン</t>
    </rPh>
    <rPh sb="7" eb="8">
      <t>ガツ</t>
    </rPh>
    <rPh sb="9" eb="10">
      <t>ニチ</t>
    </rPh>
    <rPh sb="10" eb="12">
      <t>ゲンザイ</t>
    </rPh>
    <phoneticPr fontId="2"/>
  </si>
  <si>
    <t>平成31年 1月1日現在</t>
    <rPh sb="0" eb="2">
      <t>ヘイセイ</t>
    </rPh>
    <rPh sb="4" eb="5">
      <t>ネン</t>
    </rPh>
    <rPh sb="7" eb="8">
      <t>ガツ</t>
    </rPh>
    <rPh sb="9" eb="10">
      <t>ニチ</t>
    </rPh>
    <rPh sb="10" eb="12">
      <t>ゲンザイ</t>
    </rPh>
    <phoneticPr fontId="2"/>
  </si>
  <si>
    <t>令和元年 7月1日現在</t>
    <rPh sb="0" eb="2">
      <t>レイワ</t>
    </rPh>
    <rPh sb="2" eb="4">
      <t>ガンネン</t>
    </rPh>
    <rPh sb="6" eb="7">
      <t>ガツ</t>
    </rPh>
    <rPh sb="8" eb="9">
      <t>ニチ</t>
    </rPh>
    <rPh sb="9" eb="11">
      <t>ゲンザイ</t>
    </rPh>
    <phoneticPr fontId="2"/>
  </si>
  <si>
    <t>令和 2年 1月1日現在</t>
    <rPh sb="0" eb="2">
      <t>レイワ</t>
    </rPh>
    <rPh sb="4" eb="5">
      <t>ネン</t>
    </rPh>
    <rPh sb="6" eb="7">
      <t>ヘイネン</t>
    </rPh>
    <rPh sb="7" eb="8">
      <t>ガツ</t>
    </rPh>
    <rPh sb="9" eb="10">
      <t>ニチ</t>
    </rPh>
    <rPh sb="10" eb="12">
      <t>ゲンザイ</t>
    </rPh>
    <phoneticPr fontId="2"/>
  </si>
  <si>
    <t>令和 3年 1月1日現在</t>
    <rPh sb="0" eb="2">
      <t>レイワ</t>
    </rPh>
    <rPh sb="4" eb="5">
      <t>ネン</t>
    </rPh>
    <rPh sb="6" eb="7">
      <t>ヘイネン</t>
    </rPh>
    <rPh sb="7" eb="8">
      <t>ガツ</t>
    </rPh>
    <rPh sb="9" eb="10">
      <t>ニチ</t>
    </rPh>
    <rPh sb="10" eb="12">
      <t>ゲンザイ</t>
    </rPh>
    <phoneticPr fontId="2"/>
  </si>
  <si>
    <t>令和 4年 1月1日現在</t>
    <rPh sb="0" eb="2">
      <t>レイワ</t>
    </rPh>
    <rPh sb="4" eb="5">
      <t>ネン</t>
    </rPh>
    <rPh sb="6" eb="7">
      <t>ヘイネン</t>
    </rPh>
    <rPh sb="7" eb="8">
      <t>ガツ</t>
    </rPh>
    <rPh sb="9" eb="10">
      <t>ニチ</t>
    </rPh>
    <rPh sb="10" eb="12">
      <t>ゲンザイ</t>
    </rPh>
    <phoneticPr fontId="2"/>
  </si>
  <si>
    <t>02-06　人口動態</t>
    <rPh sb="6" eb="8">
      <t>ジンコウ</t>
    </rPh>
    <rPh sb="8" eb="10">
      <t>ドウタイ</t>
    </rPh>
    <phoneticPr fontId="2"/>
  </si>
  <si>
    <t>各年中</t>
    <phoneticPr fontId="2"/>
  </si>
  <si>
    <t>増減(A)+(B)</t>
    <rPh sb="0" eb="1">
      <t>ゾウ</t>
    </rPh>
    <rPh sb="1" eb="2">
      <t>ゲン</t>
    </rPh>
    <phoneticPr fontId="2"/>
  </si>
  <si>
    <t>自然
動態</t>
    <rPh sb="0" eb="2">
      <t>シゼン</t>
    </rPh>
    <rPh sb="3" eb="5">
      <t>ドウタイ</t>
    </rPh>
    <phoneticPr fontId="2"/>
  </si>
  <si>
    <r>
      <t xml:space="preserve">出生
</t>
    </r>
    <r>
      <rPr>
        <sz val="10"/>
        <rFont val="ＭＳ 明朝"/>
        <family val="1"/>
        <charset val="128"/>
      </rPr>
      <t>男
女</t>
    </r>
    <rPh sb="0" eb="2">
      <t>シュッセイ</t>
    </rPh>
    <rPh sb="3" eb="4">
      <t>オトコ</t>
    </rPh>
    <rPh sb="5" eb="6">
      <t>オンナ</t>
    </rPh>
    <phoneticPr fontId="2"/>
  </si>
  <si>
    <r>
      <t xml:space="preserve">死亡
</t>
    </r>
    <r>
      <rPr>
        <sz val="10"/>
        <rFont val="ＭＳ 明朝"/>
        <family val="1"/>
        <charset val="128"/>
      </rPr>
      <t>男
女</t>
    </r>
    <rPh sb="0" eb="2">
      <t>シボウ</t>
    </rPh>
    <rPh sb="3" eb="4">
      <t>オトコ</t>
    </rPh>
    <rPh sb="5" eb="6">
      <t>オンナ</t>
    </rPh>
    <phoneticPr fontId="2"/>
  </si>
  <si>
    <t>社会
動態</t>
    <rPh sb="0" eb="2">
      <t>シャカイ</t>
    </rPh>
    <rPh sb="3" eb="5">
      <t>ドウタイ</t>
    </rPh>
    <phoneticPr fontId="2"/>
  </si>
  <si>
    <r>
      <t xml:space="preserve">転入
</t>
    </r>
    <r>
      <rPr>
        <sz val="10"/>
        <rFont val="ＭＳ 明朝"/>
        <family val="1"/>
        <charset val="128"/>
      </rPr>
      <t>男
女</t>
    </r>
    <rPh sb="0" eb="2">
      <t>テンニュウ</t>
    </rPh>
    <rPh sb="3" eb="4">
      <t>オトコ</t>
    </rPh>
    <rPh sb="5" eb="6">
      <t>オンナ</t>
    </rPh>
    <phoneticPr fontId="2"/>
  </si>
  <si>
    <r>
      <t xml:space="preserve">転出
</t>
    </r>
    <r>
      <rPr>
        <sz val="10"/>
        <rFont val="ＭＳ 明朝"/>
        <family val="1"/>
        <charset val="128"/>
      </rPr>
      <t>男
女</t>
    </r>
    <rPh sb="0" eb="2">
      <t>テンシュツ</t>
    </rPh>
    <rPh sb="3" eb="4">
      <t>オトコ</t>
    </rPh>
    <rPh sb="5" eb="6">
      <t>オンナ</t>
    </rPh>
    <phoneticPr fontId="2"/>
  </si>
  <si>
    <t>婚姻
件数</t>
    <rPh sb="0" eb="2">
      <t>コンイン</t>
    </rPh>
    <rPh sb="3" eb="5">
      <t>ケンスウ</t>
    </rPh>
    <phoneticPr fontId="2"/>
  </si>
  <si>
    <t>離婚
件数</t>
    <rPh sb="0" eb="2">
      <t>リコン</t>
    </rPh>
    <rPh sb="3" eb="5">
      <t>ケンスウ</t>
    </rPh>
    <phoneticPr fontId="2"/>
  </si>
  <si>
    <t xml:space="preserve"> 2</t>
    <phoneticPr fontId="2"/>
  </si>
  <si>
    <t xml:space="preserve"> 3</t>
    <phoneticPr fontId="2"/>
  </si>
  <si>
    <t>2</t>
  </si>
  <si>
    <t>3</t>
  </si>
  <si>
    <t>4</t>
  </si>
  <si>
    <t>5</t>
  </si>
  <si>
    <t>6</t>
  </si>
  <si>
    <t>7</t>
  </si>
  <si>
    <t>8</t>
  </si>
  <si>
    <t>9</t>
  </si>
  <si>
    <t>10</t>
  </si>
  <si>
    <t>11</t>
  </si>
  <si>
    <t>資料:窓口課</t>
    <phoneticPr fontId="2"/>
  </si>
  <si>
    <t>02-07　年齢別人口移動状況</t>
    <rPh sb="6" eb="8">
      <t>ネンレイ</t>
    </rPh>
    <rPh sb="8" eb="9">
      <t>ベツ</t>
    </rPh>
    <rPh sb="9" eb="11">
      <t>ジンコウ</t>
    </rPh>
    <rPh sb="11" eb="13">
      <t>イドウ</t>
    </rPh>
    <rPh sb="13" eb="15">
      <t>ジョウキョウ</t>
    </rPh>
    <phoneticPr fontId="2"/>
  </si>
  <si>
    <t>0～4歳</t>
    <rPh sb="3" eb="4">
      <t>サイ</t>
    </rPh>
    <phoneticPr fontId="2"/>
  </si>
  <si>
    <t>5～9歳</t>
    <rPh sb="3" eb="4">
      <t>サイ</t>
    </rPh>
    <phoneticPr fontId="2"/>
  </si>
  <si>
    <t>10～14歳</t>
    <rPh sb="5" eb="6">
      <t>サイ</t>
    </rPh>
    <phoneticPr fontId="2"/>
  </si>
  <si>
    <t>15～19歳</t>
    <rPh sb="5" eb="6">
      <t>サイ</t>
    </rPh>
    <phoneticPr fontId="2"/>
  </si>
  <si>
    <t>20～24歳</t>
    <rPh sb="5" eb="6">
      <t>サイ</t>
    </rPh>
    <phoneticPr fontId="2"/>
  </si>
  <si>
    <t>25～29歳</t>
    <rPh sb="5" eb="6">
      <t>サイ</t>
    </rPh>
    <phoneticPr fontId="2"/>
  </si>
  <si>
    <t>30～34歳</t>
    <rPh sb="5" eb="6">
      <t>サイ</t>
    </rPh>
    <phoneticPr fontId="2"/>
  </si>
  <si>
    <t>35～39歳</t>
    <rPh sb="5" eb="6">
      <t>サイ</t>
    </rPh>
    <phoneticPr fontId="2"/>
  </si>
  <si>
    <t>40～44歳</t>
    <rPh sb="5" eb="6">
      <t>サイ</t>
    </rPh>
    <phoneticPr fontId="2"/>
  </si>
  <si>
    <t>45～49歳</t>
    <rPh sb="5" eb="6">
      <t>サイ</t>
    </rPh>
    <phoneticPr fontId="2"/>
  </si>
  <si>
    <t>50～54歳</t>
    <rPh sb="5" eb="6">
      <t>サイ</t>
    </rPh>
    <phoneticPr fontId="2"/>
  </si>
  <si>
    <t>55～59歳</t>
    <rPh sb="5" eb="6">
      <t>サイ</t>
    </rPh>
    <phoneticPr fontId="2"/>
  </si>
  <si>
    <t>60～64歳</t>
    <rPh sb="5" eb="6">
      <t>サイ</t>
    </rPh>
    <phoneticPr fontId="2"/>
  </si>
  <si>
    <t>65歳以上</t>
    <rPh sb="2" eb="5">
      <t>サイイジョウ</t>
    </rPh>
    <phoneticPr fontId="2"/>
  </si>
  <si>
    <t>計</t>
    <rPh sb="0" eb="1">
      <t>ケイ</t>
    </rPh>
    <phoneticPr fontId="2"/>
  </si>
  <si>
    <t>転入</t>
    <rPh sb="0" eb="2">
      <t>テンニュウ</t>
    </rPh>
    <phoneticPr fontId="2"/>
  </si>
  <si>
    <t>転出</t>
    <rPh sb="0" eb="2">
      <t>テンシュツ</t>
    </rPh>
    <phoneticPr fontId="2"/>
  </si>
  <si>
    <t>02-08　転入前調</t>
    <rPh sb="6" eb="8">
      <t>テンニュウ</t>
    </rPh>
    <rPh sb="8" eb="9">
      <t>マエ</t>
    </rPh>
    <rPh sb="9" eb="10">
      <t>シラ</t>
    </rPh>
    <phoneticPr fontId="2"/>
  </si>
  <si>
    <t>各年中　単位：人</t>
  </si>
  <si>
    <t>都道府県名</t>
    <rPh sb="0" eb="4">
      <t>トドウフケン</t>
    </rPh>
    <rPh sb="4" eb="5">
      <t>メイ</t>
    </rPh>
    <phoneticPr fontId="2"/>
  </si>
  <si>
    <t>北海道</t>
    <rPh sb="0" eb="3">
      <t>ホッカイドウ</t>
    </rPh>
    <phoneticPr fontId="2"/>
  </si>
  <si>
    <t>青森県</t>
    <rPh sb="0" eb="3">
      <t>アオモリケン</t>
    </rPh>
    <phoneticPr fontId="2"/>
  </si>
  <si>
    <t>岩手県</t>
    <rPh sb="0" eb="3">
      <t>イワテケン</t>
    </rPh>
    <phoneticPr fontId="2"/>
  </si>
  <si>
    <t>宮城県</t>
    <rPh sb="0" eb="3">
      <t>ミヤギケン</t>
    </rPh>
    <phoneticPr fontId="2"/>
  </si>
  <si>
    <t>秋田県</t>
    <rPh sb="0" eb="3">
      <t>アキタケン</t>
    </rPh>
    <phoneticPr fontId="2"/>
  </si>
  <si>
    <t>山形県</t>
    <rPh sb="0" eb="3">
      <t>ヤマガタケン</t>
    </rPh>
    <phoneticPr fontId="2"/>
  </si>
  <si>
    <t>福島県</t>
    <rPh sb="0" eb="3">
      <t>フクシマケン</t>
    </rPh>
    <phoneticPr fontId="2"/>
  </si>
  <si>
    <t>茨城県</t>
    <rPh sb="0" eb="3">
      <t>イバラギケン</t>
    </rPh>
    <phoneticPr fontId="2"/>
  </si>
  <si>
    <t>栃木県</t>
    <rPh sb="0" eb="3">
      <t>トチギケン</t>
    </rPh>
    <phoneticPr fontId="2"/>
  </si>
  <si>
    <t>群馬県</t>
    <rPh sb="0" eb="3">
      <t>グンマケン</t>
    </rPh>
    <phoneticPr fontId="2"/>
  </si>
  <si>
    <t>埼玉県</t>
    <rPh sb="0" eb="3">
      <t>サイタマケン</t>
    </rPh>
    <phoneticPr fontId="2"/>
  </si>
  <si>
    <t>千葉県</t>
    <rPh sb="0" eb="2">
      <t>チバ</t>
    </rPh>
    <rPh sb="2" eb="3">
      <t>ケン</t>
    </rPh>
    <phoneticPr fontId="2"/>
  </si>
  <si>
    <t>東京都</t>
    <rPh sb="0" eb="3">
      <t>トウキョウト</t>
    </rPh>
    <phoneticPr fontId="2"/>
  </si>
  <si>
    <t>神奈川県</t>
    <rPh sb="0" eb="4">
      <t>カナガワケン</t>
    </rPh>
    <phoneticPr fontId="2"/>
  </si>
  <si>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</si>
  <si>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</si>
  <si>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</si>
  <si>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</si>
  <si>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山梨県</t>
    <rPh sb="0" eb="3">
      <t>ヤマナシケン</t>
    </rPh>
    <phoneticPr fontId="2"/>
  </si>
  <si>
    <t>長野県</t>
    <rPh sb="0" eb="3">
      <t>ナガノケン</t>
    </rPh>
    <phoneticPr fontId="2"/>
  </si>
  <si>
    <t>岐阜県</t>
    <rPh sb="0" eb="3">
      <t>ギフケン</t>
    </rPh>
    <phoneticPr fontId="2"/>
  </si>
  <si>
    <t>静岡県</t>
    <rPh sb="0" eb="3">
      <t>シズオカケン</t>
    </rPh>
    <phoneticPr fontId="2"/>
  </si>
  <si>
    <t>愛知県</t>
    <rPh sb="0" eb="3">
      <t>アイチケン</t>
    </rPh>
    <phoneticPr fontId="2"/>
  </si>
  <si>
    <t>三重県</t>
    <rPh sb="0" eb="3">
      <t>ミエケン</t>
    </rPh>
    <phoneticPr fontId="2"/>
  </si>
  <si>
    <t>滋賀県</t>
    <rPh sb="0" eb="3">
      <t>シガケン</t>
    </rPh>
    <phoneticPr fontId="2"/>
  </si>
  <si>
    <t>京都府</t>
    <rPh sb="0" eb="3">
      <t>キョウトフ</t>
    </rPh>
    <phoneticPr fontId="2"/>
  </si>
  <si>
    <t>大阪府</t>
    <rPh sb="0" eb="3">
      <t>オオサカフ</t>
    </rPh>
    <phoneticPr fontId="2"/>
  </si>
  <si>
    <t>兵庫県</t>
    <rPh sb="0" eb="3">
      <t>ヒョウゴケン</t>
    </rPh>
    <phoneticPr fontId="2"/>
  </si>
  <si>
    <t>奈良県</t>
    <rPh sb="0" eb="3">
      <t>ナラケン</t>
    </rPh>
    <phoneticPr fontId="2"/>
  </si>
  <si>
    <t>和歌山県</t>
    <rPh sb="0" eb="4">
      <t>ワカヤマケン</t>
    </rPh>
    <phoneticPr fontId="2"/>
  </si>
  <si>
    <t>鳥取県</t>
    <rPh sb="0" eb="3">
      <t>トットリケン</t>
    </rPh>
    <phoneticPr fontId="2"/>
  </si>
  <si>
    <t>島根県</t>
    <rPh sb="0" eb="3">
      <t>シマネケン</t>
    </rPh>
    <phoneticPr fontId="2"/>
  </si>
  <si>
    <t>岡山県</t>
    <rPh sb="0" eb="3">
      <t>オカヤマケン</t>
    </rPh>
    <phoneticPr fontId="2"/>
  </si>
  <si>
    <t>広島県</t>
    <rPh sb="0" eb="3">
      <t>ヒロシマケン</t>
    </rPh>
    <phoneticPr fontId="2"/>
  </si>
  <si>
    <t>山口県</t>
    <rPh sb="0" eb="3">
      <t>ヤマグチケン</t>
    </rPh>
    <phoneticPr fontId="2"/>
  </si>
  <si>
    <t>徳島県</t>
    <rPh sb="0" eb="3">
      <t>トクシマケン</t>
    </rPh>
    <phoneticPr fontId="2"/>
  </si>
  <si>
    <t>香川県</t>
    <rPh sb="0" eb="3">
      <t>カガワケン</t>
    </rPh>
    <phoneticPr fontId="2"/>
  </si>
  <si>
    <t>愛媛県</t>
    <rPh sb="0" eb="3">
      <t>エヒメケン</t>
    </rPh>
    <phoneticPr fontId="2"/>
  </si>
  <si>
    <t>高知県</t>
    <rPh sb="0" eb="3">
      <t>コウチケン</t>
    </rPh>
    <phoneticPr fontId="2"/>
  </si>
  <si>
    <t>福岡県</t>
    <rPh sb="0" eb="3">
      <t>フクオカケン</t>
    </rPh>
    <phoneticPr fontId="2"/>
  </si>
  <si>
    <t>佐賀県</t>
    <rPh sb="0" eb="3">
      <t>サガケン</t>
    </rPh>
    <phoneticPr fontId="2"/>
  </si>
  <si>
    <t>長崎県</t>
    <rPh sb="0" eb="3">
      <t>ナガサキケン</t>
    </rPh>
    <phoneticPr fontId="2"/>
  </si>
  <si>
    <t>熊本県</t>
    <rPh sb="0" eb="3">
      <t>クマモトケン</t>
    </rPh>
    <phoneticPr fontId="2"/>
  </si>
  <si>
    <t>大分県</t>
    <rPh sb="0" eb="3">
      <t>オオイタケン</t>
    </rPh>
    <phoneticPr fontId="2"/>
  </si>
  <si>
    <t>宮崎県</t>
    <rPh sb="0" eb="3">
      <t>ミヤザキケン</t>
    </rPh>
    <phoneticPr fontId="2"/>
  </si>
  <si>
    <t>鹿児島県</t>
    <rPh sb="0" eb="4">
      <t>カゴシマケン</t>
    </rPh>
    <phoneticPr fontId="2"/>
  </si>
  <si>
    <t>沖縄県</t>
    <rPh sb="0" eb="3">
      <t>オキナワケン</t>
    </rPh>
    <phoneticPr fontId="2"/>
  </si>
  <si>
    <t>国外</t>
    <rPh sb="0" eb="1">
      <t>コク</t>
    </rPh>
    <rPh sb="1" eb="2">
      <t>ソト</t>
    </rPh>
    <phoneticPr fontId="2"/>
  </si>
  <si>
    <t>不明</t>
    <rPh sb="0" eb="2">
      <t>フメイ</t>
    </rPh>
    <phoneticPr fontId="2"/>
  </si>
  <si>
    <t>資料：窓口課</t>
  </si>
  <si>
    <t>02-09　転出先調</t>
    <rPh sb="6" eb="8">
      <t>テンシュツ</t>
    </rPh>
    <rPh sb="8" eb="9">
      <t>サキ</t>
    </rPh>
    <rPh sb="9" eb="10">
      <t>シラ</t>
    </rPh>
    <phoneticPr fontId="2"/>
  </si>
  <si>
    <t>02-10　都道府県別転入転出状況</t>
    <rPh sb="6" eb="10">
      <t>トドウフケン</t>
    </rPh>
    <rPh sb="10" eb="11">
      <t>ベツ</t>
    </rPh>
    <rPh sb="11" eb="13">
      <t>テンニュウ</t>
    </rPh>
    <rPh sb="13" eb="15">
      <t>テンシュツ</t>
    </rPh>
    <rPh sb="15" eb="17">
      <t>ジョウキョウ</t>
    </rPh>
    <phoneticPr fontId="2"/>
  </si>
  <si>
    <t>令和3年中　単位：人</t>
    <rPh sb="0" eb="2">
      <t>レイワ</t>
    </rPh>
    <rPh sb="3" eb="4">
      <t>ネン</t>
    </rPh>
    <rPh sb="4" eb="5">
      <t>チュウ</t>
    </rPh>
    <rPh sb="6" eb="8">
      <t>タンイ</t>
    </rPh>
    <rPh sb="9" eb="10">
      <t>ニン</t>
    </rPh>
    <phoneticPr fontId="2"/>
  </si>
  <si>
    <t>都道府県</t>
    <rPh sb="0" eb="4">
      <t>トドウフケン</t>
    </rPh>
    <phoneticPr fontId="2"/>
  </si>
  <si>
    <t>増減数</t>
    <phoneticPr fontId="2"/>
  </si>
  <si>
    <t>総数</t>
    <phoneticPr fontId="2"/>
  </si>
  <si>
    <t>男</t>
    <phoneticPr fontId="2"/>
  </si>
  <si>
    <t>女</t>
    <phoneticPr fontId="2"/>
  </si>
  <si>
    <t>03-01　年齢（5歳階級）、男女別人口</t>
    <rPh sb="6" eb="8">
      <t>ネンレイ</t>
    </rPh>
    <rPh sb="10" eb="11">
      <t>サイ</t>
    </rPh>
    <rPh sb="11" eb="13">
      <t>カイキュウ</t>
    </rPh>
    <rPh sb="15" eb="17">
      <t>ダンジョ</t>
    </rPh>
    <rPh sb="17" eb="18">
      <t>ベツ</t>
    </rPh>
    <rPh sb="18" eb="20">
      <t>ジンコウ</t>
    </rPh>
    <phoneticPr fontId="2"/>
  </si>
  <si>
    <t>各年10月１日現在　単位:人</t>
    <rPh sb="0" eb="2">
      <t>カクネン</t>
    </rPh>
    <rPh sb="4" eb="5">
      <t>ツキ</t>
    </rPh>
    <rPh sb="6" eb="7">
      <t>ニチ</t>
    </rPh>
    <rPh sb="7" eb="9">
      <t>ゲンザイ</t>
    </rPh>
    <rPh sb="10" eb="12">
      <t>タンイ</t>
    </rPh>
    <rPh sb="13" eb="14">
      <t>ヒト</t>
    </rPh>
    <phoneticPr fontId="2"/>
  </si>
  <si>
    <t>年齢</t>
    <rPh sb="0" eb="1">
      <t>トシ</t>
    </rPh>
    <rPh sb="1" eb="2">
      <t>ヨワイ</t>
    </rPh>
    <phoneticPr fontId="2"/>
  </si>
  <si>
    <t>令和2年</t>
    <rPh sb="0" eb="2">
      <t>レイワ</t>
    </rPh>
    <rPh sb="3" eb="4">
      <t>ネン</t>
    </rPh>
    <phoneticPr fontId="2"/>
  </si>
  <si>
    <t>平成27年</t>
    <rPh sb="0" eb="2">
      <t>ヘイセイ</t>
    </rPh>
    <rPh sb="4" eb="5">
      <t>ネン</t>
    </rPh>
    <phoneticPr fontId="2"/>
  </si>
  <si>
    <t>平成22年</t>
    <rPh sb="0" eb="2">
      <t>ヘイセイ</t>
    </rPh>
    <rPh sb="4" eb="5">
      <t>ネン</t>
    </rPh>
    <phoneticPr fontId="2"/>
  </si>
  <si>
    <t>総数</t>
    <rPh sb="0" eb="1">
      <t>フサ</t>
    </rPh>
    <rPh sb="1" eb="2">
      <t>カズ</t>
    </rPh>
    <phoneticPr fontId="2"/>
  </si>
  <si>
    <t>年少人口</t>
    <rPh sb="0" eb="2">
      <t>ネンショウ</t>
    </rPh>
    <rPh sb="2" eb="4">
      <t>ジンコウ</t>
    </rPh>
    <phoneticPr fontId="2"/>
  </si>
  <si>
    <t>5～9</t>
    <phoneticPr fontId="2"/>
  </si>
  <si>
    <t>10～14</t>
    <phoneticPr fontId="2"/>
  </si>
  <si>
    <t>生産年齢人口</t>
    <rPh sb="0" eb="2">
      <t>セイサン</t>
    </rPh>
    <rPh sb="2" eb="4">
      <t>ネンレイ</t>
    </rPh>
    <rPh sb="4" eb="6">
      <t>ジンコウ</t>
    </rPh>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</si>
  <si>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</si>
  <si>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</si>
  <si>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</si>
  <si>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</si>
  <si>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</si>
  <si>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</si>
  <si>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</si>
  <si>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</si>
  <si>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</si>
  <si>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</si>
  <si>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老年人口</t>
    <rPh sb="0" eb="2">
      <t>ロウネン</t>
    </rPh>
    <rPh sb="2" eb="4">
      <t>ジンコウ</t>
    </rPh>
    <phoneticPr fontId="2"/>
  </si>
  <si>
    <t>65～69</t>
    <phoneticPr fontId="2"/>
  </si>
  <si>
    <t>70～74</t>
    <phoneticPr fontId="2"/>
  </si>
  <si>
    <t>75～79</t>
    <phoneticPr fontId="2"/>
  </si>
  <si>
    <t>80～84</t>
    <phoneticPr fontId="2"/>
  </si>
  <si>
    <t>85～89</t>
    <phoneticPr fontId="2"/>
  </si>
  <si>
    <t>90歳以上</t>
    <rPh sb="2" eb="5">
      <t>サイイジョウ</t>
    </rPh>
    <phoneticPr fontId="2"/>
  </si>
  <si>
    <t>不詳</t>
    <rPh sb="0" eb="2">
      <t>フショウ</t>
    </rPh>
    <phoneticPr fontId="2"/>
  </si>
  <si>
    <t>平成17年</t>
    <rPh sb="0" eb="2">
      <t>ヘイセイ</t>
    </rPh>
    <rPh sb="4" eb="5">
      <t>ネン</t>
    </rPh>
    <phoneticPr fontId="2"/>
  </si>
  <si>
    <t>平成12年</t>
    <rPh sb="0" eb="2">
      <t>ヘイセイ</t>
    </rPh>
    <rPh sb="4" eb="5">
      <t>ネン</t>
    </rPh>
    <phoneticPr fontId="2"/>
  </si>
  <si>
    <t>平成7年</t>
    <rPh sb="0" eb="2">
      <t>ヘイセイ</t>
    </rPh>
    <rPh sb="3" eb="4">
      <t>ネン</t>
    </rPh>
    <phoneticPr fontId="2"/>
  </si>
  <si>
    <t xml:space="preserve">- </t>
    <phoneticPr fontId="2"/>
  </si>
  <si>
    <t xml:space="preserve">- </t>
  </si>
  <si>
    <t>資料：国勢調査</t>
    <rPh sb="0" eb="2">
      <t>シリョウ</t>
    </rPh>
    <rPh sb="3" eb="5">
      <t>コクセイ</t>
    </rPh>
    <rPh sb="5" eb="7">
      <t>チョウサ</t>
    </rPh>
    <phoneticPr fontId="2"/>
  </si>
  <si>
    <t>03-02　年齢（５歳階級）、配偶関係、男女別15歳以上人口</t>
    <rPh sb="6" eb="8">
      <t>ネンレイ</t>
    </rPh>
    <rPh sb="10" eb="11">
      <t>サイ</t>
    </rPh>
    <rPh sb="11" eb="13">
      <t>カイキュウ</t>
    </rPh>
    <rPh sb="15" eb="17">
      <t>ハイグウ</t>
    </rPh>
    <rPh sb="17" eb="19">
      <t>カンケイ</t>
    </rPh>
    <rPh sb="20" eb="22">
      <t>ダンジョ</t>
    </rPh>
    <rPh sb="22" eb="23">
      <t>ベツ</t>
    </rPh>
    <rPh sb="25" eb="26">
      <t>サイ</t>
    </rPh>
    <rPh sb="26" eb="28">
      <t>イジョウ</t>
    </rPh>
    <rPh sb="28" eb="30">
      <t>ジンコウ</t>
    </rPh>
    <phoneticPr fontId="2"/>
  </si>
  <si>
    <t>年齢</t>
    <rPh sb="0" eb="2">
      <t>ネンレイ</t>
    </rPh>
    <phoneticPr fontId="2"/>
  </si>
  <si>
    <t>1)15歳以上人口</t>
    <rPh sb="4" eb="7">
      <t>サイイジョウ</t>
    </rPh>
    <rPh sb="7" eb="9">
      <t>ジンコウ</t>
    </rPh>
    <phoneticPr fontId="2"/>
  </si>
  <si>
    <t>未婚</t>
    <rPh sb="0" eb="2">
      <t>ミコン</t>
    </rPh>
    <phoneticPr fontId="2"/>
  </si>
  <si>
    <t>有配偶</t>
    <rPh sb="0" eb="1">
      <t>ユウ</t>
    </rPh>
    <rPh sb="1" eb="3">
      <t>ハイグウ</t>
    </rPh>
    <phoneticPr fontId="2"/>
  </si>
  <si>
    <t>死別</t>
    <rPh sb="0" eb="2">
      <t>シベツ</t>
    </rPh>
    <phoneticPr fontId="2"/>
  </si>
  <si>
    <t>離別</t>
    <rPh sb="0" eb="2">
      <t>リベツ</t>
    </rPh>
    <phoneticPr fontId="2"/>
  </si>
  <si>
    <t>85歳以上</t>
    <rPh sb="2" eb="5">
      <t>サイイジョウ</t>
    </rPh>
    <phoneticPr fontId="2"/>
  </si>
  <si>
    <t>1)総数は配偶関係「不詳」を含む</t>
    <rPh sb="2" eb="4">
      <t>ソウスウ</t>
    </rPh>
    <rPh sb="5" eb="7">
      <t>ハイグウ</t>
    </rPh>
    <rPh sb="7" eb="9">
      <t>カンケイ</t>
    </rPh>
    <rPh sb="10" eb="12">
      <t>フショウ</t>
    </rPh>
    <rPh sb="14" eb="15">
      <t>フク</t>
    </rPh>
    <phoneticPr fontId="2"/>
  </si>
  <si>
    <t>03-03　地区別世帯数および人口</t>
    <rPh sb="6" eb="8">
      <t>チク</t>
    </rPh>
    <rPh sb="8" eb="9">
      <t>ベツ</t>
    </rPh>
    <rPh sb="9" eb="12">
      <t>セタイスウ</t>
    </rPh>
    <rPh sb="15" eb="17">
      <t>ジンコウ</t>
    </rPh>
    <phoneticPr fontId="2"/>
  </si>
  <si>
    <t>各年10月1日現在</t>
    <rPh sb="0" eb="2">
      <t>カクネン</t>
    </rPh>
    <rPh sb="4" eb="5">
      <t>ツキ</t>
    </rPh>
    <rPh sb="6" eb="7">
      <t>ニチ</t>
    </rPh>
    <rPh sb="7" eb="9">
      <t>ゲンザイ</t>
    </rPh>
    <phoneticPr fontId="2"/>
  </si>
  <si>
    <t>東谷口</t>
    <rPh sb="0" eb="3">
      <t>ヒガシタニグチ</t>
    </rPh>
    <phoneticPr fontId="2"/>
  </si>
  <si>
    <t>東谷</t>
    <rPh sb="0" eb="1">
      <t>ヒガシ</t>
    </rPh>
    <rPh sb="1" eb="2">
      <t>タニ</t>
    </rPh>
    <phoneticPr fontId="2"/>
  </si>
  <si>
    <t>03-04　産業（大分類）、地区別15歳以上就業者数</t>
    <rPh sb="6" eb="8">
      <t>サンギョウ</t>
    </rPh>
    <rPh sb="9" eb="12">
      <t>ダイブンルイ</t>
    </rPh>
    <rPh sb="14" eb="16">
      <t>チク</t>
    </rPh>
    <rPh sb="16" eb="17">
      <t>ベツ</t>
    </rPh>
    <rPh sb="19" eb="22">
      <t>サイイジョウ</t>
    </rPh>
    <rPh sb="22" eb="25">
      <t>シュウギョウシャ</t>
    </rPh>
    <rPh sb="25" eb="26">
      <t>スウ</t>
    </rPh>
    <phoneticPr fontId="2"/>
  </si>
  <si>
    <t>平成27年10月1日現在</t>
    <rPh sb="0" eb="2">
      <t>ヘイセイ</t>
    </rPh>
    <rPh sb="4" eb="5">
      <t>ネン</t>
    </rPh>
    <rPh sb="7" eb="8">
      <t>ガツ</t>
    </rPh>
    <rPh sb="9" eb="10">
      <t>ニチ</t>
    </rPh>
    <rPh sb="10" eb="12">
      <t>ゲンザイ</t>
    </rPh>
    <phoneticPr fontId="2"/>
  </si>
  <si>
    <t>　 　産業分類
地区</t>
    <rPh sb="3" eb="5">
      <t>サンギョウ</t>
    </rPh>
    <rPh sb="5" eb="7">
      <t>ブンルイ</t>
    </rPh>
    <rPh sb="9" eb="11">
      <t>チク</t>
    </rPh>
    <phoneticPr fontId="2"/>
  </si>
  <si>
    <t>農林業</t>
    <rPh sb="0" eb="3">
      <t>ノウリンギョウ</t>
    </rPh>
    <phoneticPr fontId="2"/>
  </si>
  <si>
    <t>漁業</t>
    <rPh sb="0" eb="2">
      <t>ギョギョウ</t>
    </rPh>
    <phoneticPr fontId="2"/>
  </si>
  <si>
    <t>鉱業</t>
    <rPh sb="0" eb="2">
      <t>コウギョウ</t>
    </rPh>
    <phoneticPr fontId="2"/>
  </si>
  <si>
    <t>建設業</t>
    <rPh sb="0" eb="3">
      <t>ケンセツギョウ</t>
    </rPh>
    <phoneticPr fontId="2"/>
  </si>
  <si>
    <t>製造業</t>
    <rPh sb="0" eb="3">
      <t>セイゾウギョウ</t>
    </rPh>
    <phoneticPr fontId="2"/>
  </si>
  <si>
    <t>電気･ガス･熱供給･水道業</t>
    <rPh sb="10" eb="13">
      <t>スイドウギョウ</t>
    </rPh>
    <phoneticPr fontId="2"/>
  </si>
  <si>
    <t>情報
通信業</t>
    <rPh sb="0" eb="2">
      <t>ジョウホウ</t>
    </rPh>
    <rPh sb="3" eb="5">
      <t>ツウシン</t>
    </rPh>
    <rPh sb="5" eb="6">
      <t>ギョウ</t>
    </rPh>
    <phoneticPr fontId="2"/>
  </si>
  <si>
    <t>運輸業</t>
    <rPh sb="0" eb="2">
      <t>ウンユ</t>
    </rPh>
    <rPh sb="2" eb="3">
      <t>ギョウ</t>
    </rPh>
    <phoneticPr fontId="2"/>
  </si>
  <si>
    <t>卸売・
小売業</t>
    <rPh sb="0" eb="1">
      <t>オロシ</t>
    </rPh>
    <rPh sb="1" eb="2">
      <t>ウ</t>
    </rPh>
    <rPh sb="4" eb="6">
      <t>コウリ</t>
    </rPh>
    <rPh sb="6" eb="7">
      <t>ギョウ</t>
    </rPh>
    <phoneticPr fontId="2"/>
  </si>
  <si>
    <t>-</t>
    <phoneticPr fontId="2"/>
  </si>
  <si>
    <t>河南</t>
    <rPh sb="0" eb="2">
      <t>カワミナミ</t>
    </rPh>
    <phoneticPr fontId="2"/>
  </si>
  <si>
    <t>金融・
保険業</t>
    <rPh sb="0" eb="2">
      <t>キンユウ</t>
    </rPh>
    <rPh sb="4" eb="7">
      <t>ホケンギョウ</t>
    </rPh>
    <phoneticPr fontId="2"/>
  </si>
  <si>
    <t>不動産業，物品賃貸業</t>
    <rPh sb="0" eb="3">
      <t>フドウサン</t>
    </rPh>
    <rPh sb="3" eb="4">
      <t>ギョウ</t>
    </rPh>
    <rPh sb="5" eb="7">
      <t>ブッピン</t>
    </rPh>
    <rPh sb="7" eb="10">
      <t>チンタイギョウ</t>
    </rPh>
    <phoneticPr fontId="2"/>
  </si>
  <si>
    <t>学術研究、専門技術サービス業</t>
    <rPh sb="0" eb="2">
      <t>ガクジュツ</t>
    </rPh>
    <rPh sb="2" eb="4">
      <t>ケンキュウ</t>
    </rPh>
    <rPh sb="5" eb="7">
      <t>センモン</t>
    </rPh>
    <rPh sb="7" eb="9">
      <t>ギジュツ</t>
    </rPh>
    <rPh sb="13" eb="14">
      <t>ギョウ</t>
    </rPh>
    <phoneticPr fontId="2"/>
  </si>
  <si>
    <t>飲食店、宿泊業</t>
    <rPh sb="0" eb="2">
      <t>インショク</t>
    </rPh>
    <rPh sb="2" eb="3">
      <t>テン</t>
    </rPh>
    <rPh sb="4" eb="6">
      <t>シュクハク</t>
    </rPh>
    <rPh sb="6" eb="7">
      <t>ギョウ</t>
    </rPh>
    <phoneticPr fontId="2"/>
  </si>
  <si>
    <t>生活関連サービス業，娯楽業</t>
    <rPh sb="0" eb="2">
      <t>セイカツ</t>
    </rPh>
    <rPh sb="2" eb="4">
      <t>カンレン</t>
    </rPh>
    <rPh sb="8" eb="9">
      <t>ギョウ</t>
    </rPh>
    <rPh sb="10" eb="13">
      <t>ゴラクギョウ</t>
    </rPh>
    <phoneticPr fontId="2"/>
  </si>
  <si>
    <t>教育、学習支援業</t>
    <rPh sb="0" eb="2">
      <t>キョウイク</t>
    </rPh>
    <rPh sb="3" eb="5">
      <t>ガクシュウ</t>
    </rPh>
    <rPh sb="5" eb="7">
      <t>シエン</t>
    </rPh>
    <rPh sb="7" eb="8">
      <t>ギョウ</t>
    </rPh>
    <phoneticPr fontId="2"/>
  </si>
  <si>
    <t>医療、
福祉</t>
    <rPh sb="0" eb="2">
      <t>イリョウ</t>
    </rPh>
    <rPh sb="4" eb="6">
      <t>フクシ</t>
    </rPh>
    <phoneticPr fontId="2"/>
  </si>
  <si>
    <t>複合サービス業</t>
    <rPh sb="0" eb="2">
      <t>フクゴウ</t>
    </rPh>
    <rPh sb="6" eb="7">
      <t>ギョウ</t>
    </rPh>
    <phoneticPr fontId="2"/>
  </si>
  <si>
    <t>サービス業（他に分類されないもの）</t>
    <rPh sb="4" eb="5">
      <t>ギョウ</t>
    </rPh>
    <rPh sb="6" eb="7">
      <t>ホカ</t>
    </rPh>
    <rPh sb="8" eb="10">
      <t>ブンルイ</t>
    </rPh>
    <phoneticPr fontId="2"/>
  </si>
  <si>
    <t>公務</t>
    <rPh sb="0" eb="2">
      <t>コウム</t>
    </rPh>
    <phoneticPr fontId="2"/>
  </si>
  <si>
    <t>※総数には分類不能含む</t>
    <rPh sb="1" eb="3">
      <t>ソウスウ</t>
    </rPh>
    <rPh sb="5" eb="7">
      <t>ブンルイ</t>
    </rPh>
    <rPh sb="7" eb="9">
      <t>フノウ</t>
    </rPh>
    <rPh sb="9" eb="10">
      <t>フク</t>
    </rPh>
    <phoneticPr fontId="2"/>
  </si>
  <si>
    <t>03-05　産業（大分類）、従業上の地位、男女別１５歳以上就業者数</t>
    <rPh sb="6" eb="8">
      <t>サンギョウ</t>
    </rPh>
    <rPh sb="9" eb="12">
      <t>ダイブンルイ</t>
    </rPh>
    <rPh sb="14" eb="16">
      <t>ジュウギョウ</t>
    </rPh>
    <rPh sb="16" eb="17">
      <t>ジョウ</t>
    </rPh>
    <rPh sb="18" eb="20">
      <t>チイ</t>
    </rPh>
    <rPh sb="21" eb="23">
      <t>ダンジョ</t>
    </rPh>
    <rPh sb="23" eb="24">
      <t>ベツ</t>
    </rPh>
    <rPh sb="26" eb="29">
      <t>サイイジョウ</t>
    </rPh>
    <rPh sb="29" eb="32">
      <t>シュウギョウシャ</t>
    </rPh>
    <rPh sb="32" eb="33">
      <t>スウ</t>
    </rPh>
    <phoneticPr fontId="2"/>
  </si>
  <si>
    <t>各年10月１日現在　単位：人、％</t>
    <rPh sb="0" eb="2">
      <t>カクネン</t>
    </rPh>
    <rPh sb="4" eb="5">
      <t>ツキ</t>
    </rPh>
    <rPh sb="6" eb="7">
      <t>ニチ</t>
    </rPh>
    <rPh sb="7" eb="9">
      <t>ゲンザイ</t>
    </rPh>
    <rPh sb="10" eb="12">
      <t>タンイ</t>
    </rPh>
    <rPh sb="13" eb="14">
      <t>ヒト</t>
    </rPh>
    <phoneticPr fontId="2"/>
  </si>
  <si>
    <t>区分</t>
    <rPh sb="0" eb="2">
      <t>クブン</t>
    </rPh>
    <phoneticPr fontId="2"/>
  </si>
  <si>
    <t>総　　　　　　　　　　数</t>
    <rPh sb="0" eb="1">
      <t>フサ</t>
    </rPh>
    <rPh sb="11" eb="12">
      <t>カズ</t>
    </rPh>
    <phoneticPr fontId="2"/>
  </si>
  <si>
    <t>構成比</t>
    <rPh sb="0" eb="3">
      <t>コウセイヒ</t>
    </rPh>
    <phoneticPr fontId="2"/>
  </si>
  <si>
    <t>雇用者</t>
    <rPh sb="0" eb="3">
      <t>コヨウシャ</t>
    </rPh>
    <phoneticPr fontId="2"/>
  </si>
  <si>
    <t>役員</t>
    <rPh sb="0" eb="2">
      <t>ヤクイン</t>
    </rPh>
    <phoneticPr fontId="2"/>
  </si>
  <si>
    <t>雇人のある業主</t>
    <rPh sb="0" eb="1">
      <t>ヤトイ</t>
    </rPh>
    <rPh sb="1" eb="2">
      <t>ニン</t>
    </rPh>
    <rPh sb="5" eb="7">
      <t>ギョウシュ</t>
    </rPh>
    <phoneticPr fontId="2"/>
  </si>
  <si>
    <t>雇人のない業主</t>
    <rPh sb="0" eb="1">
      <t>ヤトイ</t>
    </rPh>
    <rPh sb="1" eb="2">
      <t>ニン</t>
    </rPh>
    <rPh sb="5" eb="7">
      <t>ギョウシュ</t>
    </rPh>
    <phoneticPr fontId="2"/>
  </si>
  <si>
    <t>家族
従業者</t>
    <rPh sb="0" eb="2">
      <t>カゾク</t>
    </rPh>
    <rPh sb="3" eb="6">
      <t>ジュウギョウシャ</t>
    </rPh>
    <phoneticPr fontId="2"/>
  </si>
  <si>
    <t>家庭
内職者</t>
    <rPh sb="0" eb="2">
      <t>カテイ</t>
    </rPh>
    <rPh sb="3" eb="5">
      <t>ナイショク</t>
    </rPh>
    <rPh sb="5" eb="6">
      <t>シャ</t>
    </rPh>
    <phoneticPr fontId="2"/>
  </si>
  <si>
    <t>平成27年</t>
    <rPh sb="0" eb="1">
      <t>ヒラ</t>
    </rPh>
    <rPh sb="1" eb="2">
      <t>シゲル</t>
    </rPh>
    <rPh sb="4" eb="5">
      <t>ネン</t>
    </rPh>
    <phoneticPr fontId="2"/>
  </si>
  <si>
    <t>Ａ</t>
    <phoneticPr fontId="14"/>
  </si>
  <si>
    <t>農業 ・林業</t>
    <rPh sb="4" eb="6">
      <t>リンギョウ</t>
    </rPh>
    <phoneticPr fontId="14"/>
  </si>
  <si>
    <t xml:space="preserve"> うち農業</t>
    <rPh sb="3" eb="5">
      <t>ノウギョウ</t>
    </rPh>
    <phoneticPr fontId="2"/>
  </si>
  <si>
    <t xml:space="preserve">漁業    </t>
    <phoneticPr fontId="14"/>
  </si>
  <si>
    <t>Ｃ</t>
    <phoneticPr fontId="14"/>
  </si>
  <si>
    <t xml:space="preserve">鉱業    </t>
    <phoneticPr fontId="14"/>
  </si>
  <si>
    <t>Ｄ</t>
    <phoneticPr fontId="14"/>
  </si>
  <si>
    <t xml:space="preserve">建設業    </t>
    <phoneticPr fontId="14"/>
  </si>
  <si>
    <t>Ｅ</t>
    <phoneticPr fontId="14"/>
  </si>
  <si>
    <t xml:space="preserve">製造業    </t>
    <phoneticPr fontId="14"/>
  </si>
  <si>
    <t>Ｆ</t>
    <phoneticPr fontId="14"/>
  </si>
  <si>
    <t xml:space="preserve">電気･ガス･熱供給･水道業 </t>
    <phoneticPr fontId="14"/>
  </si>
  <si>
    <t>Ｇ</t>
    <phoneticPr fontId="14"/>
  </si>
  <si>
    <t xml:space="preserve">情報通信業    </t>
    <rPh sb="0" eb="2">
      <t>ジョウホウ</t>
    </rPh>
    <rPh sb="2" eb="5">
      <t>ツウシンギョウ</t>
    </rPh>
    <phoneticPr fontId="14"/>
  </si>
  <si>
    <t>Ｈ</t>
    <phoneticPr fontId="14"/>
  </si>
  <si>
    <t xml:space="preserve">運輸業    </t>
    <phoneticPr fontId="14"/>
  </si>
  <si>
    <t>Ｉ</t>
    <phoneticPr fontId="14"/>
  </si>
  <si>
    <t xml:space="preserve">卸売・小売業    </t>
    <phoneticPr fontId="14"/>
  </si>
  <si>
    <t>Ｊ</t>
    <phoneticPr fontId="14"/>
  </si>
  <si>
    <t xml:space="preserve">金融・保険業    </t>
    <phoneticPr fontId="14"/>
  </si>
  <si>
    <t>Ｋ</t>
    <phoneticPr fontId="14"/>
  </si>
  <si>
    <t>不動産業，物品賃貸業</t>
    <rPh sb="5" eb="7">
      <t>ブッピン</t>
    </rPh>
    <rPh sb="7" eb="10">
      <t>チンタイギョウ</t>
    </rPh>
    <phoneticPr fontId="14"/>
  </si>
  <si>
    <t>Ｌ</t>
    <phoneticPr fontId="14"/>
  </si>
  <si>
    <t>学術研究，専門技術サービス業</t>
    <rPh sb="0" eb="2">
      <t>ガクジュツ</t>
    </rPh>
    <rPh sb="2" eb="4">
      <t>ケンキュウ</t>
    </rPh>
    <rPh sb="5" eb="7">
      <t>センモン</t>
    </rPh>
    <rPh sb="7" eb="9">
      <t>ギジュツ</t>
    </rPh>
    <rPh sb="13" eb="14">
      <t>ギョウ</t>
    </rPh>
    <phoneticPr fontId="2"/>
  </si>
  <si>
    <t>Ｍ</t>
    <phoneticPr fontId="14"/>
  </si>
  <si>
    <t xml:space="preserve">宿泊業，飲食サービス業    </t>
    <rPh sb="0" eb="2">
      <t>シュクハク</t>
    </rPh>
    <rPh sb="2" eb="3">
      <t>ギョウ</t>
    </rPh>
    <rPh sb="4" eb="6">
      <t>インショク</t>
    </rPh>
    <rPh sb="10" eb="11">
      <t>ギョウ</t>
    </rPh>
    <phoneticPr fontId="14"/>
  </si>
  <si>
    <t>Ｎ</t>
    <phoneticPr fontId="14"/>
  </si>
  <si>
    <t>生活関連サービス業，娯楽業</t>
    <rPh sb="0" eb="2">
      <t>セイカツ</t>
    </rPh>
    <rPh sb="2" eb="4">
      <t>カンレン</t>
    </rPh>
    <rPh sb="8" eb="9">
      <t>ギョウ</t>
    </rPh>
    <rPh sb="10" eb="12">
      <t>ゴラク</t>
    </rPh>
    <rPh sb="12" eb="13">
      <t>ギョウ</t>
    </rPh>
    <phoneticPr fontId="2"/>
  </si>
  <si>
    <t>Ｏ</t>
    <phoneticPr fontId="14"/>
  </si>
  <si>
    <t>教育，学習支援業</t>
    <rPh sb="0" eb="2">
      <t>キョウイク</t>
    </rPh>
    <rPh sb="3" eb="5">
      <t>ガクシュウ</t>
    </rPh>
    <rPh sb="5" eb="7">
      <t>シエン</t>
    </rPh>
    <rPh sb="7" eb="8">
      <t>ギョウ</t>
    </rPh>
    <phoneticPr fontId="14"/>
  </si>
  <si>
    <t>Ｐ</t>
    <phoneticPr fontId="14"/>
  </si>
  <si>
    <t>医療，福祉</t>
    <rPh sb="0" eb="1">
      <t>イ</t>
    </rPh>
    <rPh sb="1" eb="2">
      <t>リョウ</t>
    </rPh>
    <rPh sb="3" eb="5">
      <t>フクシ</t>
    </rPh>
    <phoneticPr fontId="14"/>
  </si>
  <si>
    <t>Ｑ</t>
    <phoneticPr fontId="14"/>
  </si>
  <si>
    <t>複合サービス事業</t>
    <rPh sb="0" eb="2">
      <t>フクゴウ</t>
    </rPh>
    <rPh sb="6" eb="8">
      <t>ジギョウ</t>
    </rPh>
    <phoneticPr fontId="14"/>
  </si>
  <si>
    <t>Ｒ</t>
    <phoneticPr fontId="14"/>
  </si>
  <si>
    <r>
      <t>サービス業</t>
    </r>
    <r>
      <rPr>
        <sz val="7"/>
        <color indexed="8"/>
        <rFont val="ＭＳ ゴシック"/>
        <family val="3"/>
        <charset val="128"/>
      </rPr>
      <t>（他に分類されないもの）</t>
    </r>
    <rPh sb="4" eb="5">
      <t>ギョウ</t>
    </rPh>
    <rPh sb="6" eb="7">
      <t>ホカ</t>
    </rPh>
    <rPh sb="8" eb="10">
      <t>ブンルイ</t>
    </rPh>
    <phoneticPr fontId="2"/>
  </si>
  <si>
    <t>Ｓ</t>
    <phoneticPr fontId="14"/>
  </si>
  <si>
    <r>
      <t xml:space="preserve">公務 </t>
    </r>
    <r>
      <rPr>
        <sz val="8"/>
        <color indexed="8"/>
        <rFont val="ＭＳ ゴシック"/>
        <family val="3"/>
        <charset val="128"/>
      </rPr>
      <t>(他に分類されないもの）</t>
    </r>
    <rPh sb="0" eb="2">
      <t>コウム</t>
    </rPh>
    <rPh sb="4" eb="5">
      <t>ホカ</t>
    </rPh>
    <rPh sb="6" eb="8">
      <t>ブンルイ</t>
    </rPh>
    <phoneticPr fontId="2"/>
  </si>
  <si>
    <t>Ｔ</t>
    <phoneticPr fontId="14"/>
  </si>
  <si>
    <t xml:space="preserve">分類不能の産業    </t>
    <phoneticPr fontId="14"/>
  </si>
  <si>
    <t>(再計）第１次産業</t>
    <rPh sb="1" eb="2">
      <t>サイ</t>
    </rPh>
    <rPh sb="2" eb="3">
      <t>ケイ</t>
    </rPh>
    <rPh sb="4" eb="5">
      <t>ダイ</t>
    </rPh>
    <rPh sb="6" eb="7">
      <t>ジ</t>
    </rPh>
    <rPh sb="7" eb="8">
      <t>サン</t>
    </rPh>
    <rPh sb="8" eb="9">
      <t>ギョウ</t>
    </rPh>
    <phoneticPr fontId="2"/>
  </si>
  <si>
    <t>第２次産業</t>
    <rPh sb="0" eb="1">
      <t>ダイ</t>
    </rPh>
    <rPh sb="2" eb="3">
      <t>ジ</t>
    </rPh>
    <rPh sb="3" eb="4">
      <t>サン</t>
    </rPh>
    <rPh sb="4" eb="5">
      <t>ギョウ</t>
    </rPh>
    <phoneticPr fontId="2"/>
  </si>
  <si>
    <t>第３次産業</t>
    <rPh sb="0" eb="1">
      <t>ダイ</t>
    </rPh>
    <rPh sb="2" eb="3">
      <t>ジ</t>
    </rPh>
    <rPh sb="3" eb="4">
      <t>サン</t>
    </rPh>
    <rPh sb="4" eb="5">
      <t>ギョウ</t>
    </rPh>
    <phoneticPr fontId="2"/>
  </si>
  <si>
    <t>平成22年</t>
    <rPh sb="0" eb="1">
      <t>ヒラ</t>
    </rPh>
    <rPh sb="1" eb="2">
      <t>シゲル</t>
    </rPh>
    <rPh sb="4" eb="5">
      <t>ネン</t>
    </rPh>
    <phoneticPr fontId="2"/>
  </si>
  <si>
    <t xml:space="preserve">農業    </t>
    <phoneticPr fontId="14"/>
  </si>
  <si>
    <t>Ｂ</t>
    <phoneticPr fontId="14"/>
  </si>
  <si>
    <t xml:space="preserve">林業    </t>
    <phoneticPr fontId="14"/>
  </si>
  <si>
    <t xml:space="preserve">Ｊ </t>
    <phoneticPr fontId="14"/>
  </si>
  <si>
    <t>Ｕ</t>
    <phoneticPr fontId="14"/>
  </si>
  <si>
    <t>平成17年</t>
    <rPh sb="0" eb="1">
      <t>ヒラ</t>
    </rPh>
    <rPh sb="1" eb="2">
      <t>シゲル</t>
    </rPh>
    <rPh sb="4" eb="5">
      <t>ネン</t>
    </rPh>
    <phoneticPr fontId="2"/>
  </si>
  <si>
    <t xml:space="preserve">不動産業    </t>
    <phoneticPr fontId="14"/>
  </si>
  <si>
    <t xml:space="preserve">飲食店，宿泊業    </t>
    <rPh sb="4" eb="6">
      <t>シュクハク</t>
    </rPh>
    <rPh sb="6" eb="7">
      <t>ギョウ</t>
    </rPh>
    <phoneticPr fontId="14"/>
  </si>
  <si>
    <t>平成12年</t>
    <rPh sb="0" eb="1">
      <t>ヒラ</t>
    </rPh>
    <rPh sb="1" eb="2">
      <t>シゲル</t>
    </rPh>
    <rPh sb="4" eb="5">
      <t>ネン</t>
    </rPh>
    <phoneticPr fontId="2"/>
  </si>
  <si>
    <t>Ａ</t>
    <phoneticPr fontId="2"/>
  </si>
  <si>
    <t>農業</t>
    <rPh sb="0" eb="2">
      <t>ノウギョウ</t>
    </rPh>
    <phoneticPr fontId="2"/>
  </si>
  <si>
    <t>Ｂ</t>
    <phoneticPr fontId="2"/>
  </si>
  <si>
    <t>林業</t>
    <rPh sb="0" eb="2">
      <t>リンギョウ</t>
    </rPh>
    <phoneticPr fontId="2"/>
  </si>
  <si>
    <t>Ｃ</t>
    <phoneticPr fontId="2"/>
  </si>
  <si>
    <t>Ｄ</t>
    <phoneticPr fontId="2"/>
  </si>
  <si>
    <t>Ｅ</t>
    <phoneticPr fontId="2"/>
  </si>
  <si>
    <t>Ｆ</t>
    <phoneticPr fontId="2"/>
  </si>
  <si>
    <t>Ｇ</t>
    <phoneticPr fontId="2"/>
  </si>
  <si>
    <t>Ｈ</t>
    <phoneticPr fontId="2"/>
  </si>
  <si>
    <t>運輸・通信業</t>
    <rPh sb="0" eb="2">
      <t>ウンユ</t>
    </rPh>
    <rPh sb="3" eb="6">
      <t>ツウシンギョウ</t>
    </rPh>
    <phoneticPr fontId="2"/>
  </si>
  <si>
    <t>Ｉ</t>
    <phoneticPr fontId="2"/>
  </si>
  <si>
    <t>卸売・小売業・飲食店</t>
    <rPh sb="0" eb="2">
      <t>オロシウ</t>
    </rPh>
    <rPh sb="3" eb="6">
      <t>コウリギョウ</t>
    </rPh>
    <rPh sb="7" eb="9">
      <t>インショク</t>
    </rPh>
    <rPh sb="9" eb="10">
      <t>テン</t>
    </rPh>
    <phoneticPr fontId="2"/>
  </si>
  <si>
    <t>Ｊ</t>
    <phoneticPr fontId="2"/>
  </si>
  <si>
    <t>金融･保険業</t>
    <rPh sb="0" eb="2">
      <t>キンユウ</t>
    </rPh>
    <rPh sb="3" eb="6">
      <t>ホケンギョウ</t>
    </rPh>
    <phoneticPr fontId="2"/>
  </si>
  <si>
    <t>Ｋ</t>
    <phoneticPr fontId="2"/>
  </si>
  <si>
    <t>不動産業</t>
    <rPh sb="0" eb="3">
      <t>フドウサン</t>
    </rPh>
    <rPh sb="3" eb="4">
      <t>ギョウ</t>
    </rPh>
    <phoneticPr fontId="2"/>
  </si>
  <si>
    <t>Ｌ</t>
    <phoneticPr fontId="2"/>
  </si>
  <si>
    <t>サービス業</t>
    <rPh sb="4" eb="5">
      <t>ギョウ</t>
    </rPh>
    <phoneticPr fontId="2"/>
  </si>
  <si>
    <t>Ｍ</t>
    <phoneticPr fontId="2"/>
  </si>
  <si>
    <t>Ｎ</t>
    <phoneticPr fontId="2"/>
  </si>
  <si>
    <t>分類不能の産業</t>
    <rPh sb="0" eb="2">
      <t>ブンルイ</t>
    </rPh>
    <rPh sb="2" eb="4">
      <t>フノウ</t>
    </rPh>
    <rPh sb="5" eb="7">
      <t>サンギョウ</t>
    </rPh>
    <phoneticPr fontId="2"/>
  </si>
  <si>
    <t>※総数には従業上の地位「不詳」を含む</t>
    <rPh sb="1" eb="3">
      <t>ソウスウ</t>
    </rPh>
    <rPh sb="5" eb="7">
      <t>ジュウギョウ</t>
    </rPh>
    <rPh sb="7" eb="8">
      <t>ジョウ</t>
    </rPh>
    <rPh sb="9" eb="11">
      <t>チイ</t>
    </rPh>
    <rPh sb="12" eb="14">
      <t>フショウ</t>
    </rPh>
    <rPh sb="16" eb="17">
      <t>フク</t>
    </rPh>
    <phoneticPr fontId="2"/>
  </si>
  <si>
    <t>※平成14年、平成21年に産業分類を改訂</t>
    <rPh sb="1" eb="3">
      <t>ヘイセイ</t>
    </rPh>
    <rPh sb="5" eb="6">
      <t>ネン</t>
    </rPh>
    <rPh sb="7" eb="9">
      <t>ヘイセイ</t>
    </rPh>
    <rPh sb="11" eb="12">
      <t>ネン</t>
    </rPh>
    <rPh sb="13" eb="15">
      <t>サンギョウ</t>
    </rPh>
    <rPh sb="15" eb="17">
      <t>ブンルイ</t>
    </rPh>
    <rPh sb="18" eb="20">
      <t>カイテイ</t>
    </rPh>
    <phoneticPr fontId="2"/>
  </si>
  <si>
    <t>03-06　職業(大分類）、従業上の地位、男女15歳以上就業者数</t>
    <rPh sb="6" eb="8">
      <t>ショクギョウ</t>
    </rPh>
    <rPh sb="9" eb="12">
      <t>ダイブンルイ</t>
    </rPh>
    <rPh sb="14" eb="16">
      <t>ジュウギョウ</t>
    </rPh>
    <rPh sb="16" eb="17">
      <t>ジョウ</t>
    </rPh>
    <rPh sb="18" eb="20">
      <t>チイ</t>
    </rPh>
    <rPh sb="21" eb="23">
      <t>ダンジョ</t>
    </rPh>
    <rPh sb="25" eb="26">
      <t>サイ</t>
    </rPh>
    <rPh sb="26" eb="28">
      <t>イジョウ</t>
    </rPh>
    <rPh sb="28" eb="31">
      <t>シュウギョウシャ</t>
    </rPh>
    <rPh sb="31" eb="32">
      <t>スウ</t>
    </rPh>
    <phoneticPr fontId="2"/>
  </si>
  <si>
    <t>各年10月１日現在　単位：人</t>
    <rPh sb="0" eb="2">
      <t>カクネン</t>
    </rPh>
    <rPh sb="4" eb="5">
      <t>ツキ</t>
    </rPh>
    <rPh sb="6" eb="7">
      <t>ニチ</t>
    </rPh>
    <rPh sb="7" eb="9">
      <t>ゲンザイ</t>
    </rPh>
    <rPh sb="10" eb="12">
      <t>タンイ</t>
    </rPh>
    <rPh sb="13" eb="14">
      <t>ヒト</t>
    </rPh>
    <phoneticPr fontId="2"/>
  </si>
  <si>
    <t>職業分類</t>
    <rPh sb="0" eb="2">
      <t>ショクギョウ</t>
    </rPh>
    <rPh sb="2" eb="4">
      <t>ブンルイ</t>
    </rPh>
    <phoneticPr fontId="2"/>
  </si>
  <si>
    <t>１)総数</t>
    <rPh sb="2" eb="4">
      <t>ソウスウ</t>
    </rPh>
    <phoneticPr fontId="2"/>
  </si>
  <si>
    <t>雇人の
ある業主</t>
    <rPh sb="0" eb="1">
      <t>ヤトイ</t>
    </rPh>
    <rPh sb="1" eb="2">
      <t>ニン</t>
    </rPh>
    <rPh sb="6" eb="8">
      <t>ギョウシュ</t>
    </rPh>
    <phoneticPr fontId="2"/>
  </si>
  <si>
    <t>2)雇人の
ない業主</t>
    <rPh sb="2" eb="3">
      <t>ヤトイ</t>
    </rPh>
    <rPh sb="3" eb="4">
      <t>ニン</t>
    </rPh>
    <rPh sb="8" eb="10">
      <t>ギョウシュ</t>
    </rPh>
    <phoneticPr fontId="2"/>
  </si>
  <si>
    <t>管理的職業従事者</t>
    <phoneticPr fontId="2"/>
  </si>
  <si>
    <t>専門的・技術的職業従事者</t>
    <phoneticPr fontId="2"/>
  </si>
  <si>
    <t>事務従事者</t>
    <phoneticPr fontId="2"/>
  </si>
  <si>
    <t>販売従事者</t>
    <phoneticPr fontId="2"/>
  </si>
  <si>
    <t>サービス職業従事者</t>
    <phoneticPr fontId="2"/>
  </si>
  <si>
    <t>保安職業従事者</t>
    <phoneticPr fontId="2"/>
  </si>
  <si>
    <t>農林漁業従事者</t>
    <phoneticPr fontId="2"/>
  </si>
  <si>
    <t>生産工程従事者</t>
    <phoneticPr fontId="2"/>
  </si>
  <si>
    <t>輸送・機械運転従事者</t>
    <phoneticPr fontId="2"/>
  </si>
  <si>
    <t>建設・採掘従事者</t>
    <phoneticPr fontId="2"/>
  </si>
  <si>
    <t>運搬・清掃・包装等従事者</t>
    <phoneticPr fontId="2"/>
  </si>
  <si>
    <t>分類不能の職業</t>
    <phoneticPr fontId="2"/>
  </si>
  <si>
    <t>専門的・技術的職業従事者</t>
  </si>
  <si>
    <t xml:space="preserve">管理的職業従事者    </t>
  </si>
  <si>
    <t xml:space="preserve">事務従事者    </t>
  </si>
  <si>
    <t xml:space="preserve">販売従事者    </t>
  </si>
  <si>
    <t xml:space="preserve">サービス職業従事者    </t>
  </si>
  <si>
    <t xml:space="preserve">保安職業従事者    </t>
  </si>
  <si>
    <t xml:space="preserve">農林漁業作業者    </t>
  </si>
  <si>
    <t xml:space="preserve">運輸・通信従事者    </t>
  </si>
  <si>
    <t xml:space="preserve">生産工程・労務作業者    </t>
  </si>
  <si>
    <t xml:space="preserve">分類不能の職業    </t>
  </si>
  <si>
    <t>※１）従業上の地位「不詳」を含む　２）「家庭内職者」を含む</t>
    <rPh sb="3" eb="5">
      <t>ジュウギョウ</t>
    </rPh>
    <rPh sb="5" eb="6">
      <t>ジョウ</t>
    </rPh>
    <rPh sb="7" eb="9">
      <t>チイ</t>
    </rPh>
    <rPh sb="10" eb="12">
      <t>フショウ</t>
    </rPh>
    <rPh sb="14" eb="15">
      <t>フク</t>
    </rPh>
    <rPh sb="20" eb="22">
      <t>カテイ</t>
    </rPh>
    <rPh sb="22" eb="24">
      <t>ナイショク</t>
    </rPh>
    <rPh sb="24" eb="25">
      <t>シャ</t>
    </rPh>
    <rPh sb="27" eb="28">
      <t>フク</t>
    </rPh>
    <phoneticPr fontId="2"/>
  </si>
  <si>
    <t>03-07　労働力状態、男女別１５歳以上人口</t>
    <rPh sb="6" eb="9">
      <t>ロウドウリョク</t>
    </rPh>
    <rPh sb="9" eb="11">
      <t>ジョウタイ</t>
    </rPh>
    <rPh sb="12" eb="14">
      <t>ダンジョ</t>
    </rPh>
    <rPh sb="14" eb="15">
      <t>ベツ</t>
    </rPh>
    <rPh sb="17" eb="20">
      <t>サイイジョウ</t>
    </rPh>
    <rPh sb="20" eb="22">
      <t>ジンコウ</t>
    </rPh>
    <phoneticPr fontId="2"/>
  </si>
  <si>
    <t>各年10月1日現在　単位：人</t>
    <phoneticPr fontId="2"/>
  </si>
  <si>
    <t>年
男女</t>
    <rPh sb="0" eb="1">
      <t>ネン</t>
    </rPh>
    <rPh sb="3" eb="5">
      <t>ダンジョ</t>
    </rPh>
    <phoneticPr fontId="2"/>
  </si>
  <si>
    <t>　１）　総　　数</t>
    <rPh sb="4" eb="5">
      <t>フサ</t>
    </rPh>
    <rPh sb="7" eb="8">
      <t>カズ</t>
    </rPh>
    <phoneticPr fontId="2"/>
  </si>
  <si>
    <t>労働力人口</t>
    <rPh sb="0" eb="3">
      <t>ロウドウリョク</t>
    </rPh>
    <rPh sb="3" eb="5">
      <t>ジンコウ</t>
    </rPh>
    <phoneticPr fontId="2"/>
  </si>
  <si>
    <t>労働力人口</t>
    <phoneticPr fontId="2"/>
  </si>
  <si>
    <t>非労働力人口</t>
    <rPh sb="0" eb="1">
      <t>ヒ</t>
    </rPh>
    <rPh sb="1" eb="4">
      <t>ロウドウリョク</t>
    </rPh>
    <rPh sb="4" eb="6">
      <t>ジンコウ</t>
    </rPh>
    <phoneticPr fontId="2"/>
  </si>
  <si>
    <t>就業者</t>
    <rPh sb="0" eb="3">
      <t>シュウギョウシャ</t>
    </rPh>
    <phoneticPr fontId="2"/>
  </si>
  <si>
    <t>就業者</t>
    <phoneticPr fontId="2"/>
  </si>
  <si>
    <t>完全失業者</t>
    <rPh sb="0" eb="2">
      <t>カンゼン</t>
    </rPh>
    <rPh sb="2" eb="4">
      <t>シツギョウ</t>
    </rPh>
    <rPh sb="4" eb="5">
      <t>シャ</t>
    </rPh>
    <phoneticPr fontId="2"/>
  </si>
  <si>
    <t>主に仕事</t>
    <rPh sb="0" eb="1">
      <t>オモ</t>
    </rPh>
    <rPh sb="2" eb="4">
      <t>シゴト</t>
    </rPh>
    <phoneticPr fontId="2"/>
  </si>
  <si>
    <t>家事のほか仕事</t>
    <rPh sb="0" eb="2">
      <t>カジ</t>
    </rPh>
    <rPh sb="5" eb="7">
      <t>シゴト</t>
    </rPh>
    <phoneticPr fontId="2"/>
  </si>
  <si>
    <t>通学のかたわら仕事</t>
    <rPh sb="0" eb="2">
      <t>ツウガク</t>
    </rPh>
    <rPh sb="7" eb="9">
      <t>シゴト</t>
    </rPh>
    <phoneticPr fontId="2"/>
  </si>
  <si>
    <t>休業者</t>
    <rPh sb="0" eb="3">
      <t>キュウギョウシャ</t>
    </rPh>
    <phoneticPr fontId="2"/>
  </si>
  <si>
    <t>家事</t>
    <rPh sb="0" eb="2">
      <t>カジ</t>
    </rPh>
    <phoneticPr fontId="2"/>
  </si>
  <si>
    <t>通学</t>
    <rPh sb="0" eb="2">
      <t>ツウガク</t>
    </rPh>
    <phoneticPr fontId="2"/>
  </si>
  <si>
    <t>１）労働力状態「不詳」を含む</t>
    <rPh sb="2" eb="5">
      <t>ロウドウリョク</t>
    </rPh>
    <rPh sb="5" eb="7">
      <t>ジョウタイ</t>
    </rPh>
    <rPh sb="8" eb="10">
      <t>フショウ</t>
    </rPh>
    <rPh sb="12" eb="13">
      <t>フク</t>
    </rPh>
    <phoneticPr fontId="2"/>
  </si>
  <si>
    <t>資料：国勢調査</t>
    <phoneticPr fontId="2"/>
  </si>
  <si>
    <t>03-08　世帯の家族類型別一般世帯数、一般世帯人員および親族人員</t>
    <rPh sb="6" eb="8">
      <t>セタイ</t>
    </rPh>
    <rPh sb="9" eb="11">
      <t>カゾク</t>
    </rPh>
    <rPh sb="11" eb="13">
      <t>ルイケイ</t>
    </rPh>
    <rPh sb="13" eb="14">
      <t>ベツ</t>
    </rPh>
    <rPh sb="14" eb="16">
      <t>イッパン</t>
    </rPh>
    <rPh sb="16" eb="19">
      <t>セタイスウ</t>
    </rPh>
    <rPh sb="20" eb="22">
      <t>イッパン</t>
    </rPh>
    <rPh sb="22" eb="24">
      <t>セタイ</t>
    </rPh>
    <rPh sb="24" eb="26">
      <t>ジンイン</t>
    </rPh>
    <rPh sb="29" eb="31">
      <t>シンゾク</t>
    </rPh>
    <rPh sb="31" eb="33">
      <t>ジンイン</t>
    </rPh>
    <phoneticPr fontId="2"/>
  </si>
  <si>
    <t>各年10月1日現在　単位：人</t>
    <rPh sb="0" eb="1">
      <t>カク</t>
    </rPh>
    <rPh sb="1" eb="2">
      <t>ネン</t>
    </rPh>
    <rPh sb="4" eb="5">
      <t>ツキ</t>
    </rPh>
    <rPh sb="6" eb="7">
      <t>ニチ</t>
    </rPh>
    <rPh sb="7" eb="9">
      <t>ゲンザイ</t>
    </rPh>
    <rPh sb="10" eb="12">
      <t>タンイ</t>
    </rPh>
    <rPh sb="13" eb="14">
      <t>ヒト</t>
    </rPh>
    <phoneticPr fontId="2"/>
  </si>
  <si>
    <t>世帯数
世帯人員
親族人員</t>
    <rPh sb="0" eb="3">
      <t>セタイスウ</t>
    </rPh>
    <rPh sb="5" eb="7">
      <t>セタイ</t>
    </rPh>
    <rPh sb="7" eb="9">
      <t>ジンイン</t>
    </rPh>
    <rPh sb="11" eb="13">
      <t>シンゾク</t>
    </rPh>
    <rPh sb="13" eb="15">
      <t>ジンイン</t>
    </rPh>
    <phoneticPr fontId="2"/>
  </si>
  <si>
    <t>親　族</t>
    <rPh sb="0" eb="1">
      <t>オヤ</t>
    </rPh>
    <rPh sb="2" eb="3">
      <t>ゾク</t>
    </rPh>
    <phoneticPr fontId="2"/>
  </si>
  <si>
    <t>世　帯</t>
    <rPh sb="0" eb="1">
      <t>ヨ</t>
    </rPh>
    <rPh sb="2" eb="3">
      <t>オビ</t>
    </rPh>
    <phoneticPr fontId="2"/>
  </si>
  <si>
    <t>世　　　　帯</t>
    <phoneticPr fontId="2"/>
  </si>
  <si>
    <t>非親族
世帯</t>
    <rPh sb="0" eb="1">
      <t>ヒ</t>
    </rPh>
    <rPh sb="1" eb="3">
      <t>シンゾク</t>
    </rPh>
    <rPh sb="5" eb="7">
      <t>セタイ</t>
    </rPh>
    <phoneticPr fontId="2"/>
  </si>
  <si>
    <t>単独
世帯</t>
    <rPh sb="0" eb="2">
      <t>タンドク</t>
    </rPh>
    <rPh sb="4" eb="6">
      <t>セタイ</t>
    </rPh>
    <phoneticPr fontId="2"/>
  </si>
  <si>
    <t>核家族世帯</t>
    <rPh sb="0" eb="3">
      <t>カクカゾク</t>
    </rPh>
    <rPh sb="3" eb="5">
      <t>セタイ</t>
    </rPh>
    <phoneticPr fontId="2"/>
  </si>
  <si>
    <t>その他の親族世帯</t>
    <rPh sb="2" eb="3">
      <t>タ</t>
    </rPh>
    <rPh sb="4" eb="6">
      <t>シンゾク</t>
    </rPh>
    <rPh sb="6" eb="8">
      <t>セタイ</t>
    </rPh>
    <phoneticPr fontId="2"/>
  </si>
  <si>
    <t>その他の親族世帯</t>
    <phoneticPr fontId="2"/>
  </si>
  <si>
    <t>夫婦
のみの
世帯</t>
    <rPh sb="0" eb="2">
      <t>フウフ</t>
    </rPh>
    <rPh sb="7" eb="9">
      <t>セタイ</t>
    </rPh>
    <phoneticPr fontId="2"/>
  </si>
  <si>
    <t>夫婦と
子供から
成る世帯</t>
    <rPh sb="0" eb="2">
      <t>フウフ</t>
    </rPh>
    <rPh sb="4" eb="6">
      <t>コドモ</t>
    </rPh>
    <rPh sb="9" eb="10">
      <t>ナ</t>
    </rPh>
    <rPh sb="11" eb="13">
      <t>セタイ</t>
    </rPh>
    <phoneticPr fontId="2"/>
  </si>
  <si>
    <t>男親と
子供から
成る世帯</t>
    <rPh sb="0" eb="1">
      <t>オトコ</t>
    </rPh>
    <rPh sb="1" eb="2">
      <t>オヤ</t>
    </rPh>
    <rPh sb="4" eb="6">
      <t>コドモ</t>
    </rPh>
    <rPh sb="9" eb="10">
      <t>ナ</t>
    </rPh>
    <rPh sb="11" eb="13">
      <t>セタイ</t>
    </rPh>
    <phoneticPr fontId="2"/>
  </si>
  <si>
    <t>女親と
子供から
成る世帯</t>
    <rPh sb="0" eb="1">
      <t>オンナ</t>
    </rPh>
    <rPh sb="1" eb="2">
      <t>オヤ</t>
    </rPh>
    <rPh sb="4" eb="6">
      <t>コドモ</t>
    </rPh>
    <rPh sb="9" eb="10">
      <t>ナ</t>
    </rPh>
    <rPh sb="11" eb="13">
      <t>セタイ</t>
    </rPh>
    <phoneticPr fontId="2"/>
  </si>
  <si>
    <t>夫婦と
両親から
成る世帯</t>
    <rPh sb="0" eb="2">
      <t>フウフ</t>
    </rPh>
    <rPh sb="4" eb="6">
      <t>リョウシン</t>
    </rPh>
    <rPh sb="9" eb="10">
      <t>ナ</t>
    </rPh>
    <rPh sb="11" eb="13">
      <t>セタイ</t>
    </rPh>
    <phoneticPr fontId="2"/>
  </si>
  <si>
    <t>夫婦と
ひとり親
から成る
世帯</t>
    <rPh sb="0" eb="2">
      <t>フウフ</t>
    </rPh>
    <rPh sb="7" eb="8">
      <t>オヤ</t>
    </rPh>
    <rPh sb="11" eb="12">
      <t>ナ</t>
    </rPh>
    <rPh sb="14" eb="16">
      <t>セタイ</t>
    </rPh>
    <phoneticPr fontId="2"/>
  </si>
  <si>
    <t>夫婦･子供と
両親から
成る世帯</t>
    <rPh sb="0" eb="2">
      <t>フウフ</t>
    </rPh>
    <rPh sb="3" eb="5">
      <t>コドモ</t>
    </rPh>
    <rPh sb="7" eb="9">
      <t>リョウシン</t>
    </rPh>
    <rPh sb="12" eb="13">
      <t>ナ</t>
    </rPh>
    <rPh sb="14" eb="16">
      <t>セタイ</t>
    </rPh>
    <phoneticPr fontId="2"/>
  </si>
  <si>
    <t>夫婦･子供とひとり親から成る世帯</t>
    <rPh sb="0" eb="2">
      <t>フウフ</t>
    </rPh>
    <rPh sb="3" eb="5">
      <t>コドモ</t>
    </rPh>
    <rPh sb="9" eb="10">
      <t>オヤ</t>
    </rPh>
    <rPh sb="12" eb="13">
      <t>ナ</t>
    </rPh>
    <rPh sb="14" eb="16">
      <t>セタイ</t>
    </rPh>
    <phoneticPr fontId="2"/>
  </si>
  <si>
    <t>夫婦と他の親族（親・子供を含まない）から成る世帯</t>
    <rPh sb="0" eb="2">
      <t>フウフ</t>
    </rPh>
    <rPh sb="3" eb="4">
      <t>ホカ</t>
    </rPh>
    <rPh sb="5" eb="7">
      <t>シンゾク</t>
    </rPh>
    <rPh sb="8" eb="9">
      <t>オヤ</t>
    </rPh>
    <rPh sb="10" eb="12">
      <t>コドモ</t>
    </rPh>
    <rPh sb="13" eb="14">
      <t>フク</t>
    </rPh>
    <rPh sb="20" eb="21">
      <t>ナ</t>
    </rPh>
    <rPh sb="22" eb="24">
      <t>セタイ</t>
    </rPh>
    <phoneticPr fontId="2"/>
  </si>
  <si>
    <t>夫婦、子供と他の親族（親を含まない）から成る世帯</t>
    <rPh sb="0" eb="2">
      <t>フウフ</t>
    </rPh>
    <rPh sb="3" eb="5">
      <t>コドモ</t>
    </rPh>
    <rPh sb="6" eb="7">
      <t>ホカ</t>
    </rPh>
    <rPh sb="8" eb="10">
      <t>シンゾク</t>
    </rPh>
    <rPh sb="11" eb="12">
      <t>オヤ</t>
    </rPh>
    <rPh sb="13" eb="14">
      <t>フク</t>
    </rPh>
    <rPh sb="20" eb="21">
      <t>ナ</t>
    </rPh>
    <rPh sb="22" eb="24">
      <t>セタイ</t>
    </rPh>
    <phoneticPr fontId="2"/>
  </si>
  <si>
    <t>夫婦、親と他の親族（子供を含まない）から成る世帯</t>
    <rPh sb="0" eb="2">
      <t>フウフ</t>
    </rPh>
    <rPh sb="3" eb="4">
      <t>オヤ</t>
    </rPh>
    <rPh sb="5" eb="6">
      <t>ホカ</t>
    </rPh>
    <rPh sb="7" eb="8">
      <t>オヤ</t>
    </rPh>
    <rPh sb="8" eb="9">
      <t>ゾク</t>
    </rPh>
    <rPh sb="10" eb="12">
      <t>コドモ</t>
    </rPh>
    <rPh sb="13" eb="14">
      <t>フク</t>
    </rPh>
    <rPh sb="20" eb="21">
      <t>ナ</t>
    </rPh>
    <rPh sb="22" eb="24">
      <t>セタイ</t>
    </rPh>
    <phoneticPr fontId="2"/>
  </si>
  <si>
    <t>夫婦、子供、親と他の親族から成る世帯</t>
    <rPh sb="0" eb="2">
      <t>フウフ</t>
    </rPh>
    <rPh sb="3" eb="5">
      <t>コドモ</t>
    </rPh>
    <rPh sb="6" eb="7">
      <t>オヤ</t>
    </rPh>
    <rPh sb="8" eb="9">
      <t>ホカ</t>
    </rPh>
    <rPh sb="10" eb="12">
      <t>シンゾク</t>
    </rPh>
    <rPh sb="14" eb="15">
      <t>ナ</t>
    </rPh>
    <rPh sb="16" eb="18">
      <t>セタイ</t>
    </rPh>
    <phoneticPr fontId="2"/>
  </si>
  <si>
    <t>兄弟姉妹
のみから
成る世帯</t>
    <rPh sb="0" eb="2">
      <t>キョウダイ</t>
    </rPh>
    <rPh sb="2" eb="4">
      <t>シマイ</t>
    </rPh>
    <rPh sb="10" eb="11">
      <t>ナ</t>
    </rPh>
    <rPh sb="12" eb="14">
      <t>セタイ</t>
    </rPh>
    <phoneticPr fontId="2"/>
  </si>
  <si>
    <t>他に分類
されない
親族世帯</t>
    <rPh sb="0" eb="1">
      <t>ホカ</t>
    </rPh>
    <rPh sb="2" eb="4">
      <t>ブンルイ</t>
    </rPh>
    <rPh sb="10" eb="12">
      <t>シンゾク</t>
    </rPh>
    <rPh sb="12" eb="14">
      <t>セタイ</t>
    </rPh>
    <phoneticPr fontId="2"/>
  </si>
  <si>
    <t>一般世帯数</t>
    <rPh sb="0" eb="2">
      <t>イッパン</t>
    </rPh>
    <rPh sb="2" eb="5">
      <t>セタイスウ</t>
    </rPh>
    <phoneticPr fontId="2"/>
  </si>
  <si>
    <t>一般世帯人員</t>
    <rPh sb="0" eb="2">
      <t>イッパン</t>
    </rPh>
    <rPh sb="2" eb="4">
      <t>セタイ</t>
    </rPh>
    <rPh sb="4" eb="6">
      <t>ジンイン</t>
    </rPh>
    <phoneticPr fontId="2"/>
  </si>
  <si>
    <t>親族人員</t>
    <rPh sb="0" eb="2">
      <t>シンゾク</t>
    </rPh>
    <rPh sb="2" eb="4">
      <t>ジンイン</t>
    </rPh>
    <phoneticPr fontId="2"/>
  </si>
  <si>
    <t>１世帯当たり親族人員</t>
    <rPh sb="1" eb="3">
      <t>セタイ</t>
    </rPh>
    <rPh sb="3" eb="4">
      <t>ア</t>
    </rPh>
    <rPh sb="6" eb="8">
      <t>シンゾク</t>
    </rPh>
    <rPh sb="8" eb="10">
      <t>ジンイン</t>
    </rPh>
    <phoneticPr fontId="2"/>
  </si>
  <si>
    <t>うち６歳未満親族の
いる一般世帯の数</t>
    <rPh sb="3" eb="6">
      <t>サイミマン</t>
    </rPh>
    <rPh sb="6" eb="8">
      <t>シンゾク</t>
    </rPh>
    <rPh sb="12" eb="14">
      <t>イッパン</t>
    </rPh>
    <rPh sb="14" eb="16">
      <t>セタイ</t>
    </rPh>
    <rPh sb="17" eb="18">
      <t>カズ</t>
    </rPh>
    <phoneticPr fontId="2"/>
  </si>
  <si>
    <t>うち６歳未満親族の
いる一般世帯の人員</t>
    <rPh sb="3" eb="6">
      <t>サイミマン</t>
    </rPh>
    <rPh sb="6" eb="8">
      <t>シンゾク</t>
    </rPh>
    <rPh sb="12" eb="14">
      <t>イッパン</t>
    </rPh>
    <rPh sb="14" eb="16">
      <t>セタイ</t>
    </rPh>
    <rPh sb="17" eb="19">
      <t>ジンイン</t>
    </rPh>
    <phoneticPr fontId="2"/>
  </si>
  <si>
    <t>うち６歳未満の親族人員</t>
    <rPh sb="3" eb="6">
      <t>サイミマン</t>
    </rPh>
    <rPh sb="7" eb="9">
      <t>シンゾク</t>
    </rPh>
    <rPh sb="9" eb="11">
      <t>ジンイン</t>
    </rPh>
    <phoneticPr fontId="2"/>
  </si>
  <si>
    <t>うち18歳未満親族の
いる一般世帯の数</t>
    <rPh sb="4" eb="7">
      <t>サイミマン</t>
    </rPh>
    <rPh sb="7" eb="9">
      <t>シンゾク</t>
    </rPh>
    <rPh sb="13" eb="15">
      <t>イッパン</t>
    </rPh>
    <rPh sb="15" eb="17">
      <t>セタイ</t>
    </rPh>
    <rPh sb="18" eb="19">
      <t>カズ</t>
    </rPh>
    <phoneticPr fontId="2"/>
  </si>
  <si>
    <t>うち18歳未満親族の
いる一般世帯の人員</t>
    <rPh sb="4" eb="7">
      <t>サイミマン</t>
    </rPh>
    <rPh sb="7" eb="9">
      <t>シンゾク</t>
    </rPh>
    <rPh sb="13" eb="15">
      <t>イッパン</t>
    </rPh>
    <rPh sb="15" eb="17">
      <t>セタイ</t>
    </rPh>
    <rPh sb="18" eb="20">
      <t>ジンイン</t>
    </rPh>
    <phoneticPr fontId="2"/>
  </si>
  <si>
    <t>うち18歳未満の親族人員</t>
    <rPh sb="4" eb="7">
      <t>サイミマン</t>
    </rPh>
    <rPh sb="8" eb="10">
      <t>シンゾク</t>
    </rPh>
    <rPh sb="10" eb="12">
      <t>ジンイン</t>
    </rPh>
    <phoneticPr fontId="2"/>
  </si>
  <si>
    <t>うち３世代世帯数</t>
    <rPh sb="3" eb="5">
      <t>セダイ</t>
    </rPh>
    <rPh sb="5" eb="8">
      <t>セタイスウ</t>
    </rPh>
    <phoneticPr fontId="2"/>
  </si>
  <si>
    <t>うち３世代世帯人員</t>
    <rPh sb="3" eb="5">
      <t>セダイ</t>
    </rPh>
    <rPh sb="5" eb="7">
      <t>セタイ</t>
    </rPh>
    <rPh sb="7" eb="9">
      <t>ジンイン</t>
    </rPh>
    <phoneticPr fontId="2"/>
  </si>
  <si>
    <t>03-09　世帯人員別一般世帯数および世帯人員</t>
    <rPh sb="6" eb="8">
      <t>セタイ</t>
    </rPh>
    <rPh sb="8" eb="10">
      <t>ジンイン</t>
    </rPh>
    <rPh sb="10" eb="11">
      <t>ベツ</t>
    </rPh>
    <rPh sb="11" eb="13">
      <t>イッパン</t>
    </rPh>
    <rPh sb="13" eb="16">
      <t>セタイスウ</t>
    </rPh>
    <rPh sb="19" eb="21">
      <t>セタイ</t>
    </rPh>
    <rPh sb="21" eb="23">
      <t>ジンイン</t>
    </rPh>
    <phoneticPr fontId="2"/>
  </si>
  <si>
    <t>各年10月1日現在</t>
    <rPh sb="0" eb="2">
      <t>カクネン</t>
    </rPh>
    <rPh sb="4" eb="5">
      <t>ガツ</t>
    </rPh>
    <rPh sb="6" eb="7">
      <t>ニチ</t>
    </rPh>
    <rPh sb="7" eb="9">
      <t>ゲンザイ</t>
    </rPh>
    <phoneticPr fontId="2"/>
  </si>
  <si>
    <t>年</t>
    <rPh sb="0" eb="1">
      <t>ネン</t>
    </rPh>
    <phoneticPr fontId="2"/>
  </si>
  <si>
    <t>世帯
人員</t>
    <rPh sb="0" eb="2">
      <t>セタイ</t>
    </rPh>
    <rPh sb="3" eb="5">
      <t>ジンイン</t>
    </rPh>
    <phoneticPr fontId="2"/>
  </si>
  <si>
    <t>1世帯当たり人員</t>
    <phoneticPr fontId="2"/>
  </si>
  <si>
    <t>1人世帯</t>
    <rPh sb="1" eb="2">
      <t>ニン</t>
    </rPh>
    <rPh sb="2" eb="4">
      <t>セタイ</t>
    </rPh>
    <phoneticPr fontId="2"/>
  </si>
  <si>
    <t>7人以上</t>
    <rPh sb="1" eb="2">
      <t>ニン</t>
    </rPh>
    <rPh sb="2" eb="4">
      <t>イジョウ</t>
    </rPh>
    <phoneticPr fontId="2"/>
  </si>
  <si>
    <t>22</t>
    <phoneticPr fontId="2"/>
  </si>
  <si>
    <t>03-10　住居の種類・住宅の所有の関係別一般世帯数、一般世帯人員</t>
    <rPh sb="6" eb="8">
      <t>ジュウキョ</t>
    </rPh>
    <rPh sb="9" eb="11">
      <t>シュルイ</t>
    </rPh>
    <rPh sb="12" eb="14">
      <t>ジュウタク</t>
    </rPh>
    <rPh sb="15" eb="17">
      <t>ショユウ</t>
    </rPh>
    <rPh sb="18" eb="20">
      <t>カンケイ</t>
    </rPh>
    <rPh sb="20" eb="21">
      <t>ベツ</t>
    </rPh>
    <rPh sb="21" eb="23">
      <t>イッパン</t>
    </rPh>
    <rPh sb="23" eb="26">
      <t>セタイスウ</t>
    </rPh>
    <rPh sb="27" eb="29">
      <t>イッパン</t>
    </rPh>
    <rPh sb="29" eb="31">
      <t>セタイ</t>
    </rPh>
    <rPh sb="31" eb="33">
      <t>ジンイン</t>
    </rPh>
    <phoneticPr fontId="2"/>
  </si>
  <si>
    <t>各年10月1日現在</t>
    <rPh sb="0" eb="1">
      <t>カク</t>
    </rPh>
    <rPh sb="1" eb="2">
      <t>ネン</t>
    </rPh>
    <rPh sb="4" eb="5">
      <t>ガツ</t>
    </rPh>
    <rPh sb="6" eb="9">
      <t>ニチゲンザイ</t>
    </rPh>
    <phoneticPr fontId="2"/>
  </si>
  <si>
    <t>住居の種類
住宅の所有の関係</t>
    <rPh sb="0" eb="2">
      <t>ジュウキョ</t>
    </rPh>
    <rPh sb="3" eb="5">
      <t>シュルイ</t>
    </rPh>
    <rPh sb="6" eb="8">
      <t>ジュウタク</t>
    </rPh>
    <rPh sb="9" eb="11">
      <t>ショユウ</t>
    </rPh>
    <rPh sb="12" eb="14">
      <t>カンケイ</t>
    </rPh>
    <phoneticPr fontId="2"/>
  </si>
  <si>
    <t>世帯人員</t>
    <rPh sb="0" eb="2">
      <t>セタイ</t>
    </rPh>
    <rPh sb="2" eb="4">
      <t>ジンイン</t>
    </rPh>
    <phoneticPr fontId="2"/>
  </si>
  <si>
    <t>1世帯当たり
人員</t>
    <rPh sb="1" eb="3">
      <t>セタイ</t>
    </rPh>
    <rPh sb="3" eb="4">
      <t>ア</t>
    </rPh>
    <rPh sb="7" eb="9">
      <t>ジンイン</t>
    </rPh>
    <phoneticPr fontId="2"/>
  </si>
  <si>
    <t>1世帯当たり
延面積（㎡）</t>
    <rPh sb="1" eb="3">
      <t>セタイ</t>
    </rPh>
    <rPh sb="3" eb="4">
      <t>ア</t>
    </rPh>
    <rPh sb="7" eb="8">
      <t>ノ</t>
    </rPh>
    <rPh sb="8" eb="10">
      <t>メンセキ</t>
    </rPh>
    <phoneticPr fontId="2"/>
  </si>
  <si>
    <t>1人当たり
延面積（㎡）</t>
    <rPh sb="1" eb="2">
      <t>ヒト</t>
    </rPh>
    <rPh sb="2" eb="3">
      <t>ア</t>
    </rPh>
    <rPh sb="6" eb="7">
      <t>ノ</t>
    </rPh>
    <rPh sb="7" eb="9">
      <t>メンセキ</t>
    </rPh>
    <phoneticPr fontId="2"/>
  </si>
  <si>
    <t>一般世帯</t>
    <rPh sb="0" eb="1">
      <t>イチ</t>
    </rPh>
    <rPh sb="1" eb="2">
      <t>パン</t>
    </rPh>
    <rPh sb="2" eb="3">
      <t>ヨ</t>
    </rPh>
    <rPh sb="3" eb="4">
      <t>オビ</t>
    </rPh>
    <phoneticPr fontId="2"/>
  </si>
  <si>
    <t>住宅に住む一般世帯</t>
    <rPh sb="0" eb="2">
      <t>ジュウタク</t>
    </rPh>
    <rPh sb="3" eb="4">
      <t>ス</t>
    </rPh>
    <rPh sb="5" eb="7">
      <t>イッパン</t>
    </rPh>
    <rPh sb="7" eb="9">
      <t>セタイ</t>
    </rPh>
    <phoneticPr fontId="2"/>
  </si>
  <si>
    <t>主世帯</t>
    <rPh sb="0" eb="1">
      <t>シュ</t>
    </rPh>
    <rPh sb="1" eb="2">
      <t>ヨ</t>
    </rPh>
    <rPh sb="2" eb="3">
      <t>オビ</t>
    </rPh>
    <phoneticPr fontId="2"/>
  </si>
  <si>
    <t>持ち家</t>
    <rPh sb="0" eb="1">
      <t>モ</t>
    </rPh>
    <rPh sb="2" eb="3">
      <t>イエ</t>
    </rPh>
    <phoneticPr fontId="2"/>
  </si>
  <si>
    <t>公営・公団・
公社の借家</t>
    <rPh sb="0" eb="2">
      <t>コウエイ</t>
    </rPh>
    <rPh sb="3" eb="5">
      <t>コウダン</t>
    </rPh>
    <rPh sb="7" eb="9">
      <t>コウシャ</t>
    </rPh>
    <rPh sb="10" eb="12">
      <t>シャクヤ</t>
    </rPh>
    <phoneticPr fontId="2"/>
  </si>
  <si>
    <t>民営の借家</t>
    <rPh sb="0" eb="2">
      <t>ミンエイ</t>
    </rPh>
    <rPh sb="3" eb="5">
      <t>シャクヤ</t>
    </rPh>
    <phoneticPr fontId="2"/>
  </si>
  <si>
    <t>給与住宅</t>
    <rPh sb="0" eb="2">
      <t>キュウヨ</t>
    </rPh>
    <rPh sb="2" eb="4">
      <t>ジュウタク</t>
    </rPh>
    <phoneticPr fontId="2"/>
  </si>
  <si>
    <t>間借り</t>
    <rPh sb="0" eb="2">
      <t>マガ</t>
    </rPh>
    <phoneticPr fontId="2"/>
  </si>
  <si>
    <t>住宅以外に住む一般世帯</t>
    <rPh sb="0" eb="2">
      <t>ジュウタク</t>
    </rPh>
    <rPh sb="2" eb="4">
      <t>イガイ</t>
    </rPh>
    <rPh sb="5" eb="6">
      <t>ス</t>
    </rPh>
    <rPh sb="7" eb="9">
      <t>イッパン</t>
    </rPh>
    <rPh sb="9" eb="11">
      <t>セタイ</t>
    </rPh>
    <phoneticPr fontId="2"/>
  </si>
  <si>
    <t>平成27年は簡易調査のため、延面積を調査していない。</t>
    <rPh sb="0" eb="2">
      <t>ヘイセイ</t>
    </rPh>
    <rPh sb="4" eb="5">
      <t>ネン</t>
    </rPh>
    <rPh sb="6" eb="8">
      <t>カンイ</t>
    </rPh>
    <rPh sb="8" eb="10">
      <t>チョウサ</t>
    </rPh>
    <rPh sb="14" eb="15">
      <t>ノ</t>
    </rPh>
    <rPh sb="15" eb="17">
      <t>メンセキ</t>
    </rPh>
    <rPh sb="18" eb="20">
      <t>チョウサ</t>
    </rPh>
    <phoneticPr fontId="2"/>
  </si>
  <si>
    <t>03-11　住宅の建て方別住宅に住む一般世帯数、一般世帯人員</t>
    <rPh sb="6" eb="8">
      <t>ジュウタク</t>
    </rPh>
    <rPh sb="9" eb="10">
      <t>タ</t>
    </rPh>
    <rPh sb="11" eb="12">
      <t>カタ</t>
    </rPh>
    <rPh sb="12" eb="13">
      <t>ベツ</t>
    </rPh>
    <rPh sb="13" eb="15">
      <t>ジュウタク</t>
    </rPh>
    <rPh sb="16" eb="17">
      <t>ス</t>
    </rPh>
    <rPh sb="18" eb="20">
      <t>イッパン</t>
    </rPh>
    <rPh sb="20" eb="23">
      <t>セタイスウ</t>
    </rPh>
    <rPh sb="24" eb="26">
      <t>イッパン</t>
    </rPh>
    <rPh sb="26" eb="28">
      <t>セタイ</t>
    </rPh>
    <rPh sb="28" eb="30">
      <t>ジンイン</t>
    </rPh>
    <phoneticPr fontId="2"/>
  </si>
  <si>
    <t>住宅の建て方</t>
    <rPh sb="0" eb="2">
      <t>ジュウタク</t>
    </rPh>
    <rPh sb="3" eb="4">
      <t>タ</t>
    </rPh>
    <rPh sb="5" eb="6">
      <t>カタ</t>
    </rPh>
    <phoneticPr fontId="2"/>
  </si>
  <si>
    <t>主世帯</t>
    <rPh sb="0" eb="1">
      <t>シュ</t>
    </rPh>
    <rPh sb="1" eb="3">
      <t>セタイ</t>
    </rPh>
    <phoneticPr fontId="2"/>
  </si>
  <si>
    <t>1世帯
当たり人員</t>
    <rPh sb="1" eb="3">
      <t>セタイ</t>
    </rPh>
    <rPh sb="4" eb="5">
      <t>ア</t>
    </rPh>
    <rPh sb="7" eb="9">
      <t>ジンイン</t>
    </rPh>
    <phoneticPr fontId="2"/>
  </si>
  <si>
    <t>総　　　　　　　　　数</t>
    <rPh sb="0" eb="1">
      <t>フサ</t>
    </rPh>
    <rPh sb="10" eb="11">
      <t>カズ</t>
    </rPh>
    <phoneticPr fontId="2"/>
  </si>
  <si>
    <t>一戸建</t>
    <rPh sb="0" eb="2">
      <t>イッコ</t>
    </rPh>
    <rPh sb="2" eb="3">
      <t>ダ</t>
    </rPh>
    <phoneticPr fontId="2"/>
  </si>
  <si>
    <t>長屋建</t>
    <rPh sb="0" eb="2">
      <t>ナガヤ</t>
    </rPh>
    <rPh sb="2" eb="3">
      <t>ダ</t>
    </rPh>
    <phoneticPr fontId="2"/>
  </si>
  <si>
    <t>共同住宅</t>
    <rPh sb="0" eb="2">
      <t>キョウドウ</t>
    </rPh>
    <rPh sb="2" eb="4">
      <t>ジュウタク</t>
    </rPh>
    <phoneticPr fontId="2"/>
  </si>
  <si>
    <t>１･２階建</t>
    <rPh sb="3" eb="4">
      <t>カイ</t>
    </rPh>
    <rPh sb="4" eb="5">
      <t>タ</t>
    </rPh>
    <phoneticPr fontId="2"/>
  </si>
  <si>
    <t>３～５階建</t>
    <rPh sb="3" eb="4">
      <t>カイ</t>
    </rPh>
    <rPh sb="4" eb="5">
      <t>タ</t>
    </rPh>
    <phoneticPr fontId="2"/>
  </si>
  <si>
    <t>６階建以上</t>
    <rPh sb="1" eb="3">
      <t>カイダ</t>
    </rPh>
    <rPh sb="3" eb="5">
      <t>イジョウ</t>
    </rPh>
    <phoneticPr fontId="2"/>
  </si>
  <si>
    <t>03-12　年齢(5歳階級）、男女別高齢単身者数</t>
    <rPh sb="6" eb="8">
      <t>ネンレイ</t>
    </rPh>
    <rPh sb="10" eb="11">
      <t>サイ</t>
    </rPh>
    <rPh sb="11" eb="13">
      <t>カイキュウ</t>
    </rPh>
    <rPh sb="15" eb="17">
      <t>ダンジョ</t>
    </rPh>
    <rPh sb="17" eb="18">
      <t>ベツ</t>
    </rPh>
    <rPh sb="18" eb="20">
      <t>コウレイ</t>
    </rPh>
    <rPh sb="20" eb="23">
      <t>タンシンシャ</t>
    </rPh>
    <rPh sb="23" eb="24">
      <t>スウ</t>
    </rPh>
    <phoneticPr fontId="2"/>
  </si>
  <si>
    <t>年次
高齢単身者の男女</t>
    <rPh sb="0" eb="2">
      <t>ネンジ</t>
    </rPh>
    <rPh sb="3" eb="5">
      <t>コウレイ</t>
    </rPh>
    <rPh sb="5" eb="8">
      <t>タンシンシャ</t>
    </rPh>
    <rPh sb="9" eb="11">
      <t>ダンジョ</t>
    </rPh>
    <phoneticPr fontId="2"/>
  </si>
  <si>
    <t>65～69歳</t>
    <rPh sb="5" eb="6">
      <t>サイ</t>
    </rPh>
    <phoneticPr fontId="2"/>
  </si>
  <si>
    <t>(別掲）
60歳以上</t>
    <rPh sb="1" eb="2">
      <t>ベツ</t>
    </rPh>
    <rPh sb="2" eb="3">
      <t>カカ</t>
    </rPh>
    <rPh sb="7" eb="10">
      <t>サイイジョウ</t>
    </rPh>
    <phoneticPr fontId="2"/>
  </si>
  <si>
    <t>65歳以上の高齢単身者数</t>
    <rPh sb="2" eb="5">
      <t>サイイジョウ</t>
    </rPh>
    <rPh sb="6" eb="8">
      <t>コウレイ</t>
    </rPh>
    <rPh sb="8" eb="11">
      <t>タンシンシャ</t>
    </rPh>
    <rPh sb="11" eb="12">
      <t>スウ</t>
    </rPh>
    <phoneticPr fontId="2"/>
  </si>
  <si>
    <t>03-13　人口集中地区(DID)</t>
    <rPh sb="6" eb="8">
      <t>ジンコウ</t>
    </rPh>
    <rPh sb="8" eb="10">
      <t>シュウチュウ</t>
    </rPh>
    <rPh sb="10" eb="12">
      <t>チク</t>
    </rPh>
    <phoneticPr fontId="2"/>
  </si>
  <si>
    <t>年
区分</t>
    <rPh sb="0" eb="1">
      <t>トシ</t>
    </rPh>
    <rPh sb="2" eb="4">
      <t>クブン</t>
    </rPh>
    <phoneticPr fontId="2"/>
  </si>
  <si>
    <t>人　　　口　　　（人）</t>
    <rPh sb="0" eb="1">
      <t>ヒト</t>
    </rPh>
    <rPh sb="4" eb="5">
      <t>クチ</t>
    </rPh>
    <rPh sb="9" eb="10">
      <t>ニン</t>
    </rPh>
    <phoneticPr fontId="2"/>
  </si>
  <si>
    <t>面　　　積　　　（k㎡）</t>
    <rPh sb="0" eb="1">
      <t>メン</t>
    </rPh>
    <rPh sb="4" eb="5">
      <t>セキ</t>
    </rPh>
    <phoneticPr fontId="2"/>
  </si>
  <si>
    <t>人口密度(1k㎡当たり)</t>
    <rPh sb="0" eb="2">
      <t>ジンコウ</t>
    </rPh>
    <rPh sb="2" eb="4">
      <t>ミツド</t>
    </rPh>
    <rPh sb="8" eb="9">
      <t>ア</t>
    </rPh>
    <phoneticPr fontId="2"/>
  </si>
  <si>
    <t>人口集中地区</t>
    <rPh sb="0" eb="2">
      <t>ジンコウ</t>
    </rPh>
    <rPh sb="2" eb="4">
      <t>シュウチュウ</t>
    </rPh>
    <rPh sb="4" eb="6">
      <t>チク</t>
    </rPh>
    <phoneticPr fontId="2"/>
  </si>
  <si>
    <t>市全域</t>
    <rPh sb="0" eb="1">
      <t>シ</t>
    </rPh>
    <rPh sb="1" eb="3">
      <t>ゼンイキ</t>
    </rPh>
    <phoneticPr fontId="2"/>
  </si>
  <si>
    <t>市全域に
対する割合</t>
    <rPh sb="0" eb="1">
      <t>シ</t>
    </rPh>
    <rPh sb="1" eb="3">
      <t>ゼンイキ</t>
    </rPh>
    <rPh sb="5" eb="6">
      <t>タイ</t>
    </rPh>
    <rPh sb="8" eb="10">
      <t>ワリアイ</t>
    </rPh>
    <phoneticPr fontId="2"/>
  </si>
  <si>
    <t>総　　　　数</t>
    <phoneticPr fontId="2"/>
  </si>
  <si>
    <t>Ⅰ</t>
    <phoneticPr fontId="2"/>
  </si>
  <si>
    <t>大聖寺地区</t>
    <rPh sb="0" eb="3">
      <t>ダイショウジ</t>
    </rPh>
    <rPh sb="3" eb="5">
      <t>チク</t>
    </rPh>
    <phoneticPr fontId="2"/>
  </si>
  <si>
    <t>Ⅱ</t>
    <phoneticPr fontId="2"/>
  </si>
  <si>
    <t>山代地区</t>
    <rPh sb="0" eb="2">
      <t>ヤマシロ</t>
    </rPh>
    <rPh sb="2" eb="4">
      <t>チク</t>
    </rPh>
    <phoneticPr fontId="2"/>
  </si>
  <si>
    <t>山代地区</t>
    <rPh sb="0" eb="1">
      <t>ヤマ</t>
    </rPh>
    <rPh sb="1" eb="2">
      <t>シロ</t>
    </rPh>
    <rPh sb="2" eb="4">
      <t>チク</t>
    </rPh>
    <phoneticPr fontId="2"/>
  </si>
  <si>
    <t>Ⅲ</t>
  </si>
  <si>
    <t>片山津地区</t>
    <rPh sb="0" eb="3">
      <t>カタヤマヅ</t>
    </rPh>
    <rPh sb="3" eb="5">
      <t>チク</t>
    </rPh>
    <phoneticPr fontId="2"/>
  </si>
  <si>
    <t>03-14　昼間人口</t>
    <rPh sb="6" eb="8">
      <t>ヒルマ</t>
    </rPh>
    <rPh sb="8" eb="10">
      <t>ジンコウ</t>
    </rPh>
    <phoneticPr fontId="2"/>
  </si>
  <si>
    <t>各年10月1日現在　</t>
    <rPh sb="0" eb="2">
      <t>カクネン</t>
    </rPh>
    <rPh sb="4" eb="5">
      <t>ツキ</t>
    </rPh>
    <rPh sb="6" eb="7">
      <t>ニチ</t>
    </rPh>
    <rPh sb="7" eb="9">
      <t>ゲンザイ</t>
    </rPh>
    <phoneticPr fontId="2"/>
  </si>
  <si>
    <t>区      分</t>
    <rPh sb="0" eb="1">
      <t>ク</t>
    </rPh>
    <rPh sb="7" eb="8">
      <t>ブン</t>
    </rPh>
    <phoneticPr fontId="2"/>
  </si>
  <si>
    <t>常　住　人　口
(1)</t>
    <rPh sb="0" eb="1">
      <t>ツネ</t>
    </rPh>
    <rPh sb="2" eb="3">
      <t>ジュウ</t>
    </rPh>
    <rPh sb="4" eb="5">
      <t>ヒト</t>
    </rPh>
    <rPh sb="6" eb="7">
      <t>クチ</t>
    </rPh>
    <phoneticPr fontId="2"/>
  </si>
  <si>
    <t>流　　　　　入
(2)</t>
    <rPh sb="0" eb="1">
      <t>リュウ</t>
    </rPh>
    <rPh sb="6" eb="7">
      <t>イ</t>
    </rPh>
    <phoneticPr fontId="2"/>
  </si>
  <si>
    <t>流　　　　　出
(3)</t>
    <rPh sb="0" eb="1">
      <t>リュウ</t>
    </rPh>
    <rPh sb="6" eb="7">
      <t>デ</t>
    </rPh>
    <phoneticPr fontId="2"/>
  </si>
  <si>
    <t>昼　間　人　口
(1)+(2)-(3)</t>
    <rPh sb="0" eb="1">
      <t>ヒル</t>
    </rPh>
    <rPh sb="2" eb="3">
      <t>アイダ</t>
    </rPh>
    <rPh sb="4" eb="5">
      <t>ヒト</t>
    </rPh>
    <rPh sb="6" eb="7">
      <t>クチ</t>
    </rPh>
    <phoneticPr fontId="2"/>
  </si>
  <si>
    <t>総　数</t>
    <rPh sb="0" eb="1">
      <t>ソウ</t>
    </rPh>
    <rPh sb="2" eb="3">
      <t>スウ</t>
    </rPh>
    <phoneticPr fontId="2"/>
  </si>
  <si>
    <t>ｱ）</t>
    <phoneticPr fontId="2"/>
  </si>
  <si>
    <t>ｲ）</t>
    <phoneticPr fontId="2"/>
  </si>
  <si>
    <t>通学者</t>
    <rPh sb="0" eb="3">
      <t>ツウガクシャ</t>
    </rPh>
    <phoneticPr fontId="2"/>
  </si>
  <si>
    <t>ｱ）15歳以上就業者数　ｲ）15歳未満を含む通学者数　※年齢「不詳」を除く</t>
    <rPh sb="4" eb="7">
      <t>サイイジョウ</t>
    </rPh>
    <rPh sb="7" eb="10">
      <t>シュウギョウシャ</t>
    </rPh>
    <rPh sb="10" eb="11">
      <t>スウ</t>
    </rPh>
    <rPh sb="16" eb="17">
      <t>サイ</t>
    </rPh>
    <rPh sb="17" eb="19">
      <t>ミマン</t>
    </rPh>
    <rPh sb="20" eb="21">
      <t>フク</t>
    </rPh>
    <rPh sb="22" eb="25">
      <t>ツウガクシャ</t>
    </rPh>
    <rPh sb="25" eb="26">
      <t>スウ</t>
    </rPh>
    <phoneticPr fontId="2"/>
  </si>
  <si>
    <t>03-15　常住地による従業・通学市町村別15歳以上就業者数・通学者数</t>
    <rPh sb="6" eb="8">
      <t>ジョウジュウ</t>
    </rPh>
    <rPh sb="8" eb="9">
      <t>チ</t>
    </rPh>
    <rPh sb="12" eb="14">
      <t>ジュウギョウ</t>
    </rPh>
    <rPh sb="15" eb="17">
      <t>ツウガク</t>
    </rPh>
    <rPh sb="17" eb="20">
      <t>シチョウソン</t>
    </rPh>
    <rPh sb="20" eb="21">
      <t>ベツ</t>
    </rPh>
    <rPh sb="23" eb="26">
      <t>サイイジョウ</t>
    </rPh>
    <rPh sb="26" eb="29">
      <t>シュウギョウシャ</t>
    </rPh>
    <rPh sb="29" eb="30">
      <t>スウ</t>
    </rPh>
    <rPh sb="31" eb="34">
      <t>ツウガクシャ</t>
    </rPh>
    <rPh sb="34" eb="35">
      <t>スウ</t>
    </rPh>
    <phoneticPr fontId="2"/>
  </si>
  <si>
    <t>平成27年10月1日現在</t>
    <rPh sb="0" eb="2">
      <t>ヘイセイ</t>
    </rPh>
    <rPh sb="4" eb="5">
      <t>ネン</t>
    </rPh>
    <rPh sb="7" eb="8">
      <t>ツキ</t>
    </rPh>
    <rPh sb="9" eb="10">
      <t>ニチ</t>
    </rPh>
    <rPh sb="10" eb="12">
      <t>ゲンザイ</t>
    </rPh>
    <phoneticPr fontId="2"/>
  </si>
  <si>
    <t>常住地による
従業・通学
市区町村</t>
    <rPh sb="0" eb="2">
      <t>ジョウジュウ</t>
    </rPh>
    <rPh sb="2" eb="3">
      <t>チ</t>
    </rPh>
    <rPh sb="7" eb="9">
      <t>ジュウギョウ</t>
    </rPh>
    <rPh sb="10" eb="12">
      <t>ツウガク</t>
    </rPh>
    <rPh sb="13" eb="15">
      <t>シク</t>
    </rPh>
    <rPh sb="15" eb="17">
      <t>チョウソン</t>
    </rPh>
    <phoneticPr fontId="2"/>
  </si>
  <si>
    <t>15歳以上
就業者</t>
    <rPh sb="2" eb="5">
      <t>サイイジョウ</t>
    </rPh>
    <rPh sb="6" eb="9">
      <t>シュウギョウシャ</t>
    </rPh>
    <phoneticPr fontId="2"/>
  </si>
  <si>
    <t>15歳以上
通学者</t>
    <rPh sb="2" eb="5">
      <t>サイイジョウ</t>
    </rPh>
    <rPh sb="6" eb="9">
      <t>ツウガクシャ</t>
    </rPh>
    <phoneticPr fontId="2"/>
  </si>
  <si>
    <t>（別掲）
15歳未満通学者を含む通学者</t>
    <rPh sb="1" eb="3">
      <t>ベッケイ</t>
    </rPh>
    <rPh sb="7" eb="8">
      <t>サイ</t>
    </rPh>
    <rPh sb="8" eb="10">
      <t>ミマン</t>
    </rPh>
    <rPh sb="10" eb="13">
      <t>ツウガクシャ</t>
    </rPh>
    <rPh sb="14" eb="15">
      <t>フク</t>
    </rPh>
    <rPh sb="16" eb="19">
      <t>ツウガクシャ</t>
    </rPh>
    <phoneticPr fontId="2"/>
  </si>
  <si>
    <t>（別掲）
15歳未満
通学者を
含む通学者</t>
    <rPh sb="1" eb="3">
      <t>ベッケイ</t>
    </rPh>
    <rPh sb="7" eb="8">
      <t>サイ</t>
    </rPh>
    <rPh sb="8" eb="10">
      <t>ミマン</t>
    </rPh>
    <rPh sb="11" eb="14">
      <t>ツウガクシャ</t>
    </rPh>
    <rPh sb="16" eb="17">
      <t>フク</t>
    </rPh>
    <rPh sb="18" eb="21">
      <t>ツウガクシャ</t>
    </rPh>
    <phoneticPr fontId="2"/>
  </si>
  <si>
    <t>加賀市に常住する
従業者・通学者</t>
    <rPh sb="0" eb="3">
      <t>カガシ</t>
    </rPh>
    <rPh sb="4" eb="6">
      <t>ジョウジュウ</t>
    </rPh>
    <rPh sb="9" eb="12">
      <t>ジュウギョウシャ</t>
    </rPh>
    <rPh sb="13" eb="16">
      <t>ツウガクシャ</t>
    </rPh>
    <phoneticPr fontId="2"/>
  </si>
  <si>
    <t>他都道府県で従業・通学</t>
    <rPh sb="0" eb="1">
      <t>タ</t>
    </rPh>
    <rPh sb="1" eb="5">
      <t>トドウフケン</t>
    </rPh>
    <rPh sb="6" eb="8">
      <t>ジュウギョウ</t>
    </rPh>
    <rPh sb="9" eb="11">
      <t>ツウガク</t>
    </rPh>
    <phoneticPr fontId="2"/>
  </si>
  <si>
    <t>加賀市で従業･通学</t>
    <rPh sb="0" eb="3">
      <t>カガシ</t>
    </rPh>
    <rPh sb="4" eb="6">
      <t>ジュウギョウ</t>
    </rPh>
    <rPh sb="7" eb="9">
      <t>ツウガク</t>
    </rPh>
    <phoneticPr fontId="2"/>
  </si>
  <si>
    <t>福井市</t>
  </si>
  <si>
    <t>自宅</t>
    <rPh sb="0" eb="2">
      <t>ジタク</t>
    </rPh>
    <phoneticPr fontId="2"/>
  </si>
  <si>
    <t>敦賀市</t>
  </si>
  <si>
    <t>自宅外</t>
    <rPh sb="0" eb="3">
      <t>ジタクガイ</t>
    </rPh>
    <phoneticPr fontId="2"/>
  </si>
  <si>
    <t>勝山市</t>
  </si>
  <si>
    <t>鯖江市</t>
  </si>
  <si>
    <t>他市町村で従業・通学</t>
    <rPh sb="0" eb="1">
      <t>タ</t>
    </rPh>
    <rPh sb="1" eb="4">
      <t>シチョウソン</t>
    </rPh>
    <rPh sb="5" eb="7">
      <t>ジュウギョウ</t>
    </rPh>
    <rPh sb="8" eb="10">
      <t>ツウガク</t>
    </rPh>
    <phoneticPr fontId="2"/>
  </si>
  <si>
    <t>あわら市</t>
  </si>
  <si>
    <t>県内</t>
    <rPh sb="0" eb="2">
      <t>ケンナイ</t>
    </rPh>
    <phoneticPr fontId="2"/>
  </si>
  <si>
    <t>越前市</t>
  </si>
  <si>
    <t>金沢市</t>
  </si>
  <si>
    <t>坂井市</t>
  </si>
  <si>
    <t>七尾市</t>
  </si>
  <si>
    <t>永平寺町</t>
  </si>
  <si>
    <t>小松市</t>
  </si>
  <si>
    <t>富山県</t>
    <phoneticPr fontId="2"/>
  </si>
  <si>
    <t>輪島市</t>
  </si>
  <si>
    <t>北海道</t>
  </si>
  <si>
    <t>珠洲市</t>
  </si>
  <si>
    <t>宮城県</t>
  </si>
  <si>
    <t>羽咋市</t>
  </si>
  <si>
    <t>秋田県</t>
  </si>
  <si>
    <t>かほく市</t>
  </si>
  <si>
    <t>山形県</t>
  </si>
  <si>
    <t>白山市</t>
  </si>
  <si>
    <t>福島県</t>
  </si>
  <si>
    <t>能美市</t>
  </si>
  <si>
    <t>茨城県</t>
  </si>
  <si>
    <t>野々市市</t>
  </si>
  <si>
    <t>群馬県</t>
  </si>
  <si>
    <t>川北町</t>
  </si>
  <si>
    <t>埼玉県</t>
  </si>
  <si>
    <t>津幡町</t>
  </si>
  <si>
    <t>千葉県</t>
  </si>
  <si>
    <t>内灘町</t>
  </si>
  <si>
    <t>東京都</t>
  </si>
  <si>
    <t>穴水町</t>
  </si>
  <si>
    <t>神奈川県</t>
  </si>
  <si>
    <t>新潟県</t>
  </si>
  <si>
    <t>長野県</t>
  </si>
  <si>
    <t>岐阜県</t>
  </si>
  <si>
    <t>愛知県</t>
  </si>
  <si>
    <t>三重県</t>
  </si>
  <si>
    <t>滋賀県</t>
    <rPh sb="0" eb="2">
      <t>シガ</t>
    </rPh>
    <phoneticPr fontId="2"/>
  </si>
  <si>
    <t>京都府</t>
  </si>
  <si>
    <t>大阪府</t>
  </si>
  <si>
    <t>兵庫県</t>
  </si>
  <si>
    <t>奈良県</t>
  </si>
  <si>
    <t>岡山県</t>
  </si>
  <si>
    <t>愛媛県</t>
  </si>
  <si>
    <t>福岡県</t>
  </si>
  <si>
    <t>03-16　従業地・通学地による常住市町村別15歳以上就業者数・通学者数</t>
    <rPh sb="6" eb="8">
      <t>ジュウギョウ</t>
    </rPh>
    <rPh sb="8" eb="9">
      <t>チ</t>
    </rPh>
    <rPh sb="10" eb="12">
      <t>ツウガク</t>
    </rPh>
    <rPh sb="12" eb="13">
      <t>チ</t>
    </rPh>
    <rPh sb="16" eb="18">
      <t>ジョウジュウ</t>
    </rPh>
    <rPh sb="18" eb="21">
      <t>シチョウソン</t>
    </rPh>
    <rPh sb="21" eb="22">
      <t>ベツ</t>
    </rPh>
    <rPh sb="24" eb="27">
      <t>サイイジョウ</t>
    </rPh>
    <rPh sb="27" eb="30">
      <t>シュウギョウシャ</t>
    </rPh>
    <rPh sb="30" eb="31">
      <t>スウ</t>
    </rPh>
    <rPh sb="32" eb="35">
      <t>ツウガクシャ</t>
    </rPh>
    <rPh sb="35" eb="36">
      <t>スウ</t>
    </rPh>
    <phoneticPr fontId="2"/>
  </si>
  <si>
    <t>従業地・通学地
による
常住市区町村</t>
    <phoneticPr fontId="2"/>
  </si>
  <si>
    <r>
      <t>15歳以上</t>
    </r>
    <r>
      <rPr>
        <sz val="11"/>
        <rFont val="ＭＳ ゴシック"/>
        <family val="3"/>
        <charset val="128"/>
      </rPr>
      <t xml:space="preserve">
就業者</t>
    </r>
    <rPh sb="2" eb="5">
      <t>サイイジョウ</t>
    </rPh>
    <rPh sb="6" eb="9">
      <t>シュウギョウシャ</t>
    </rPh>
    <phoneticPr fontId="2"/>
  </si>
  <si>
    <r>
      <t>15歳以上</t>
    </r>
    <r>
      <rPr>
        <sz val="11"/>
        <rFont val="ＭＳ ゴシック"/>
        <family val="3"/>
        <charset val="128"/>
      </rPr>
      <t xml:space="preserve">
通学者</t>
    </r>
    <rPh sb="2" eb="5">
      <t>サイイジョウ</t>
    </rPh>
    <rPh sb="6" eb="9">
      <t>ツウガクシャ</t>
    </rPh>
    <phoneticPr fontId="2"/>
  </si>
  <si>
    <t>従業地・通学地
による
常住市区町村</t>
  </si>
  <si>
    <t>加賀市で従業・
通学する者</t>
    <rPh sb="0" eb="3">
      <t>カガシ</t>
    </rPh>
    <rPh sb="4" eb="6">
      <t>ジュウギョウ</t>
    </rPh>
    <rPh sb="8" eb="10">
      <t>ツウガク</t>
    </rPh>
    <rPh sb="12" eb="13">
      <t>モノ</t>
    </rPh>
    <phoneticPr fontId="2"/>
  </si>
  <si>
    <t>他都道府県
に常住</t>
    <rPh sb="0" eb="1">
      <t>タ</t>
    </rPh>
    <rPh sb="1" eb="5">
      <t>トドウフケン</t>
    </rPh>
    <rPh sb="7" eb="9">
      <t>ジョウジュウ</t>
    </rPh>
    <phoneticPr fontId="2"/>
  </si>
  <si>
    <t>加賀市に常住</t>
    <rPh sb="0" eb="3">
      <t>カガシ</t>
    </rPh>
    <rPh sb="4" eb="6">
      <t>ジョウジュウ</t>
    </rPh>
    <phoneticPr fontId="2"/>
  </si>
  <si>
    <t>大野市</t>
  </si>
  <si>
    <t>他市町村に常住</t>
    <rPh sb="0" eb="1">
      <t>タ</t>
    </rPh>
    <rPh sb="1" eb="4">
      <t>シチョウソン</t>
    </rPh>
    <rPh sb="5" eb="7">
      <t>ジョウジュウ</t>
    </rPh>
    <phoneticPr fontId="2"/>
  </si>
  <si>
    <t>南越前町</t>
  </si>
  <si>
    <t>越前町</t>
  </si>
  <si>
    <t>富山県</t>
  </si>
  <si>
    <t>青森県</t>
  </si>
  <si>
    <t>岩手県</t>
  </si>
  <si>
    <t>栃木県</t>
  </si>
  <si>
    <t>志賀町</t>
  </si>
  <si>
    <t>宝達志水町</t>
  </si>
  <si>
    <t>中能登町</t>
  </si>
  <si>
    <t>能登町</t>
  </si>
  <si>
    <t>静岡県</t>
  </si>
  <si>
    <t>滋賀県</t>
  </si>
  <si>
    <t>和歌山県</t>
  </si>
  <si>
    <t>広島県</t>
  </si>
  <si>
    <t>山口県</t>
  </si>
  <si>
    <t>熊本県</t>
  </si>
  <si>
    <t>沖縄県</t>
  </si>
  <si>
    <t>04-01　地域別農家数（総農家）</t>
    <rPh sb="6" eb="8">
      <t>チイキ</t>
    </rPh>
    <rPh sb="8" eb="9">
      <t>ベツ</t>
    </rPh>
    <rPh sb="9" eb="11">
      <t>ノウカ</t>
    </rPh>
    <rPh sb="11" eb="12">
      <t>スウ</t>
    </rPh>
    <rPh sb="13" eb="14">
      <t>ソウ</t>
    </rPh>
    <rPh sb="14" eb="16">
      <t>ノウカ</t>
    </rPh>
    <phoneticPr fontId="2"/>
  </si>
  <si>
    <t>各年2月1日現在　単位：戸</t>
    <rPh sb="0" eb="2">
      <t>カクネン</t>
    </rPh>
    <rPh sb="3" eb="4">
      <t>ツキ</t>
    </rPh>
    <rPh sb="5" eb="6">
      <t>ニチ</t>
    </rPh>
    <rPh sb="6" eb="8">
      <t>ゲンザイ</t>
    </rPh>
    <rPh sb="9" eb="11">
      <t>タンイ</t>
    </rPh>
    <rPh sb="12" eb="13">
      <t>コ</t>
    </rPh>
    <phoneticPr fontId="2"/>
  </si>
  <si>
    <t>旧町村名</t>
    <rPh sb="0" eb="1">
      <t>キュウ</t>
    </rPh>
    <rPh sb="1" eb="3">
      <t>チョウソン</t>
    </rPh>
    <rPh sb="3" eb="4">
      <t>メイ</t>
    </rPh>
    <phoneticPr fontId="2"/>
  </si>
  <si>
    <t>平成22</t>
    <rPh sb="0" eb="2">
      <t>ヘイセイ</t>
    </rPh>
    <phoneticPr fontId="2"/>
  </si>
  <si>
    <t>専業農家</t>
    <rPh sb="0" eb="2">
      <t>センギョウ</t>
    </rPh>
    <rPh sb="2" eb="4">
      <t>ノウカ</t>
    </rPh>
    <phoneticPr fontId="2"/>
  </si>
  <si>
    <t>兼業農家</t>
    <rPh sb="0" eb="2">
      <t>ケンギョウ</t>
    </rPh>
    <rPh sb="2" eb="4">
      <t>ノウカ</t>
    </rPh>
    <phoneticPr fontId="2"/>
  </si>
  <si>
    <t>自給的農家</t>
    <rPh sb="0" eb="3">
      <t>ジキュウテキ</t>
    </rPh>
    <rPh sb="3" eb="5">
      <t>ノウカ</t>
    </rPh>
    <phoneticPr fontId="2"/>
  </si>
  <si>
    <t>第1種</t>
    <rPh sb="0" eb="1">
      <t>ダイ</t>
    </rPh>
    <rPh sb="2" eb="3">
      <t>シュ</t>
    </rPh>
    <phoneticPr fontId="2"/>
  </si>
  <si>
    <t>第2種</t>
    <rPh sb="0" eb="1">
      <t>ダイ</t>
    </rPh>
    <rPh sb="2" eb="3">
      <t>シュ</t>
    </rPh>
    <phoneticPr fontId="2"/>
  </si>
  <si>
    <t>総  計</t>
    <rPh sb="0" eb="1">
      <t>フサ</t>
    </rPh>
    <rPh sb="3" eb="4">
      <t>ケイ</t>
    </rPh>
    <phoneticPr fontId="2"/>
  </si>
  <si>
    <t>瀬越</t>
    <rPh sb="0" eb="2">
      <t>セゴエ</t>
    </rPh>
    <phoneticPr fontId="2"/>
  </si>
  <si>
    <t>橋立</t>
    <rPh sb="0" eb="1">
      <t>ハシ</t>
    </rPh>
    <rPh sb="1" eb="2">
      <t>タテ</t>
    </rPh>
    <phoneticPr fontId="2"/>
  </si>
  <si>
    <t>篠原</t>
    <rPh sb="0" eb="2">
      <t>シノハラ</t>
    </rPh>
    <phoneticPr fontId="2"/>
  </si>
  <si>
    <t>月津</t>
    <rPh sb="0" eb="1">
      <t>ツキ</t>
    </rPh>
    <rPh sb="1" eb="2">
      <t>ツ</t>
    </rPh>
    <phoneticPr fontId="2"/>
  </si>
  <si>
    <t>河南</t>
    <rPh sb="0" eb="1">
      <t>カワ</t>
    </rPh>
    <rPh sb="1" eb="2">
      <t>ミナミ</t>
    </rPh>
    <phoneticPr fontId="2"/>
  </si>
  <si>
    <t>山中</t>
    <rPh sb="0" eb="2">
      <t>サンチュウ</t>
    </rPh>
    <phoneticPr fontId="2"/>
  </si>
  <si>
    <t>東谷奥</t>
    <rPh sb="0" eb="1">
      <t>ヒガシ</t>
    </rPh>
    <rPh sb="1" eb="2">
      <t>タニ</t>
    </rPh>
    <rPh sb="2" eb="3">
      <t>オク</t>
    </rPh>
    <phoneticPr fontId="2"/>
  </si>
  <si>
    <t>平成27</t>
    <rPh sb="0" eb="2">
      <t>ヘイセイ</t>
    </rPh>
    <phoneticPr fontId="2"/>
  </si>
  <si>
    <t>主業</t>
    <rPh sb="0" eb="2">
      <t>シュギョウ</t>
    </rPh>
    <phoneticPr fontId="2"/>
  </si>
  <si>
    <t>準主業</t>
    <rPh sb="0" eb="3">
      <t>ジュンシュギョウ</t>
    </rPh>
    <phoneticPr fontId="2"/>
  </si>
  <si>
    <t>副業的</t>
    <rPh sb="0" eb="3">
      <t>フクギョウテキ</t>
    </rPh>
    <phoneticPr fontId="2"/>
  </si>
  <si>
    <t>X</t>
  </si>
  <si>
    <t>X</t>
    <phoneticPr fontId="2"/>
  </si>
  <si>
    <t>※平成17年は総数、専業、兼業に自給的農家を含む.令和2年より主副別統計に変更.</t>
    <rPh sb="1" eb="3">
      <t>ヘイセイ</t>
    </rPh>
    <rPh sb="5" eb="6">
      <t>ネン</t>
    </rPh>
    <rPh sb="7" eb="9">
      <t>ソウスウ</t>
    </rPh>
    <rPh sb="10" eb="12">
      <t>センギョウ</t>
    </rPh>
    <rPh sb="13" eb="15">
      <t>ケンギョウ</t>
    </rPh>
    <rPh sb="16" eb="18">
      <t>ジキュウ</t>
    </rPh>
    <rPh sb="18" eb="19">
      <t>テキ</t>
    </rPh>
    <rPh sb="19" eb="21">
      <t>ノウカ</t>
    </rPh>
    <rPh sb="22" eb="23">
      <t>フク</t>
    </rPh>
    <rPh sb="25" eb="27">
      <t>レイワ</t>
    </rPh>
    <rPh sb="28" eb="29">
      <t>ネン</t>
    </rPh>
    <rPh sb="31" eb="32">
      <t>シュ</t>
    </rPh>
    <rPh sb="32" eb="33">
      <t>フク</t>
    </rPh>
    <rPh sb="33" eb="34">
      <t>ベツ</t>
    </rPh>
    <rPh sb="34" eb="36">
      <t>トウケイ</t>
    </rPh>
    <rPh sb="37" eb="39">
      <t>ヘンコウ</t>
    </rPh>
    <phoneticPr fontId="2"/>
  </si>
  <si>
    <t>資料：農林業センサス</t>
    <rPh sb="0" eb="2">
      <t>シリョウ</t>
    </rPh>
    <rPh sb="3" eb="6">
      <t>ノウリンギョウ</t>
    </rPh>
    <phoneticPr fontId="2"/>
  </si>
  <si>
    <t>04-02　経営規模別農家数（販売農家）</t>
    <rPh sb="6" eb="8">
      <t>ケイエイ</t>
    </rPh>
    <rPh sb="8" eb="10">
      <t>キボ</t>
    </rPh>
    <rPh sb="10" eb="11">
      <t>ベツ</t>
    </rPh>
    <rPh sb="11" eb="13">
      <t>ノウカ</t>
    </rPh>
    <rPh sb="13" eb="14">
      <t>スウ</t>
    </rPh>
    <rPh sb="15" eb="17">
      <t>ハンバイ</t>
    </rPh>
    <rPh sb="17" eb="19">
      <t>ノウカ</t>
    </rPh>
    <phoneticPr fontId="2"/>
  </si>
  <si>
    <t>各年2月1日現在　単位：戸</t>
    <phoneticPr fontId="2"/>
  </si>
  <si>
    <t>総農家数</t>
    <rPh sb="0" eb="1">
      <t>ソウ</t>
    </rPh>
    <rPh sb="1" eb="3">
      <t>ノウカ</t>
    </rPh>
    <rPh sb="3" eb="4">
      <t>スウ</t>
    </rPh>
    <phoneticPr fontId="2"/>
  </si>
  <si>
    <t>0.3ha未満</t>
    <rPh sb="5" eb="7">
      <t>ミマン</t>
    </rPh>
    <phoneticPr fontId="2"/>
  </si>
  <si>
    <t>0.3～0.5ha</t>
    <phoneticPr fontId="2"/>
  </si>
  <si>
    <t>0.5～1.0ha</t>
    <phoneticPr fontId="2"/>
  </si>
  <si>
    <t>1.0～1.5ha</t>
    <phoneticPr fontId="2"/>
  </si>
  <si>
    <t>1.5～2.0ha</t>
    <phoneticPr fontId="2"/>
  </si>
  <si>
    <t>2.0～3.0ha</t>
    <phoneticPr fontId="2"/>
  </si>
  <si>
    <t>3.0～5.0ha</t>
    <phoneticPr fontId="2"/>
  </si>
  <si>
    <t>5.0ha以上</t>
    <rPh sb="5" eb="7">
      <t>イジョウ</t>
    </rPh>
    <phoneticPr fontId="2"/>
  </si>
  <si>
    <t>資料：農林業センサス</t>
  </si>
  <si>
    <t>04-03　農産物販売金額規模別農家数（販売農家）</t>
    <rPh sb="6" eb="9">
      <t>ノウサンブツ</t>
    </rPh>
    <rPh sb="9" eb="11">
      <t>ハンバイ</t>
    </rPh>
    <rPh sb="11" eb="13">
      <t>キンガク</t>
    </rPh>
    <rPh sb="13" eb="15">
      <t>キボ</t>
    </rPh>
    <rPh sb="15" eb="16">
      <t>ベツ</t>
    </rPh>
    <rPh sb="16" eb="18">
      <t>ノウカ</t>
    </rPh>
    <rPh sb="18" eb="19">
      <t>スウ</t>
    </rPh>
    <rPh sb="20" eb="22">
      <t>ハンバイ</t>
    </rPh>
    <rPh sb="22" eb="24">
      <t>ノウカ</t>
    </rPh>
    <phoneticPr fontId="2"/>
  </si>
  <si>
    <t>年度</t>
    <rPh sb="0" eb="2">
      <t>ネンド</t>
    </rPh>
    <phoneticPr fontId="2"/>
  </si>
  <si>
    <t>農家数</t>
    <rPh sb="0" eb="2">
      <t>ノウカ</t>
    </rPh>
    <rPh sb="2" eb="3">
      <t>スウ</t>
    </rPh>
    <phoneticPr fontId="2"/>
  </si>
  <si>
    <t>販売なし</t>
    <rPh sb="0" eb="2">
      <t>ハンバイ</t>
    </rPh>
    <phoneticPr fontId="2"/>
  </si>
  <si>
    <t>50万円未満</t>
    <rPh sb="2" eb="4">
      <t>マンエン</t>
    </rPh>
    <rPh sb="4" eb="6">
      <t>ミマン</t>
    </rPh>
    <phoneticPr fontId="2"/>
  </si>
  <si>
    <t>50～100万円</t>
    <rPh sb="6" eb="7">
      <t>マン</t>
    </rPh>
    <rPh sb="7" eb="8">
      <t>エン</t>
    </rPh>
    <phoneticPr fontId="2"/>
  </si>
  <si>
    <t>100～200万円</t>
    <rPh sb="7" eb="8">
      <t>マン</t>
    </rPh>
    <rPh sb="8" eb="9">
      <t>エン</t>
    </rPh>
    <phoneticPr fontId="2"/>
  </si>
  <si>
    <t>200～300万円</t>
    <rPh sb="7" eb="8">
      <t>マン</t>
    </rPh>
    <rPh sb="8" eb="9">
      <t>エン</t>
    </rPh>
    <phoneticPr fontId="2"/>
  </si>
  <si>
    <t>300～500万円</t>
    <rPh sb="7" eb="8">
      <t>マン</t>
    </rPh>
    <rPh sb="8" eb="9">
      <t>エン</t>
    </rPh>
    <phoneticPr fontId="2"/>
  </si>
  <si>
    <t>500～700万円</t>
    <rPh sb="7" eb="8">
      <t>マン</t>
    </rPh>
    <rPh sb="8" eb="9">
      <t>エン</t>
    </rPh>
    <phoneticPr fontId="2"/>
  </si>
  <si>
    <t>700万円以上</t>
    <rPh sb="3" eb="4">
      <t>マン</t>
    </rPh>
    <rPh sb="4" eb="5">
      <t>エン</t>
    </rPh>
    <rPh sb="5" eb="7">
      <t>イジョウ</t>
    </rPh>
    <phoneticPr fontId="2"/>
  </si>
  <si>
    <t>04-04　農作物の作付面積</t>
    <rPh sb="6" eb="9">
      <t>ノウサクモツ</t>
    </rPh>
    <rPh sb="10" eb="12">
      <t>サクツ</t>
    </rPh>
    <rPh sb="12" eb="14">
      <t>メンセキ</t>
    </rPh>
    <phoneticPr fontId="2"/>
  </si>
  <si>
    <t>各年2月1日現在　単位：hａ</t>
    <rPh sb="0" eb="2">
      <t>カクネン</t>
    </rPh>
    <rPh sb="3" eb="4">
      <t>ツキ</t>
    </rPh>
    <rPh sb="5" eb="6">
      <t>ニチ</t>
    </rPh>
    <rPh sb="6" eb="8">
      <t>ゲンザイ</t>
    </rPh>
    <rPh sb="9" eb="11">
      <t>タンイ</t>
    </rPh>
    <phoneticPr fontId="2"/>
  </si>
  <si>
    <t>総面積</t>
    <rPh sb="0" eb="1">
      <t>ソウ</t>
    </rPh>
    <rPh sb="1" eb="3">
      <t>メンセキ</t>
    </rPh>
    <phoneticPr fontId="2"/>
  </si>
  <si>
    <t>稲</t>
    <rPh sb="0" eb="1">
      <t>イネ</t>
    </rPh>
    <phoneticPr fontId="2"/>
  </si>
  <si>
    <t>麦類</t>
    <rPh sb="0" eb="2">
      <t>ムギルイ</t>
    </rPh>
    <phoneticPr fontId="2"/>
  </si>
  <si>
    <t>雑穀</t>
    <rPh sb="0" eb="2">
      <t>ザッコク</t>
    </rPh>
    <phoneticPr fontId="2"/>
  </si>
  <si>
    <t>いも類</t>
    <rPh sb="2" eb="3">
      <t>ルイ</t>
    </rPh>
    <phoneticPr fontId="2"/>
  </si>
  <si>
    <t>豆類</t>
    <rPh sb="0" eb="2">
      <t>マメルイ</t>
    </rPh>
    <phoneticPr fontId="2"/>
  </si>
  <si>
    <t>工芸
農作物</t>
    <rPh sb="0" eb="2">
      <t>コウゲイ</t>
    </rPh>
    <rPh sb="3" eb="6">
      <t>ノウサクモツ</t>
    </rPh>
    <phoneticPr fontId="2"/>
  </si>
  <si>
    <t>野菜類</t>
    <rPh sb="0" eb="3">
      <t>ヤサイルイ</t>
    </rPh>
    <phoneticPr fontId="2"/>
  </si>
  <si>
    <t>花き類
花木</t>
    <rPh sb="0" eb="1">
      <t>ハナ</t>
    </rPh>
    <rPh sb="2" eb="3">
      <t>タグイ</t>
    </rPh>
    <rPh sb="4" eb="6">
      <t>ハナキ</t>
    </rPh>
    <phoneticPr fontId="2"/>
  </si>
  <si>
    <t>種苗
苗木類</t>
    <rPh sb="0" eb="2">
      <t>シュビョウ</t>
    </rPh>
    <rPh sb="3" eb="4">
      <t>ナエ</t>
    </rPh>
    <rPh sb="4" eb="5">
      <t>キ</t>
    </rPh>
    <rPh sb="5" eb="6">
      <t>ルイ</t>
    </rPh>
    <phoneticPr fontId="2"/>
  </si>
  <si>
    <t>飼料用
作物</t>
    <rPh sb="0" eb="3">
      <t>シリョウヨウ</t>
    </rPh>
    <rPh sb="4" eb="6">
      <t>サクモツ</t>
    </rPh>
    <phoneticPr fontId="2"/>
  </si>
  <si>
    <t>その他
の作物</t>
    <rPh sb="2" eb="3">
      <t>タ</t>
    </rPh>
    <rPh sb="5" eb="7">
      <t>サクモツ</t>
    </rPh>
    <phoneticPr fontId="2"/>
  </si>
  <si>
    <t>果樹</t>
    <rPh sb="0" eb="2">
      <t>カジュ</t>
    </rPh>
    <phoneticPr fontId="2"/>
  </si>
  <si>
    <t>17</t>
    <phoneticPr fontId="2"/>
  </si>
  <si>
    <t>27</t>
    <phoneticPr fontId="2"/>
  </si>
  <si>
    <t>※平成22年以前は露地面積を掲載</t>
    <rPh sb="1" eb="3">
      <t>ヘイセイ</t>
    </rPh>
    <rPh sb="6" eb="7">
      <t>ネン</t>
    </rPh>
    <rPh sb="7" eb="9">
      <t>イコウ</t>
    </rPh>
    <rPh sb="9" eb="10">
      <t>ツユ</t>
    </rPh>
    <rPh sb="10" eb="11">
      <t>チ</t>
    </rPh>
    <rPh sb="11" eb="13">
      <t>メンセキ</t>
    </rPh>
    <phoneticPr fontId="2"/>
  </si>
  <si>
    <t>資料：農林業センサス</t>
    <phoneticPr fontId="2"/>
  </si>
  <si>
    <t>04-05　販売目的で作付した作物の類別作付面積（販売農家）</t>
    <rPh sb="6" eb="8">
      <t>ハンバイ</t>
    </rPh>
    <rPh sb="8" eb="10">
      <t>モクテキ</t>
    </rPh>
    <rPh sb="11" eb="12">
      <t>サク</t>
    </rPh>
    <rPh sb="12" eb="13">
      <t>ツ</t>
    </rPh>
    <rPh sb="15" eb="17">
      <t>サクモツ</t>
    </rPh>
    <rPh sb="18" eb="20">
      <t>ルイベツ</t>
    </rPh>
    <rPh sb="20" eb="22">
      <t>サクツ</t>
    </rPh>
    <rPh sb="22" eb="24">
      <t>メンセキ</t>
    </rPh>
    <rPh sb="25" eb="27">
      <t>ハンバイ</t>
    </rPh>
    <rPh sb="27" eb="29">
      <t>ノウカ</t>
    </rPh>
    <phoneticPr fontId="2"/>
  </si>
  <si>
    <t>令和2年2月1日現在　単位：hａ</t>
    <rPh sb="0" eb="2">
      <t>レイワ</t>
    </rPh>
    <rPh sb="3" eb="4">
      <t>ネン</t>
    </rPh>
    <rPh sb="5" eb="6">
      <t>ツキ</t>
    </rPh>
    <rPh sb="7" eb="8">
      <t>ニチ</t>
    </rPh>
    <rPh sb="8" eb="10">
      <t>ゲンザイ</t>
    </rPh>
    <rPh sb="11" eb="13">
      <t>タンイ</t>
    </rPh>
    <phoneticPr fontId="2"/>
  </si>
  <si>
    <t>作付け
面積計</t>
    <rPh sb="0" eb="2">
      <t>サクツ</t>
    </rPh>
    <rPh sb="4" eb="6">
      <t>メンセキ</t>
    </rPh>
    <rPh sb="6" eb="7">
      <t>ケイ</t>
    </rPh>
    <phoneticPr fontId="2"/>
  </si>
  <si>
    <t>果樹類</t>
    <phoneticPr fontId="2"/>
  </si>
  <si>
    <t>花き類花木</t>
    <phoneticPr fontId="2"/>
  </si>
  <si>
    <t>総計</t>
    <rPh sb="0" eb="2">
      <t>ソウケイ</t>
    </rPh>
    <phoneticPr fontId="2"/>
  </si>
  <si>
    <t>‐</t>
    <phoneticPr fontId="2"/>
  </si>
  <si>
    <t xml:space="preserve">山中　　　　　　　　　　　　          </t>
    <phoneticPr fontId="2"/>
  </si>
  <si>
    <t xml:space="preserve">河南　　　　　　　　          </t>
    <phoneticPr fontId="2"/>
  </si>
  <si>
    <t xml:space="preserve">西谷　　　　　　　　　　　　          </t>
    <phoneticPr fontId="2"/>
  </si>
  <si>
    <t xml:space="preserve">東谷奥　　　　　　　　　　　          </t>
    <phoneticPr fontId="2"/>
  </si>
  <si>
    <t>04-06　農地転用状況</t>
    <rPh sb="6" eb="8">
      <t>ノウチ</t>
    </rPh>
    <rPh sb="8" eb="10">
      <t>テンヨウ</t>
    </rPh>
    <rPh sb="10" eb="12">
      <t>ジョウキョウ</t>
    </rPh>
    <phoneticPr fontId="2"/>
  </si>
  <si>
    <t>各年中　単位：件、ａ</t>
    <rPh sb="0" eb="3">
      <t>カクネンチュウ</t>
    </rPh>
    <rPh sb="4" eb="6">
      <t>タンイ</t>
    </rPh>
    <rPh sb="7" eb="8">
      <t>ケン</t>
    </rPh>
    <phoneticPr fontId="2"/>
  </si>
  <si>
    <t>住宅</t>
    <rPh sb="0" eb="2">
      <t>ジュウタク</t>
    </rPh>
    <phoneticPr fontId="2"/>
  </si>
  <si>
    <t>鉱工業</t>
    <rPh sb="0" eb="3">
      <t>コウコウギョウ</t>
    </rPh>
    <phoneticPr fontId="2"/>
  </si>
  <si>
    <t>公共用地</t>
    <rPh sb="0" eb="2">
      <t>コウキョウ</t>
    </rPh>
    <rPh sb="2" eb="4">
      <t>ヨウチ</t>
    </rPh>
    <phoneticPr fontId="2"/>
  </si>
  <si>
    <t>その他の
建物施設</t>
    <rPh sb="2" eb="3">
      <t>タ</t>
    </rPh>
    <rPh sb="5" eb="7">
      <t>タテモノ</t>
    </rPh>
    <rPh sb="7" eb="9">
      <t>シセツ</t>
    </rPh>
    <phoneticPr fontId="2"/>
  </si>
  <si>
    <t>植林
その他</t>
    <rPh sb="0" eb="2">
      <t>ショクリン</t>
    </rPh>
    <rPh sb="5" eb="6">
      <t>タ</t>
    </rPh>
    <phoneticPr fontId="2"/>
  </si>
  <si>
    <t>件数</t>
    <rPh sb="0" eb="2">
      <t>ケンスウ</t>
    </rPh>
    <phoneticPr fontId="2"/>
  </si>
  <si>
    <t>29</t>
    <phoneticPr fontId="2"/>
  </si>
  <si>
    <t>2</t>
    <phoneticPr fontId="2"/>
  </si>
  <si>
    <t>資料：農業委員会</t>
    <rPh sb="0" eb="2">
      <t>シリョウ</t>
    </rPh>
    <rPh sb="3" eb="5">
      <t>ノウギョウ</t>
    </rPh>
    <rPh sb="5" eb="8">
      <t>イインカイ</t>
    </rPh>
    <phoneticPr fontId="2"/>
  </si>
  <si>
    <t>04-07　水田転作実績</t>
    <rPh sb="6" eb="8">
      <t>スイデン</t>
    </rPh>
    <rPh sb="8" eb="10">
      <t>テンサク</t>
    </rPh>
    <rPh sb="10" eb="12">
      <t>ジッセキ</t>
    </rPh>
    <phoneticPr fontId="2"/>
  </si>
  <si>
    <t>各年中　単位：ａ</t>
    <rPh sb="0" eb="3">
      <t>カクネンチュウ</t>
    </rPh>
    <rPh sb="4" eb="6">
      <t>タンイ</t>
    </rPh>
    <phoneticPr fontId="2"/>
  </si>
  <si>
    <t>水稲作付目標面積</t>
    <rPh sb="0" eb="2">
      <t>スイトウ</t>
    </rPh>
    <rPh sb="2" eb="4">
      <t>サクツケ</t>
    </rPh>
    <rPh sb="4" eb="6">
      <t>モクヒョウ</t>
    </rPh>
    <rPh sb="6" eb="8">
      <t>メンセキ</t>
    </rPh>
    <phoneticPr fontId="2"/>
  </si>
  <si>
    <t>水稲作付
実績面積</t>
    <rPh sb="0" eb="2">
      <t>スイトウ</t>
    </rPh>
    <rPh sb="2" eb="4">
      <t>サクツケ</t>
    </rPh>
    <rPh sb="5" eb="7">
      <t>ジッセキ</t>
    </rPh>
    <rPh sb="7" eb="9">
      <t>メンセキ</t>
    </rPh>
    <phoneticPr fontId="2"/>
  </si>
  <si>
    <t>一般作物</t>
    <rPh sb="0" eb="2">
      <t>イッパン</t>
    </rPh>
    <rPh sb="2" eb="4">
      <t>サクモツ</t>
    </rPh>
    <phoneticPr fontId="2"/>
  </si>
  <si>
    <t>永年作物</t>
    <rPh sb="0" eb="2">
      <t>エイネン</t>
    </rPh>
    <rPh sb="2" eb="4">
      <t>サクモツ</t>
    </rPh>
    <phoneticPr fontId="2"/>
  </si>
  <si>
    <t>大豆</t>
    <rPh sb="0" eb="2">
      <t>ダイズ</t>
    </rPh>
    <phoneticPr fontId="2"/>
  </si>
  <si>
    <t>大小麦</t>
    <rPh sb="0" eb="1">
      <t>オオ</t>
    </rPh>
    <rPh sb="1" eb="3">
      <t>コムギ</t>
    </rPh>
    <phoneticPr fontId="2"/>
  </si>
  <si>
    <t>そば</t>
    <phoneticPr fontId="2"/>
  </si>
  <si>
    <t>永年作物</t>
    <phoneticPr fontId="2"/>
  </si>
  <si>
    <t>地域振興作物</t>
    <rPh sb="0" eb="2">
      <t>チイキ</t>
    </rPh>
    <rPh sb="2" eb="4">
      <t>シンコウ</t>
    </rPh>
    <rPh sb="4" eb="6">
      <t>サクモツ</t>
    </rPh>
    <phoneticPr fontId="2"/>
  </si>
  <si>
    <t>調整
水田</t>
    <rPh sb="0" eb="2">
      <t>チョウセイ</t>
    </rPh>
    <rPh sb="3" eb="5">
      <t>スイデン</t>
    </rPh>
    <phoneticPr fontId="2"/>
  </si>
  <si>
    <t>自己保全管理</t>
    <rPh sb="0" eb="2">
      <t>ジコ</t>
    </rPh>
    <rPh sb="2" eb="4">
      <t>ホゼン</t>
    </rPh>
    <rPh sb="4" eb="6">
      <t>カンリ</t>
    </rPh>
    <phoneticPr fontId="2"/>
  </si>
  <si>
    <t>土地改良
通年施行　</t>
    <rPh sb="0" eb="2">
      <t>トチ</t>
    </rPh>
    <rPh sb="2" eb="4">
      <t>カイリョウ</t>
    </rPh>
    <rPh sb="5" eb="7">
      <t>ツウネン</t>
    </rPh>
    <rPh sb="7" eb="9">
      <t>シコウ</t>
    </rPh>
    <phoneticPr fontId="2"/>
  </si>
  <si>
    <t>農業用施設用地等</t>
    <rPh sb="0" eb="3">
      <t>ノウギョウヨウ</t>
    </rPh>
    <rPh sb="3" eb="5">
      <t>シセツ</t>
    </rPh>
    <rPh sb="5" eb="7">
      <t>ヨウチ</t>
    </rPh>
    <rPh sb="7" eb="8">
      <t>トウ</t>
    </rPh>
    <phoneticPr fontId="2"/>
  </si>
  <si>
    <t>新規需要米</t>
    <rPh sb="0" eb="2">
      <t>シンキ</t>
    </rPh>
    <rPh sb="2" eb="4">
      <t>ジュヨウ</t>
    </rPh>
    <rPh sb="4" eb="5">
      <t>マイ</t>
    </rPh>
    <phoneticPr fontId="2"/>
  </si>
  <si>
    <t>野菜</t>
    <rPh sb="0" eb="2">
      <t>ヤサイ</t>
    </rPh>
    <phoneticPr fontId="2"/>
  </si>
  <si>
    <t>資料：農林水産課</t>
    <rPh sb="0" eb="2">
      <t>シリョウ</t>
    </rPh>
    <rPh sb="3" eb="5">
      <t>ノウリン</t>
    </rPh>
    <rPh sb="5" eb="7">
      <t>スイサン</t>
    </rPh>
    <rPh sb="7" eb="8">
      <t>カ</t>
    </rPh>
    <phoneticPr fontId="2"/>
  </si>
  <si>
    <t>04-08　水稲上位４品種の作付面積率</t>
    <rPh sb="6" eb="8">
      <t>スイトウ</t>
    </rPh>
    <rPh sb="8" eb="10">
      <t>ジョウイ</t>
    </rPh>
    <rPh sb="11" eb="13">
      <t>ヒンシュ</t>
    </rPh>
    <rPh sb="14" eb="16">
      <t>サクツケ</t>
    </rPh>
    <rPh sb="16" eb="18">
      <t>メンセキ</t>
    </rPh>
    <rPh sb="18" eb="19">
      <t>リツ</t>
    </rPh>
    <phoneticPr fontId="2"/>
  </si>
  <si>
    <t>各年度中　単位：％</t>
    <rPh sb="0" eb="4">
      <t>カクネンドチュウ</t>
    </rPh>
    <rPh sb="5" eb="7">
      <t>タンイ</t>
    </rPh>
    <phoneticPr fontId="2"/>
  </si>
  <si>
    <t>1位</t>
    <rPh sb="1" eb="2">
      <t>イ</t>
    </rPh>
    <phoneticPr fontId="2"/>
  </si>
  <si>
    <t>2位</t>
    <rPh sb="1" eb="2">
      <t>イ</t>
    </rPh>
    <phoneticPr fontId="2"/>
  </si>
  <si>
    <t>3位</t>
    <rPh sb="1" eb="2">
      <t>イ</t>
    </rPh>
    <phoneticPr fontId="2"/>
  </si>
  <si>
    <t>4位</t>
    <rPh sb="1" eb="2">
      <t>イ</t>
    </rPh>
    <phoneticPr fontId="2"/>
  </si>
  <si>
    <t>比率</t>
    <rPh sb="0" eb="2">
      <t>ヒリツ</t>
    </rPh>
    <phoneticPr fontId="2"/>
  </si>
  <si>
    <t>品種名</t>
    <rPh sb="0" eb="2">
      <t>ヒンシュ</t>
    </rPh>
    <rPh sb="2" eb="3">
      <t>メイ</t>
    </rPh>
    <phoneticPr fontId="2"/>
  </si>
  <si>
    <t>ｺｼﾋｶﾘ</t>
  </si>
  <si>
    <t>ゆめみづほ</t>
  </si>
  <si>
    <t>ｶｸﾞﾗﾓﾁ</t>
  </si>
  <si>
    <t>五百万石</t>
    <rPh sb="0" eb="4">
      <t>ゴヒャクマンゴク</t>
    </rPh>
    <phoneticPr fontId="2"/>
  </si>
  <si>
    <t>ひゃくまん穀</t>
  </si>
  <si>
    <t>ゆうだい</t>
  </si>
  <si>
    <t>あきだわら</t>
  </si>
  <si>
    <t>資料：農林水産課</t>
    <rPh sb="0" eb="2">
      <t>シリョウ</t>
    </rPh>
    <rPh sb="3" eb="8">
      <t>ノウリンスイサンカ</t>
    </rPh>
    <phoneticPr fontId="2"/>
  </si>
  <si>
    <t>04-09　林野面積</t>
    <rPh sb="6" eb="8">
      <t>リンヤ</t>
    </rPh>
    <rPh sb="8" eb="10">
      <t>メンセキ</t>
    </rPh>
    <phoneticPr fontId="2"/>
  </si>
  <si>
    <t>各年度3月末現在　単位：ｈａ</t>
    <rPh sb="0" eb="1">
      <t>カク</t>
    </rPh>
    <rPh sb="1" eb="2">
      <t>トシ</t>
    </rPh>
    <rPh sb="2" eb="3">
      <t>ド</t>
    </rPh>
    <rPh sb="4" eb="6">
      <t>ガツマツ</t>
    </rPh>
    <rPh sb="6" eb="8">
      <t>ゲンザイ</t>
    </rPh>
    <rPh sb="9" eb="11">
      <t>タンイ</t>
    </rPh>
    <phoneticPr fontId="2"/>
  </si>
  <si>
    <t>民有林</t>
    <rPh sb="0" eb="3">
      <t>ミンユウリン</t>
    </rPh>
    <phoneticPr fontId="2"/>
  </si>
  <si>
    <t>国有林</t>
    <rPh sb="0" eb="3">
      <t>コクユウリン</t>
    </rPh>
    <phoneticPr fontId="2"/>
  </si>
  <si>
    <t>民有林山林</t>
    <rPh sb="0" eb="3">
      <t>ミンユウリン</t>
    </rPh>
    <rPh sb="3" eb="5">
      <t>サンリン</t>
    </rPh>
    <phoneticPr fontId="2"/>
  </si>
  <si>
    <t>原　野</t>
    <rPh sb="0" eb="1">
      <t>ゲン</t>
    </rPh>
    <rPh sb="2" eb="3">
      <t>ノ</t>
    </rPh>
    <phoneticPr fontId="2"/>
  </si>
  <si>
    <t>県市有林</t>
    <rPh sb="0" eb="1">
      <t>ケン</t>
    </rPh>
    <rPh sb="1" eb="2">
      <t>シ</t>
    </rPh>
    <rPh sb="2" eb="3">
      <t>ユウ</t>
    </rPh>
    <rPh sb="3" eb="4">
      <t>リン</t>
    </rPh>
    <phoneticPr fontId="2"/>
  </si>
  <si>
    <t>私有林</t>
    <rPh sb="0" eb="3">
      <t>シユウリン</t>
    </rPh>
    <phoneticPr fontId="2"/>
  </si>
  <si>
    <t>人工林</t>
    <rPh sb="0" eb="3">
      <t>ジンコウリン</t>
    </rPh>
    <phoneticPr fontId="2"/>
  </si>
  <si>
    <t>天然林</t>
    <rPh sb="0" eb="3">
      <t>テンネンリン</t>
    </rPh>
    <phoneticPr fontId="2"/>
  </si>
  <si>
    <t>竹林</t>
    <rPh sb="0" eb="2">
      <t>チクリン</t>
    </rPh>
    <phoneticPr fontId="2"/>
  </si>
  <si>
    <t>資料：石川県森林・林業要覧</t>
    <rPh sb="0" eb="2">
      <t>シリョウ</t>
    </rPh>
    <rPh sb="3" eb="6">
      <t>イシカワケン</t>
    </rPh>
    <rPh sb="6" eb="8">
      <t>シンリン</t>
    </rPh>
    <rPh sb="9" eb="11">
      <t>リンギョウ</t>
    </rPh>
    <rPh sb="11" eb="13">
      <t>ヨウラン</t>
    </rPh>
    <phoneticPr fontId="2"/>
  </si>
  <si>
    <t>04-10　種類別漁獲数量</t>
    <rPh sb="6" eb="8">
      <t>シュルイ</t>
    </rPh>
    <rPh sb="8" eb="9">
      <t>ベツ</t>
    </rPh>
    <rPh sb="9" eb="11">
      <t>ギョカク</t>
    </rPh>
    <rPh sb="11" eb="13">
      <t>スウリョウ</t>
    </rPh>
    <phoneticPr fontId="2"/>
  </si>
  <si>
    <t>各年中　単位：ｔ</t>
    <rPh sb="0" eb="3">
      <t>カクネンチュウ</t>
    </rPh>
    <rPh sb="4" eb="6">
      <t>タンイ</t>
    </rPh>
    <phoneticPr fontId="2"/>
  </si>
  <si>
    <t>漁獲物種類</t>
    <rPh sb="0" eb="3">
      <t>ギョカクブツ</t>
    </rPh>
    <rPh sb="3" eb="5">
      <t>シュルイ</t>
    </rPh>
    <phoneticPr fontId="2"/>
  </si>
  <si>
    <t>令和元</t>
    <rPh sb="0" eb="2">
      <t>レイワ</t>
    </rPh>
    <rPh sb="2" eb="3">
      <t>ゲン</t>
    </rPh>
    <phoneticPr fontId="2"/>
  </si>
  <si>
    <t>魚類</t>
    <rPh sb="0" eb="1">
      <t>サカナ</t>
    </rPh>
    <rPh sb="1" eb="2">
      <t>タグイ</t>
    </rPh>
    <phoneticPr fontId="2"/>
  </si>
  <si>
    <t>あじ類</t>
    <rPh sb="2" eb="3">
      <t>ルイ</t>
    </rPh>
    <phoneticPr fontId="2"/>
  </si>
  <si>
    <t>さば類</t>
    <rPh sb="2" eb="3">
      <t>ルイ</t>
    </rPh>
    <phoneticPr fontId="2"/>
  </si>
  <si>
    <t>ぶり類</t>
    <rPh sb="2" eb="3">
      <t>ルイ</t>
    </rPh>
    <phoneticPr fontId="2"/>
  </si>
  <si>
    <t>ひらめ・かれい類</t>
    <rPh sb="7" eb="8">
      <t>ルイ</t>
    </rPh>
    <phoneticPr fontId="2"/>
  </si>
  <si>
    <t>たら類</t>
    <rPh sb="2" eb="3">
      <t>ルイ</t>
    </rPh>
    <phoneticPr fontId="2"/>
  </si>
  <si>
    <t>はたはた</t>
    <phoneticPr fontId="2"/>
  </si>
  <si>
    <t>にぎす類</t>
    <rPh sb="3" eb="4">
      <t>ルイ</t>
    </rPh>
    <phoneticPr fontId="2"/>
  </si>
  <si>
    <t>たい類</t>
    <rPh sb="2" eb="3">
      <t>ルイ</t>
    </rPh>
    <phoneticPr fontId="2"/>
  </si>
  <si>
    <t>さわら類</t>
    <rPh sb="3" eb="4">
      <t>ルイ</t>
    </rPh>
    <phoneticPr fontId="2"/>
  </si>
  <si>
    <t>すずき類</t>
    <rPh sb="3" eb="4">
      <t>ルイ</t>
    </rPh>
    <phoneticPr fontId="2"/>
  </si>
  <si>
    <t>あまだい</t>
    <phoneticPr fontId="2"/>
  </si>
  <si>
    <t>ふぐ類</t>
    <rPh sb="2" eb="3">
      <t>ルイ</t>
    </rPh>
    <phoneticPr fontId="2"/>
  </si>
  <si>
    <t>その他の魚類</t>
    <rPh sb="2" eb="3">
      <t>タ</t>
    </rPh>
    <rPh sb="4" eb="6">
      <t>ギョルイ</t>
    </rPh>
    <phoneticPr fontId="2"/>
  </si>
  <si>
    <t>えび類</t>
    <rPh sb="2" eb="3">
      <t>ルイ</t>
    </rPh>
    <phoneticPr fontId="2"/>
  </si>
  <si>
    <t>かに類</t>
    <rPh sb="2" eb="3">
      <t>ルイ</t>
    </rPh>
    <phoneticPr fontId="2"/>
  </si>
  <si>
    <t>貝類</t>
    <rPh sb="0" eb="1">
      <t>カイ</t>
    </rPh>
    <rPh sb="1" eb="2">
      <t>タグイ</t>
    </rPh>
    <phoneticPr fontId="2"/>
  </si>
  <si>
    <t>いか類</t>
    <rPh sb="2" eb="3">
      <t>ルイ</t>
    </rPh>
    <phoneticPr fontId="2"/>
  </si>
  <si>
    <t>たこ類</t>
    <rPh sb="2" eb="3">
      <t>ルイ</t>
    </rPh>
    <phoneticPr fontId="2"/>
  </si>
  <si>
    <t>その他の水産動物類</t>
    <rPh sb="2" eb="3">
      <t>タ</t>
    </rPh>
    <rPh sb="4" eb="6">
      <t>スイサン</t>
    </rPh>
    <rPh sb="6" eb="8">
      <t>ドウブツ</t>
    </rPh>
    <rPh sb="8" eb="9">
      <t>タグイ</t>
    </rPh>
    <phoneticPr fontId="2"/>
  </si>
  <si>
    <t>海藻類</t>
    <rPh sb="0" eb="1">
      <t>ウミ</t>
    </rPh>
    <rPh sb="1" eb="2">
      <t>ソウ</t>
    </rPh>
    <rPh sb="2" eb="3">
      <t>ルイ</t>
    </rPh>
    <phoneticPr fontId="2"/>
  </si>
  <si>
    <t>資料：石川農林水産統計年報</t>
    <rPh sb="0" eb="2">
      <t>シリョウ</t>
    </rPh>
    <rPh sb="3" eb="5">
      <t>イシカワ</t>
    </rPh>
    <rPh sb="5" eb="7">
      <t>ノウリン</t>
    </rPh>
    <rPh sb="7" eb="9">
      <t>スイサン</t>
    </rPh>
    <rPh sb="9" eb="11">
      <t>トウケイ</t>
    </rPh>
    <rPh sb="11" eb="13">
      <t>ネンポウ</t>
    </rPh>
    <phoneticPr fontId="2"/>
  </si>
  <si>
    <t>04-11　漁業経営体の基本構成</t>
    <rPh sb="6" eb="8">
      <t>ギョギョウ</t>
    </rPh>
    <rPh sb="8" eb="10">
      <t>ケイエイ</t>
    </rPh>
    <rPh sb="10" eb="11">
      <t>タイ</t>
    </rPh>
    <rPh sb="12" eb="14">
      <t>キホン</t>
    </rPh>
    <rPh sb="14" eb="16">
      <t>コウセイ</t>
    </rPh>
    <phoneticPr fontId="2"/>
  </si>
  <si>
    <t>各年11月1日現在</t>
    <phoneticPr fontId="2"/>
  </si>
  <si>
    <t>単位</t>
    <rPh sb="0" eb="2">
      <t>タンイ</t>
    </rPh>
    <phoneticPr fontId="2"/>
  </si>
  <si>
    <t>平成20年</t>
    <rPh sb="0" eb="2">
      <t>ヘイセイ</t>
    </rPh>
    <rPh sb="4" eb="5">
      <t>ネン</t>
    </rPh>
    <phoneticPr fontId="2"/>
  </si>
  <si>
    <t>漁業経営体数</t>
    <rPh sb="0" eb="2">
      <t>ギョギョウ</t>
    </rPh>
    <rPh sb="2" eb="4">
      <t>ケイエイ</t>
    </rPh>
    <rPh sb="4" eb="5">
      <t>タイ</t>
    </rPh>
    <rPh sb="5" eb="6">
      <t>スウ</t>
    </rPh>
    <phoneticPr fontId="2"/>
  </si>
  <si>
    <t>経営体</t>
    <rPh sb="0" eb="2">
      <t>ケイエイ</t>
    </rPh>
    <rPh sb="2" eb="3">
      <t>タイ</t>
    </rPh>
    <phoneticPr fontId="2"/>
  </si>
  <si>
    <t>漁船</t>
    <rPh sb="0" eb="2">
      <t>ギョセン</t>
    </rPh>
    <phoneticPr fontId="2"/>
  </si>
  <si>
    <t>無動力船隻数</t>
    <rPh sb="0" eb="1">
      <t>ム</t>
    </rPh>
    <rPh sb="1" eb="3">
      <t>ドウリョク</t>
    </rPh>
    <rPh sb="3" eb="4">
      <t>セン</t>
    </rPh>
    <rPh sb="4" eb="5">
      <t>セキ</t>
    </rPh>
    <rPh sb="5" eb="6">
      <t>スウ</t>
    </rPh>
    <phoneticPr fontId="2"/>
  </si>
  <si>
    <t>隻</t>
    <rPh sb="0" eb="1">
      <t>セキ</t>
    </rPh>
    <phoneticPr fontId="2"/>
  </si>
  <si>
    <t>船外機付船隻数</t>
    <rPh sb="0" eb="1">
      <t>フネ</t>
    </rPh>
    <rPh sb="1" eb="2">
      <t>ソト</t>
    </rPh>
    <rPh sb="2" eb="3">
      <t>キ</t>
    </rPh>
    <rPh sb="3" eb="4">
      <t>ツキ</t>
    </rPh>
    <rPh sb="4" eb="5">
      <t>セン</t>
    </rPh>
    <rPh sb="5" eb="7">
      <t>セキスウ</t>
    </rPh>
    <phoneticPr fontId="2"/>
  </si>
  <si>
    <t>動力船</t>
    <rPh sb="0" eb="2">
      <t>ドウリョク</t>
    </rPh>
    <rPh sb="2" eb="3">
      <t>セン</t>
    </rPh>
    <phoneticPr fontId="2"/>
  </si>
  <si>
    <t>隻数</t>
    <rPh sb="0" eb="1">
      <t>セキ</t>
    </rPh>
    <rPh sb="1" eb="2">
      <t>スウ</t>
    </rPh>
    <phoneticPr fontId="2"/>
  </si>
  <si>
    <t>トン数</t>
    <rPh sb="2" eb="3">
      <t>スウ</t>
    </rPh>
    <phoneticPr fontId="2"/>
  </si>
  <si>
    <t>ｔ</t>
    <phoneticPr fontId="2"/>
  </si>
  <si>
    <t>最盛期の
海上作業
従事者</t>
    <rPh sb="0" eb="3">
      <t>サイセイキ</t>
    </rPh>
    <rPh sb="5" eb="7">
      <t>カイジョウ</t>
    </rPh>
    <rPh sb="7" eb="9">
      <t>サギョウ</t>
    </rPh>
    <rPh sb="10" eb="13">
      <t>ジュウジシャ</t>
    </rPh>
    <phoneticPr fontId="2"/>
  </si>
  <si>
    <t>人</t>
    <rPh sb="0" eb="1">
      <t>ヒト</t>
    </rPh>
    <phoneticPr fontId="2"/>
  </si>
  <si>
    <t>家　 族</t>
    <rPh sb="0" eb="1">
      <t>イエ</t>
    </rPh>
    <rPh sb="3" eb="4">
      <t>ゾク</t>
    </rPh>
    <phoneticPr fontId="2"/>
  </si>
  <si>
    <t>団体経営体の責任のある者</t>
    <rPh sb="0" eb="2">
      <t>ダンタイ</t>
    </rPh>
    <rPh sb="2" eb="5">
      <t>ケイエイタイ</t>
    </rPh>
    <rPh sb="6" eb="8">
      <t>セキニン</t>
    </rPh>
    <rPh sb="11" eb="12">
      <t>モノ</t>
    </rPh>
    <phoneticPr fontId="2"/>
  </si>
  <si>
    <t>資料：漁業センサス</t>
    <rPh sb="0" eb="2">
      <t>シリョウ</t>
    </rPh>
    <rPh sb="3" eb="5">
      <t>ギョギョウ</t>
    </rPh>
    <phoneticPr fontId="2"/>
  </si>
  <si>
    <t>04-12　主とする漁業種類別経営体数</t>
    <rPh sb="6" eb="7">
      <t>シュ</t>
    </rPh>
    <rPh sb="10" eb="12">
      <t>ギョギョウ</t>
    </rPh>
    <rPh sb="12" eb="14">
      <t>シュルイ</t>
    </rPh>
    <rPh sb="14" eb="15">
      <t>ベツ</t>
    </rPh>
    <rPh sb="15" eb="17">
      <t>ケイエイ</t>
    </rPh>
    <rPh sb="17" eb="18">
      <t>タイ</t>
    </rPh>
    <rPh sb="18" eb="19">
      <t>スウ</t>
    </rPh>
    <phoneticPr fontId="2"/>
  </si>
  <si>
    <t>各年11月1日現在　単位：経営体</t>
    <phoneticPr fontId="2"/>
  </si>
  <si>
    <t>　　総　　　　　　数</t>
    <rPh sb="2" eb="3">
      <t>フサ</t>
    </rPh>
    <rPh sb="9" eb="10">
      <t>カズ</t>
    </rPh>
    <phoneticPr fontId="2"/>
  </si>
  <si>
    <t>底引き網</t>
    <rPh sb="0" eb="2">
      <t>ソコビ</t>
    </rPh>
    <rPh sb="3" eb="4">
      <t>アミ</t>
    </rPh>
    <phoneticPr fontId="2"/>
  </si>
  <si>
    <t>　沖合底引き網１そうびき</t>
    <rPh sb="1" eb="3">
      <t>オキア</t>
    </rPh>
    <rPh sb="3" eb="5">
      <t>ソコビ</t>
    </rPh>
    <rPh sb="6" eb="7">
      <t>アミ</t>
    </rPh>
    <phoneticPr fontId="2"/>
  </si>
  <si>
    <t>　小　型　底　引　き　網</t>
    <rPh sb="1" eb="2">
      <t>ショウ</t>
    </rPh>
    <rPh sb="3" eb="4">
      <t>カタ</t>
    </rPh>
    <rPh sb="5" eb="6">
      <t>ソコ</t>
    </rPh>
    <rPh sb="7" eb="8">
      <t>イン</t>
    </rPh>
    <rPh sb="11" eb="12">
      <t>アミ</t>
    </rPh>
    <phoneticPr fontId="2"/>
  </si>
  <si>
    <t>船びき網</t>
    <rPh sb="0" eb="1">
      <t>フネ</t>
    </rPh>
    <rPh sb="3" eb="4">
      <t>アミ</t>
    </rPh>
    <phoneticPr fontId="2"/>
  </si>
  <si>
    <t>刺網</t>
    <rPh sb="0" eb="2">
      <t>サシアミ</t>
    </rPh>
    <phoneticPr fontId="2"/>
  </si>
  <si>
    <t>釣・その他</t>
    <rPh sb="0" eb="1">
      <t>ツリ</t>
    </rPh>
    <rPh sb="4" eb="5">
      <t>タ</t>
    </rPh>
    <phoneticPr fontId="2"/>
  </si>
  <si>
    <t>大型定置網</t>
    <rPh sb="0" eb="2">
      <t>オオガタ</t>
    </rPh>
    <rPh sb="2" eb="5">
      <t>テイチアミ</t>
    </rPh>
    <phoneticPr fontId="2"/>
  </si>
  <si>
    <t xml:space="preserve">‐ </t>
    <phoneticPr fontId="2"/>
  </si>
  <si>
    <t>小型定置網</t>
    <rPh sb="0" eb="2">
      <t>コガタ</t>
    </rPh>
    <rPh sb="2" eb="5">
      <t>テイチアミ</t>
    </rPh>
    <phoneticPr fontId="2"/>
  </si>
  <si>
    <t>採貝・採藻</t>
    <rPh sb="0" eb="1">
      <t>サイ</t>
    </rPh>
    <rPh sb="1" eb="2">
      <t>カイ</t>
    </rPh>
    <phoneticPr fontId="2"/>
  </si>
  <si>
    <t>05-01　商業の状況</t>
    <rPh sb="6" eb="7">
      <t>ショウ</t>
    </rPh>
    <rPh sb="7" eb="8">
      <t>ギョウ</t>
    </rPh>
    <rPh sb="9" eb="11">
      <t>ジョウキョウ</t>
    </rPh>
    <phoneticPr fontId="2"/>
  </si>
  <si>
    <t>24年は2月1日、平成26年は7月1日、28年は6月1日現在　単位：百万円</t>
    <rPh sb="9" eb="11">
      <t>ヘイセイ</t>
    </rPh>
    <rPh sb="13" eb="14">
      <t>ネン</t>
    </rPh>
    <rPh sb="16" eb="17">
      <t>ガツ</t>
    </rPh>
    <rPh sb="18" eb="19">
      <t>ニチ</t>
    </rPh>
    <rPh sb="22" eb="23">
      <t>ネン</t>
    </rPh>
    <rPh sb="25" eb="26">
      <t>ガツ</t>
    </rPh>
    <rPh sb="27" eb="28">
      <t>ニチ</t>
    </rPh>
    <rPh sb="28" eb="30">
      <t>ゲンザイ</t>
    </rPh>
    <rPh sb="31" eb="33">
      <t>タンイ</t>
    </rPh>
    <rPh sb="34" eb="35">
      <t>ヒャク</t>
    </rPh>
    <rPh sb="35" eb="37">
      <t>マンエン</t>
    </rPh>
    <phoneticPr fontId="2"/>
  </si>
  <si>
    <t>産業分類</t>
    <rPh sb="0" eb="2">
      <t>サンギョウ</t>
    </rPh>
    <rPh sb="2" eb="4">
      <t>ブンルイ</t>
    </rPh>
    <phoneticPr fontId="2"/>
  </si>
  <si>
    <t>商店数</t>
    <phoneticPr fontId="2"/>
  </si>
  <si>
    <t>従業員数（人）</t>
    <phoneticPr fontId="2"/>
  </si>
  <si>
    <t>年間商品販売額（百万円）</t>
    <rPh sb="0" eb="2">
      <t>ネンカン</t>
    </rPh>
    <rPh sb="2" eb="4">
      <t>ショウヒン</t>
    </rPh>
    <rPh sb="4" eb="6">
      <t>ハンバイ</t>
    </rPh>
    <rPh sb="6" eb="7">
      <t>ガク</t>
    </rPh>
    <rPh sb="8" eb="9">
      <t>ヒャク</t>
    </rPh>
    <rPh sb="9" eb="10">
      <t>マン</t>
    </rPh>
    <rPh sb="10" eb="11">
      <t>エン</t>
    </rPh>
    <phoneticPr fontId="2"/>
  </si>
  <si>
    <t>平成19年</t>
    <rPh sb="0" eb="2">
      <t>ヘイセイ</t>
    </rPh>
    <rPh sb="4" eb="5">
      <t>ネン</t>
    </rPh>
    <phoneticPr fontId="2"/>
  </si>
  <si>
    <t>平成24年</t>
    <rPh sb="0" eb="2">
      <t>ヘイセイ</t>
    </rPh>
    <rPh sb="4" eb="5">
      <t>ネン</t>
    </rPh>
    <phoneticPr fontId="2"/>
  </si>
  <si>
    <t>平成26年</t>
    <rPh sb="0" eb="2">
      <t>ヘイセイ</t>
    </rPh>
    <rPh sb="4" eb="5">
      <t>ネン</t>
    </rPh>
    <phoneticPr fontId="2"/>
  </si>
  <si>
    <t>総　　　　　　数</t>
    <rPh sb="0" eb="1">
      <t>フサ</t>
    </rPh>
    <rPh sb="7" eb="8">
      <t>カズ</t>
    </rPh>
    <phoneticPr fontId="2"/>
  </si>
  <si>
    <t>卸　売　業　計</t>
    <rPh sb="0" eb="1">
      <t>オロシ</t>
    </rPh>
    <rPh sb="2" eb="3">
      <t>バイ</t>
    </rPh>
    <rPh sb="4" eb="5">
      <t>ギョウ</t>
    </rPh>
    <rPh sb="6" eb="7">
      <t>ケイ</t>
    </rPh>
    <phoneticPr fontId="2"/>
  </si>
  <si>
    <t>501　各種商品卸売業</t>
    <phoneticPr fontId="2"/>
  </si>
  <si>
    <t>511　繊維品卸売業（衣服，身の回り品を除く）</t>
    <phoneticPr fontId="2"/>
  </si>
  <si>
    <t>512　衣服卸売業</t>
    <phoneticPr fontId="2"/>
  </si>
  <si>
    <t>513　身の回り品卸売業</t>
    <phoneticPr fontId="2"/>
  </si>
  <si>
    <t>521　農畜産物・水産物卸売業</t>
    <phoneticPr fontId="2"/>
  </si>
  <si>
    <t>522　食料・飲料卸売業</t>
    <phoneticPr fontId="2"/>
  </si>
  <si>
    <t>531　建築材料卸売業</t>
    <phoneticPr fontId="2"/>
  </si>
  <si>
    <t>532　化学製品卸売業</t>
    <phoneticPr fontId="2"/>
  </si>
  <si>
    <t>533　石油・鉱物卸売業</t>
    <phoneticPr fontId="2"/>
  </si>
  <si>
    <t>534　鉄鋼製品卸売業</t>
    <phoneticPr fontId="2"/>
  </si>
  <si>
    <t>536　再生資源卸売業</t>
    <phoneticPr fontId="2"/>
  </si>
  <si>
    <t>541　産業機械器具卸売業</t>
    <phoneticPr fontId="2"/>
  </si>
  <si>
    <t>542　自動車卸売業</t>
    <phoneticPr fontId="2"/>
  </si>
  <si>
    <t>543　電気機械器具卸売業</t>
    <phoneticPr fontId="2"/>
  </si>
  <si>
    <t>549　その他の機械器具卸売業</t>
    <phoneticPr fontId="2"/>
  </si>
  <si>
    <t>551　家具・建具・じゅう器等卸売業</t>
    <phoneticPr fontId="2"/>
  </si>
  <si>
    <t>552　医薬品・化粧品等卸売業</t>
    <phoneticPr fontId="2"/>
  </si>
  <si>
    <t>553　紙・紙製品卸売業</t>
    <phoneticPr fontId="2"/>
  </si>
  <si>
    <t>559　他に分類されない卸売業</t>
    <phoneticPr fontId="2"/>
  </si>
  <si>
    <t>年間商品販売額（百万円）</t>
    <rPh sb="0" eb="2">
      <t>ネンカン</t>
    </rPh>
    <rPh sb="2" eb="4">
      <t>ショウヒン</t>
    </rPh>
    <rPh sb="4" eb="6">
      <t>ハンバイ</t>
    </rPh>
    <rPh sb="6" eb="7">
      <t>ガク</t>
    </rPh>
    <phoneticPr fontId="2"/>
  </si>
  <si>
    <t>小　売　業　計</t>
    <rPh sb="0" eb="1">
      <t>ショウ</t>
    </rPh>
    <rPh sb="2" eb="3">
      <t>バイ</t>
    </rPh>
    <rPh sb="4" eb="5">
      <t>ギョウ</t>
    </rPh>
    <rPh sb="6" eb="7">
      <t>ケイ</t>
    </rPh>
    <phoneticPr fontId="2"/>
  </si>
  <si>
    <t>56　各種商品小売業</t>
    <phoneticPr fontId="2"/>
  </si>
  <si>
    <t>561　百貨店，総合スーパー</t>
    <phoneticPr fontId="2"/>
  </si>
  <si>
    <t>569　その他の各種商品小売業
（従業者が常時50人未満のもの）</t>
    <phoneticPr fontId="2"/>
  </si>
  <si>
    <t>57  織物・衣服・身の回り品小売業</t>
  </si>
  <si>
    <t>571　呉服・服地・寝具小売業</t>
    <phoneticPr fontId="2"/>
  </si>
  <si>
    <t>572　男子服小売業</t>
    <phoneticPr fontId="2"/>
  </si>
  <si>
    <t>573　婦人・子供服小売業</t>
    <phoneticPr fontId="2"/>
  </si>
  <si>
    <t>574　靴・履物小売業</t>
    <phoneticPr fontId="2"/>
  </si>
  <si>
    <t>579　その他の織物・衣服・身の回り品小売業</t>
    <phoneticPr fontId="2"/>
  </si>
  <si>
    <t>58 飲食料品小売業</t>
  </si>
  <si>
    <t>581　各種食料品小売業</t>
    <phoneticPr fontId="2"/>
  </si>
  <si>
    <t>582　野菜・果実小売業</t>
    <phoneticPr fontId="2"/>
  </si>
  <si>
    <t>583　食肉小売業</t>
    <phoneticPr fontId="2"/>
  </si>
  <si>
    <t>584　鮮魚小売業</t>
    <phoneticPr fontId="2"/>
  </si>
  <si>
    <t>585　酒小売業</t>
    <phoneticPr fontId="2"/>
  </si>
  <si>
    <t>586　菓子・パン小売業</t>
    <phoneticPr fontId="2"/>
  </si>
  <si>
    <t>589　その他の飲食料品小売業</t>
    <phoneticPr fontId="2"/>
  </si>
  <si>
    <t>59 機械器具小売業</t>
  </si>
  <si>
    <t>591　自動車小売業</t>
    <phoneticPr fontId="2"/>
  </si>
  <si>
    <t>592　自転車小売業</t>
    <phoneticPr fontId="2"/>
  </si>
  <si>
    <t>593　機械器具小売業（自動車，自転車を除く）</t>
    <phoneticPr fontId="2"/>
  </si>
  <si>
    <t>60 その他の小売業</t>
  </si>
  <si>
    <t>601　家具・建具・畳小売業</t>
    <phoneticPr fontId="2"/>
  </si>
  <si>
    <t>602　じゅう器小売業</t>
    <phoneticPr fontId="2"/>
  </si>
  <si>
    <t>603　医薬品・化粧品小売業</t>
    <phoneticPr fontId="2"/>
  </si>
  <si>
    <t>604　農耕用品小売業</t>
    <phoneticPr fontId="2"/>
  </si>
  <si>
    <t>605　燃料小売業</t>
    <phoneticPr fontId="2"/>
  </si>
  <si>
    <t>606　書籍・文房具小売業</t>
    <phoneticPr fontId="2"/>
  </si>
  <si>
    <t>607　スポーツ用品・がん具・娯楽用品・楽器小売業</t>
    <phoneticPr fontId="2"/>
  </si>
  <si>
    <t>608　写真機・時計・眼鏡小売業</t>
    <phoneticPr fontId="2"/>
  </si>
  <si>
    <t>609　他に分類されない小売業</t>
    <phoneticPr fontId="2"/>
  </si>
  <si>
    <t>61　無店舗小売業</t>
    <phoneticPr fontId="2"/>
  </si>
  <si>
    <t>611　通信販売・訪問販売小売業</t>
    <phoneticPr fontId="2"/>
  </si>
  <si>
    <t>619　その他の無店舗小売業</t>
    <phoneticPr fontId="2"/>
  </si>
  <si>
    <t>※産業分類は、平成28年経済センサス活動調査のもので、前回値は新分類で組替えている。</t>
    <rPh sb="1" eb="3">
      <t>サンギョウ</t>
    </rPh>
    <rPh sb="3" eb="5">
      <t>ブンルイ</t>
    </rPh>
    <rPh sb="7" eb="9">
      <t>ヘイセイ</t>
    </rPh>
    <rPh sb="11" eb="12">
      <t>ネン</t>
    </rPh>
    <rPh sb="12" eb="14">
      <t>ケイザイ</t>
    </rPh>
    <rPh sb="18" eb="22">
      <t>カツドウチョウサ</t>
    </rPh>
    <rPh sb="27" eb="29">
      <t>ゼンカイ</t>
    </rPh>
    <rPh sb="29" eb="30">
      <t>チ</t>
    </rPh>
    <rPh sb="31" eb="32">
      <t>シン</t>
    </rPh>
    <rPh sb="32" eb="34">
      <t>ブンルイ</t>
    </rPh>
    <rPh sb="35" eb="37">
      <t>クミカ</t>
    </rPh>
    <phoneticPr fontId="2"/>
  </si>
  <si>
    <t>資料：商業統計・経済センサス</t>
    <rPh sb="0" eb="2">
      <t>シリョウ</t>
    </rPh>
    <rPh sb="3" eb="5">
      <t>ショウギョウ</t>
    </rPh>
    <rPh sb="5" eb="7">
      <t>トウケイ</t>
    </rPh>
    <rPh sb="8" eb="10">
      <t>ケイザイ</t>
    </rPh>
    <phoneticPr fontId="2"/>
  </si>
  <si>
    <t xml:space="preserve">  このため、公表値とは一致しない</t>
    <phoneticPr fontId="2"/>
  </si>
  <si>
    <t>※平成26年経済センサスの総計は内格付不能を含んだ値であるため</t>
    <rPh sb="1" eb="3">
      <t>ヘイセイ</t>
    </rPh>
    <rPh sb="5" eb="6">
      <t>ネン</t>
    </rPh>
    <rPh sb="6" eb="8">
      <t>ケイザイ</t>
    </rPh>
    <rPh sb="13" eb="15">
      <t>ソウケイ</t>
    </rPh>
    <rPh sb="22" eb="23">
      <t>フク</t>
    </rPh>
    <rPh sb="25" eb="26">
      <t>アタイ</t>
    </rPh>
    <phoneticPr fontId="2"/>
  </si>
  <si>
    <t xml:space="preserve">  各産業分類を合計した値と一致しない</t>
    <phoneticPr fontId="2"/>
  </si>
  <si>
    <t>※平成24年・28年は経済センサス活動調査、平成26年は商業統計より引用</t>
    <rPh sb="1" eb="3">
      <t>ヘイセイ</t>
    </rPh>
    <rPh sb="5" eb="6">
      <t>ネン</t>
    </rPh>
    <rPh sb="22" eb="24">
      <t>ヘイセイ</t>
    </rPh>
    <rPh sb="26" eb="27">
      <t>ネン</t>
    </rPh>
    <rPh sb="28" eb="30">
      <t>ショウギョウ</t>
    </rPh>
    <rPh sb="30" eb="32">
      <t>トウケイ</t>
    </rPh>
    <rPh sb="34" eb="36">
      <t>インヨウ</t>
    </rPh>
    <phoneticPr fontId="2"/>
  </si>
  <si>
    <t>05-02　商店の推移</t>
    <rPh sb="6" eb="8">
      <t>ショウテン</t>
    </rPh>
    <rPh sb="9" eb="11">
      <t>スイイ</t>
    </rPh>
    <phoneticPr fontId="2"/>
  </si>
  <si>
    <t>平成21年・26年は7月1日、24年は2月1日、その他の年は6月1日現在</t>
    <rPh sb="4" eb="5">
      <t>ネン</t>
    </rPh>
    <rPh sb="8" eb="9">
      <t>ネン</t>
    </rPh>
    <rPh sb="17" eb="18">
      <t>ネン</t>
    </rPh>
    <rPh sb="20" eb="21">
      <t>ガツ</t>
    </rPh>
    <rPh sb="22" eb="23">
      <t>ニチ</t>
    </rPh>
    <rPh sb="26" eb="27">
      <t>タ</t>
    </rPh>
    <rPh sb="28" eb="29">
      <t>ネン</t>
    </rPh>
    <rPh sb="31" eb="32">
      <t>ガツ</t>
    </rPh>
    <rPh sb="33" eb="34">
      <t>ニチ</t>
    </rPh>
    <rPh sb="34" eb="36">
      <t>ゲンザイ</t>
    </rPh>
    <phoneticPr fontId="2"/>
  </si>
  <si>
    <t>商店数</t>
    <rPh sb="0" eb="2">
      <t>ショウテン</t>
    </rPh>
    <rPh sb="2" eb="3">
      <t>スウ</t>
    </rPh>
    <phoneticPr fontId="2"/>
  </si>
  <si>
    <t>経営組織</t>
    <rPh sb="0" eb="2">
      <t>ケイエイ</t>
    </rPh>
    <rPh sb="2" eb="4">
      <t>ソシキ</t>
    </rPh>
    <phoneticPr fontId="2"/>
  </si>
  <si>
    <t>従業者規模別</t>
    <rPh sb="0" eb="3">
      <t>ジュウギョウシャ</t>
    </rPh>
    <rPh sb="3" eb="5">
      <t>キボ</t>
    </rPh>
    <rPh sb="5" eb="6">
      <t>ベツ</t>
    </rPh>
    <phoneticPr fontId="2"/>
  </si>
  <si>
    <t>卸売</t>
    <rPh sb="0" eb="2">
      <t>オロシウ</t>
    </rPh>
    <phoneticPr fontId="2"/>
  </si>
  <si>
    <t>小売</t>
    <rPh sb="0" eb="2">
      <t>コウリ</t>
    </rPh>
    <phoneticPr fontId="2"/>
  </si>
  <si>
    <t>法人</t>
    <rPh sb="0" eb="2">
      <t>ホウジン</t>
    </rPh>
    <phoneticPr fontId="2"/>
  </si>
  <si>
    <t>個人</t>
    <rPh sb="0" eb="2">
      <t>コジン</t>
    </rPh>
    <phoneticPr fontId="2"/>
  </si>
  <si>
    <t>１～２人</t>
    <rPh sb="3" eb="4">
      <t>ニン</t>
    </rPh>
    <phoneticPr fontId="2"/>
  </si>
  <si>
    <t>３～４人</t>
    <rPh sb="3" eb="4">
      <t>ニン</t>
    </rPh>
    <phoneticPr fontId="2"/>
  </si>
  <si>
    <t>５～９人</t>
    <rPh sb="3" eb="4">
      <t>ニン</t>
    </rPh>
    <phoneticPr fontId="2"/>
  </si>
  <si>
    <t>10～
19人</t>
    <rPh sb="6" eb="7">
      <t>ニン</t>
    </rPh>
    <phoneticPr fontId="2"/>
  </si>
  <si>
    <t>20～
29人</t>
    <rPh sb="6" eb="7">
      <t>ニン</t>
    </rPh>
    <phoneticPr fontId="2"/>
  </si>
  <si>
    <t>30～
49人</t>
    <rPh sb="6" eb="7">
      <t>ニン</t>
    </rPh>
    <phoneticPr fontId="2"/>
  </si>
  <si>
    <t>50～
99人</t>
    <rPh sb="6" eb="7">
      <t>ニン</t>
    </rPh>
    <phoneticPr fontId="2"/>
  </si>
  <si>
    <t>100人
以上</t>
    <rPh sb="3" eb="4">
      <t>ニン</t>
    </rPh>
    <rPh sb="5" eb="7">
      <t>イジョウ</t>
    </rPh>
    <phoneticPr fontId="2"/>
  </si>
  <si>
    <t>21</t>
    <phoneticPr fontId="2"/>
  </si>
  <si>
    <t>24</t>
    <phoneticPr fontId="2"/>
  </si>
  <si>
    <t>26</t>
    <phoneticPr fontId="2"/>
  </si>
  <si>
    <t>28</t>
    <phoneticPr fontId="2"/>
  </si>
  <si>
    <t>従業者数（人）</t>
    <rPh sb="0" eb="1">
      <t>ジュウ</t>
    </rPh>
    <rPh sb="1" eb="4">
      <t>ギョウシャスウ</t>
    </rPh>
    <rPh sb="5" eb="6">
      <t>ニン</t>
    </rPh>
    <phoneticPr fontId="2"/>
  </si>
  <si>
    <t>年間商品
販売額
（万円）</t>
    <rPh sb="0" eb="2">
      <t>ネンカン</t>
    </rPh>
    <rPh sb="2" eb="4">
      <t>ショウヒン</t>
    </rPh>
    <rPh sb="5" eb="7">
      <t>ハンバイ</t>
    </rPh>
    <rPh sb="7" eb="8">
      <t>ガク</t>
    </rPh>
    <rPh sb="10" eb="12">
      <t>マンエン</t>
    </rPh>
    <phoneticPr fontId="2"/>
  </si>
  <si>
    <t>その他の
収入額
（万円）</t>
    <rPh sb="2" eb="3">
      <t>タ</t>
    </rPh>
    <rPh sb="5" eb="7">
      <t>シュウニュウ</t>
    </rPh>
    <rPh sb="7" eb="8">
      <t>ガク</t>
    </rPh>
    <rPh sb="10" eb="12">
      <t>マンエン</t>
    </rPh>
    <phoneticPr fontId="2"/>
  </si>
  <si>
    <t>商品
手持額
（万円）</t>
    <rPh sb="0" eb="2">
      <t>ショウヒン</t>
    </rPh>
    <rPh sb="3" eb="5">
      <t>テモチ</t>
    </rPh>
    <rPh sb="5" eb="6">
      <t>ガク</t>
    </rPh>
    <rPh sb="8" eb="10">
      <t>マンエン</t>
    </rPh>
    <phoneticPr fontId="2"/>
  </si>
  <si>
    <t>売場面積
（小売業のみ）
（㎡）</t>
    <rPh sb="0" eb="2">
      <t>ウリバ</t>
    </rPh>
    <rPh sb="2" eb="4">
      <t>メンセキ</t>
    </rPh>
    <rPh sb="6" eb="9">
      <t>コウリギョウ</t>
    </rPh>
    <phoneticPr fontId="2"/>
  </si>
  <si>
    <t>※平成19・26年は商業統計、平成21年は経済センサス－基礎調査、</t>
    <rPh sb="1" eb="3">
      <t>ヘイセイ</t>
    </rPh>
    <rPh sb="8" eb="9">
      <t>ネン</t>
    </rPh>
    <rPh sb="10" eb="12">
      <t>ショウギョウ</t>
    </rPh>
    <rPh sb="12" eb="14">
      <t>トウケイ</t>
    </rPh>
    <rPh sb="15" eb="17">
      <t>ヘイセイ</t>
    </rPh>
    <rPh sb="19" eb="20">
      <t>ネン</t>
    </rPh>
    <rPh sb="21" eb="23">
      <t>ケイザイ</t>
    </rPh>
    <phoneticPr fontId="2"/>
  </si>
  <si>
    <t>資料：商業統計、経済センサス</t>
    <rPh sb="0" eb="2">
      <t>シリョウ</t>
    </rPh>
    <rPh sb="3" eb="5">
      <t>ショウギョウ</t>
    </rPh>
    <rPh sb="5" eb="7">
      <t>トウケイ</t>
    </rPh>
    <rPh sb="8" eb="10">
      <t>ケイザイ</t>
    </rPh>
    <phoneticPr fontId="2"/>
  </si>
  <si>
    <t>平成24・28年は経済センサス－活動調査より引用</t>
    <rPh sb="22" eb="24">
      <t>インヨウ</t>
    </rPh>
    <phoneticPr fontId="2"/>
  </si>
  <si>
    <t>05-03　産業（大分類）、経営組織、従業者規模別事業所数および従業者数</t>
    <rPh sb="6" eb="8">
      <t>サンギョウ</t>
    </rPh>
    <rPh sb="9" eb="12">
      <t>ダイブンルイ</t>
    </rPh>
    <rPh sb="14" eb="16">
      <t>ケイエイ</t>
    </rPh>
    <rPh sb="16" eb="18">
      <t>ソシキ</t>
    </rPh>
    <rPh sb="19" eb="22">
      <t>ジュウギョウシャ</t>
    </rPh>
    <rPh sb="22" eb="24">
      <t>キボ</t>
    </rPh>
    <rPh sb="24" eb="25">
      <t>ベツ</t>
    </rPh>
    <rPh sb="25" eb="28">
      <t>ジギョウショ</t>
    </rPh>
    <rPh sb="28" eb="29">
      <t>スウ</t>
    </rPh>
    <rPh sb="32" eb="35">
      <t>ジュウギョウシャ</t>
    </rPh>
    <rPh sb="35" eb="36">
      <t>スウ</t>
    </rPh>
    <phoneticPr fontId="2"/>
  </si>
  <si>
    <t>平成21年・26年は7月1日、24年は2月1日、28年は6月1日現在</t>
    <rPh sb="0" eb="2">
      <t>ヘイセイ</t>
    </rPh>
    <rPh sb="4" eb="5">
      <t>ネン</t>
    </rPh>
    <rPh sb="8" eb="9">
      <t>ネン</t>
    </rPh>
    <rPh sb="11" eb="12">
      <t>ガツ</t>
    </rPh>
    <rPh sb="13" eb="14">
      <t>ニチ</t>
    </rPh>
    <rPh sb="17" eb="18">
      <t>ネン</t>
    </rPh>
    <rPh sb="20" eb="21">
      <t>ガツ</t>
    </rPh>
    <rPh sb="22" eb="23">
      <t>ニチ</t>
    </rPh>
    <rPh sb="26" eb="27">
      <t>ネン</t>
    </rPh>
    <rPh sb="29" eb="30">
      <t>ガツ</t>
    </rPh>
    <rPh sb="31" eb="32">
      <t>ニチ</t>
    </rPh>
    <rPh sb="32" eb="34">
      <t>ゲンザイ</t>
    </rPh>
    <phoneticPr fontId="2"/>
  </si>
  <si>
    <t>産業大分類</t>
    <rPh sb="0" eb="3">
      <t>サンギョウダイ</t>
    </rPh>
    <rPh sb="3" eb="5">
      <t>ブンルイ</t>
    </rPh>
    <phoneticPr fontId="2"/>
  </si>
  <si>
    <t>民営</t>
    <phoneticPr fontId="2"/>
  </si>
  <si>
    <t>民営</t>
    <rPh sb="0" eb="2">
      <t>ミンエイ</t>
    </rPh>
    <phoneticPr fontId="2"/>
  </si>
  <si>
    <t>国･公共企業体
地方公共団体</t>
    <rPh sb="0" eb="1">
      <t>クニ</t>
    </rPh>
    <rPh sb="2" eb="4">
      <t>コウキョウ</t>
    </rPh>
    <rPh sb="4" eb="7">
      <t>キギョウタイ</t>
    </rPh>
    <rPh sb="8" eb="10">
      <t>チホウ</t>
    </rPh>
    <rPh sb="10" eb="12">
      <t>コウキョウ</t>
    </rPh>
    <rPh sb="12" eb="14">
      <t>ダンタイ</t>
    </rPh>
    <phoneticPr fontId="2"/>
  </si>
  <si>
    <t>事業所数</t>
    <rPh sb="0" eb="3">
      <t>ジギョウショ</t>
    </rPh>
    <rPh sb="3" eb="4">
      <t>スウ</t>
    </rPh>
    <phoneticPr fontId="2"/>
  </si>
  <si>
    <t>従業者数</t>
    <rPh sb="0" eb="3">
      <t>ジュウギョウシャ</t>
    </rPh>
    <rPh sb="3" eb="4">
      <t>スウ</t>
    </rPh>
    <phoneticPr fontId="2"/>
  </si>
  <si>
    <t>0～4人</t>
    <rPh sb="3" eb="4">
      <t>ニン</t>
    </rPh>
    <phoneticPr fontId="2"/>
  </si>
  <si>
    <t>5～9人</t>
    <rPh sb="3" eb="4">
      <t>ニン</t>
    </rPh>
    <phoneticPr fontId="2"/>
  </si>
  <si>
    <t>10～19人</t>
    <rPh sb="5" eb="6">
      <t>ニン</t>
    </rPh>
    <phoneticPr fontId="2"/>
  </si>
  <si>
    <t>20～29人</t>
    <rPh sb="5" eb="6">
      <t>ニン</t>
    </rPh>
    <phoneticPr fontId="2"/>
  </si>
  <si>
    <t>30人以上</t>
    <rPh sb="2" eb="5">
      <t>ニンイジョウ</t>
    </rPh>
    <phoneticPr fontId="2"/>
  </si>
  <si>
    <t>個人業主</t>
    <rPh sb="0" eb="2">
      <t>コジン</t>
    </rPh>
    <rPh sb="2" eb="4">
      <t>ギョウシュ</t>
    </rPh>
    <phoneticPr fontId="2"/>
  </si>
  <si>
    <t>うち、
常用雇用者</t>
    <rPh sb="4" eb="6">
      <t>ジョウヨウ</t>
    </rPh>
    <rPh sb="6" eb="9">
      <t>コヨウシャ</t>
    </rPh>
    <phoneticPr fontId="2"/>
  </si>
  <si>
    <t>平　　成　　28　年</t>
    <rPh sb="0" eb="1">
      <t>ヒラ</t>
    </rPh>
    <rPh sb="3" eb="4">
      <t>シゲル</t>
    </rPh>
    <rPh sb="9" eb="10">
      <t>ネン</t>
    </rPh>
    <phoneticPr fontId="2"/>
  </si>
  <si>
    <t>総　　　　　数</t>
    <rPh sb="0" eb="1">
      <t>フサ</t>
    </rPh>
    <rPh sb="6" eb="7">
      <t>カズ</t>
    </rPh>
    <phoneticPr fontId="2"/>
  </si>
  <si>
    <t>農林漁業</t>
    <rPh sb="0" eb="2">
      <t>ノウリン</t>
    </rPh>
    <rPh sb="2" eb="4">
      <t>ギョギョウ</t>
    </rPh>
    <phoneticPr fontId="2"/>
  </si>
  <si>
    <t>電気・ガス・熱供給・水道業</t>
    <rPh sb="0" eb="2">
      <t>デンキ</t>
    </rPh>
    <rPh sb="6" eb="7">
      <t>ネツ</t>
    </rPh>
    <rPh sb="7" eb="9">
      <t>キョウキュウ</t>
    </rPh>
    <rPh sb="10" eb="13">
      <t>スイドウギョウ</t>
    </rPh>
    <phoneticPr fontId="2"/>
  </si>
  <si>
    <t>情報通信業</t>
    <rPh sb="0" eb="2">
      <t>ジョウホウ</t>
    </rPh>
    <rPh sb="2" eb="5">
      <t>ツウシンギョウ</t>
    </rPh>
    <phoneticPr fontId="2"/>
  </si>
  <si>
    <t>運輸業，郵便業</t>
    <rPh sb="0" eb="2">
      <t>ウンユ</t>
    </rPh>
    <rPh sb="2" eb="3">
      <t>ギョウ</t>
    </rPh>
    <rPh sb="4" eb="6">
      <t>ユウビン</t>
    </rPh>
    <rPh sb="6" eb="7">
      <t>ギョウ</t>
    </rPh>
    <phoneticPr fontId="2"/>
  </si>
  <si>
    <t>卸売業，小売業</t>
    <rPh sb="0" eb="2">
      <t>オロシウリ</t>
    </rPh>
    <rPh sb="2" eb="3">
      <t>ギョウ</t>
    </rPh>
    <rPh sb="4" eb="7">
      <t>コウリギョウ</t>
    </rPh>
    <phoneticPr fontId="2"/>
  </si>
  <si>
    <t>金融業，保険業</t>
    <rPh sb="0" eb="2">
      <t>キンユウ</t>
    </rPh>
    <rPh sb="2" eb="3">
      <t>ギョウ</t>
    </rPh>
    <rPh sb="4" eb="6">
      <t>ホケン</t>
    </rPh>
    <rPh sb="6" eb="7">
      <t>ギョウ</t>
    </rPh>
    <phoneticPr fontId="2"/>
  </si>
  <si>
    <t>不動産業，物品賃貸業</t>
    <rPh sb="0" eb="3">
      <t>フドウサン</t>
    </rPh>
    <rPh sb="3" eb="4">
      <t>ギョウ</t>
    </rPh>
    <rPh sb="5" eb="7">
      <t>ブッピン</t>
    </rPh>
    <rPh sb="7" eb="9">
      <t>チンタイ</t>
    </rPh>
    <rPh sb="9" eb="10">
      <t>ギョウ</t>
    </rPh>
    <phoneticPr fontId="2"/>
  </si>
  <si>
    <t>学術研究，専門・技術サービス業</t>
    <rPh sb="0" eb="2">
      <t>ガクジュツ</t>
    </rPh>
    <rPh sb="2" eb="4">
      <t>ケンキュウ</t>
    </rPh>
    <rPh sb="5" eb="7">
      <t>センモン</t>
    </rPh>
    <rPh sb="8" eb="10">
      <t>ギジュツ</t>
    </rPh>
    <rPh sb="14" eb="15">
      <t>ギョウ</t>
    </rPh>
    <phoneticPr fontId="2"/>
  </si>
  <si>
    <t>宿泊業，飲食サービス業</t>
    <rPh sb="0" eb="2">
      <t>シュクハク</t>
    </rPh>
    <rPh sb="2" eb="3">
      <t>ギョウ</t>
    </rPh>
    <rPh sb="4" eb="6">
      <t>インショク</t>
    </rPh>
    <rPh sb="10" eb="11">
      <t>ギョウ</t>
    </rPh>
    <phoneticPr fontId="2"/>
  </si>
  <si>
    <t>生活関連サービス業、娯楽業</t>
    <rPh sb="0" eb="2">
      <t>セイカツ</t>
    </rPh>
    <rPh sb="2" eb="4">
      <t>カンレン</t>
    </rPh>
    <rPh sb="8" eb="9">
      <t>ギョウ</t>
    </rPh>
    <rPh sb="10" eb="12">
      <t>ゴラク</t>
    </rPh>
    <rPh sb="12" eb="13">
      <t>ギョウ</t>
    </rPh>
    <phoneticPr fontId="2"/>
  </si>
  <si>
    <t>教育，学習支援業</t>
  </si>
  <si>
    <t>医療，福祉</t>
    <phoneticPr fontId="2"/>
  </si>
  <si>
    <t>複合サービス事業</t>
    <phoneticPr fontId="2"/>
  </si>
  <si>
    <r>
      <t>サービス業</t>
    </r>
    <r>
      <rPr>
        <sz val="8"/>
        <rFont val="ＭＳ ゴシック"/>
        <family val="3"/>
        <charset val="128"/>
      </rPr>
      <t>（他に分類されないもの）</t>
    </r>
    <phoneticPr fontId="2"/>
  </si>
  <si>
    <t>平　　成　　26 　年</t>
    <rPh sb="0" eb="1">
      <t>ヒラ</t>
    </rPh>
    <rPh sb="3" eb="4">
      <t>シゲル</t>
    </rPh>
    <rPh sb="10" eb="11">
      <t>ネン</t>
    </rPh>
    <phoneticPr fontId="2"/>
  </si>
  <si>
    <t>医療，福祉</t>
  </si>
  <si>
    <t>複合サービス事業</t>
  </si>
  <si>
    <t>サービス業（他に分類されないもの）</t>
  </si>
  <si>
    <t>平　　成　　21 　年</t>
    <rPh sb="0" eb="1">
      <t>ヒラ</t>
    </rPh>
    <rPh sb="3" eb="4">
      <t>シゲル</t>
    </rPh>
    <rPh sb="10" eb="11">
      <t>ネン</t>
    </rPh>
    <phoneticPr fontId="2"/>
  </si>
  <si>
    <t>運輸業・郵便業</t>
    <rPh sb="0" eb="2">
      <t>ウンユ</t>
    </rPh>
    <rPh sb="2" eb="3">
      <t>ギョウ</t>
    </rPh>
    <rPh sb="4" eb="6">
      <t>ユウビン</t>
    </rPh>
    <rPh sb="6" eb="7">
      <t>ギョウ</t>
    </rPh>
    <phoneticPr fontId="2"/>
  </si>
  <si>
    <t>卸売・小売業</t>
    <rPh sb="0" eb="2">
      <t>オロシウリ</t>
    </rPh>
    <rPh sb="3" eb="6">
      <t>コウリギョウ</t>
    </rPh>
    <phoneticPr fontId="2"/>
  </si>
  <si>
    <t>金融業・保険業</t>
    <rPh sb="0" eb="2">
      <t>キンユウ</t>
    </rPh>
    <rPh sb="2" eb="3">
      <t>ギョウ</t>
    </rPh>
    <rPh sb="4" eb="6">
      <t>ホケン</t>
    </rPh>
    <rPh sb="6" eb="7">
      <t>ギョウ</t>
    </rPh>
    <phoneticPr fontId="2"/>
  </si>
  <si>
    <t>不動産業・物品賃貸業</t>
    <rPh sb="0" eb="3">
      <t>フドウサン</t>
    </rPh>
    <rPh sb="3" eb="4">
      <t>ギョウ</t>
    </rPh>
    <rPh sb="5" eb="7">
      <t>ブッピン</t>
    </rPh>
    <rPh sb="7" eb="9">
      <t>チンタイ</t>
    </rPh>
    <rPh sb="9" eb="10">
      <t>ギョウ</t>
    </rPh>
    <phoneticPr fontId="2"/>
  </si>
  <si>
    <t>学術研究、専門・技術サービス業</t>
    <rPh sb="0" eb="2">
      <t>ガクジュツ</t>
    </rPh>
    <rPh sb="2" eb="4">
      <t>ケンキュウ</t>
    </rPh>
    <rPh sb="5" eb="7">
      <t>センモン</t>
    </rPh>
    <rPh sb="8" eb="10">
      <t>ギジュツ</t>
    </rPh>
    <rPh sb="14" eb="15">
      <t>ギョウ</t>
    </rPh>
    <phoneticPr fontId="2"/>
  </si>
  <si>
    <t>宿泊業・飲食サービス業</t>
    <rPh sb="0" eb="2">
      <t>シュクハク</t>
    </rPh>
    <rPh sb="2" eb="3">
      <t>ギョウ</t>
    </rPh>
    <rPh sb="4" eb="6">
      <t>インショク</t>
    </rPh>
    <rPh sb="10" eb="11">
      <t>ギョウ</t>
    </rPh>
    <phoneticPr fontId="2"/>
  </si>
  <si>
    <t>平　　成　　24 　年</t>
    <rPh sb="0" eb="1">
      <t>ヒラ</t>
    </rPh>
    <rPh sb="3" eb="4">
      <t>シゲル</t>
    </rPh>
    <rPh sb="10" eb="11">
      <t>ネン</t>
    </rPh>
    <phoneticPr fontId="2"/>
  </si>
  <si>
    <t>※平成24年、28年は民営事業所のみ調査対象であったため、国・地方公共団体の事業所を含まない</t>
    <rPh sb="1" eb="3">
      <t>ヘイセイ</t>
    </rPh>
    <rPh sb="5" eb="6">
      <t>ネン</t>
    </rPh>
    <rPh sb="9" eb="10">
      <t>ネン</t>
    </rPh>
    <rPh sb="11" eb="13">
      <t>ミンエイ</t>
    </rPh>
    <rPh sb="13" eb="16">
      <t>ジギョウショ</t>
    </rPh>
    <rPh sb="18" eb="20">
      <t>チョウサ</t>
    </rPh>
    <rPh sb="20" eb="22">
      <t>タイショウ</t>
    </rPh>
    <rPh sb="29" eb="30">
      <t>クニ</t>
    </rPh>
    <rPh sb="31" eb="33">
      <t>チホウ</t>
    </rPh>
    <rPh sb="33" eb="35">
      <t>コウキョウ</t>
    </rPh>
    <rPh sb="35" eb="37">
      <t>ダンタイ</t>
    </rPh>
    <rPh sb="38" eb="41">
      <t>ジギョウショ</t>
    </rPh>
    <rPh sb="42" eb="43">
      <t>フク</t>
    </rPh>
    <phoneticPr fontId="2"/>
  </si>
  <si>
    <t>資料：経済センサス基礎調査、経済センサス－活動調査</t>
    <rPh sb="0" eb="2">
      <t>シリョウ</t>
    </rPh>
    <rPh sb="3" eb="5">
      <t>ケイザイ</t>
    </rPh>
    <rPh sb="9" eb="11">
      <t>キソ</t>
    </rPh>
    <rPh sb="11" eb="13">
      <t>チョウサ</t>
    </rPh>
    <rPh sb="14" eb="16">
      <t>ケイザイ</t>
    </rPh>
    <rPh sb="21" eb="23">
      <t>カツドウ</t>
    </rPh>
    <rPh sb="23" eb="25">
      <t>チョウサ</t>
    </rPh>
    <phoneticPr fontId="2"/>
  </si>
  <si>
    <t>※事業内容不詳含む</t>
    <rPh sb="1" eb="3">
      <t>ジギョウ</t>
    </rPh>
    <rPh sb="3" eb="5">
      <t>ナイヨウ</t>
    </rPh>
    <rPh sb="5" eb="7">
      <t>フショウ</t>
    </rPh>
    <rPh sb="7" eb="8">
      <t>フク</t>
    </rPh>
    <phoneticPr fontId="2"/>
  </si>
  <si>
    <t>※平成21年・26年は経済センサス－基礎調査、平成24年・28年は経済センサス－活動調査より引用</t>
    <rPh sb="1" eb="3">
      <t>ヘイセイ</t>
    </rPh>
    <rPh sb="5" eb="6">
      <t>ネン</t>
    </rPh>
    <rPh sb="9" eb="10">
      <t>ネン</t>
    </rPh>
    <rPh sb="11" eb="13">
      <t>ケイザイ</t>
    </rPh>
    <rPh sb="18" eb="20">
      <t>キソ</t>
    </rPh>
    <rPh sb="20" eb="22">
      <t>チョウサ</t>
    </rPh>
    <rPh sb="23" eb="25">
      <t>ヘイセイ</t>
    </rPh>
    <rPh sb="27" eb="28">
      <t>ネン</t>
    </rPh>
    <rPh sb="31" eb="32">
      <t>ネン</t>
    </rPh>
    <rPh sb="33" eb="35">
      <t>ケイザイ</t>
    </rPh>
    <rPh sb="40" eb="44">
      <t>カツドウチョウサ</t>
    </rPh>
    <rPh sb="46" eb="48">
      <t>インヨウ</t>
    </rPh>
    <phoneticPr fontId="2"/>
  </si>
  <si>
    <t>05-04　産業（中分類）、事業所数および従業者数(民営）</t>
    <rPh sb="6" eb="8">
      <t>サンギョウ</t>
    </rPh>
    <rPh sb="9" eb="10">
      <t>ナカ</t>
    </rPh>
    <rPh sb="10" eb="12">
      <t>ブンルイ</t>
    </rPh>
    <rPh sb="14" eb="17">
      <t>ジギョウショ</t>
    </rPh>
    <rPh sb="17" eb="18">
      <t>スウ</t>
    </rPh>
    <rPh sb="21" eb="24">
      <t>ジュウギョウシャ</t>
    </rPh>
    <rPh sb="24" eb="25">
      <t>スウ</t>
    </rPh>
    <rPh sb="26" eb="28">
      <t>ミンエイ</t>
    </rPh>
    <phoneticPr fontId="2"/>
  </si>
  <si>
    <t>平成26年は7月1日、平成28年は6月1日現在</t>
    <rPh sb="0" eb="2">
      <t>ヘイセイ</t>
    </rPh>
    <rPh sb="4" eb="5">
      <t>ネン</t>
    </rPh>
    <rPh sb="7" eb="8">
      <t>ガツ</t>
    </rPh>
    <rPh sb="9" eb="10">
      <t>ニチ</t>
    </rPh>
    <rPh sb="11" eb="13">
      <t>ヘイセイ</t>
    </rPh>
    <rPh sb="15" eb="16">
      <t>ネン</t>
    </rPh>
    <rPh sb="18" eb="19">
      <t>ガツ</t>
    </rPh>
    <rPh sb="20" eb="21">
      <t>ニチ</t>
    </rPh>
    <rPh sb="21" eb="23">
      <t>ゲンザイ</t>
    </rPh>
    <phoneticPr fontId="2"/>
  </si>
  <si>
    <t>産業分類</t>
    <phoneticPr fontId="2"/>
  </si>
  <si>
    <t>平成11年</t>
    <rPh sb="0" eb="2">
      <t>ヘイセイ</t>
    </rPh>
    <rPh sb="4" eb="5">
      <t>ネン</t>
    </rPh>
    <phoneticPr fontId="2"/>
  </si>
  <si>
    <t>平成13年</t>
    <rPh sb="0" eb="2">
      <t>ヘイセイ</t>
    </rPh>
    <rPh sb="4" eb="5">
      <t>ネン</t>
    </rPh>
    <phoneticPr fontId="2"/>
  </si>
  <si>
    <t>Ａ～Ｌ　全産業（Ｍ公務を除く）</t>
    <rPh sb="4" eb="7">
      <t>ゼンサンギョウ</t>
    </rPh>
    <rPh sb="9" eb="11">
      <t>コウム</t>
    </rPh>
    <rPh sb="12" eb="13">
      <t>ノゾ</t>
    </rPh>
    <phoneticPr fontId="2"/>
  </si>
  <si>
    <t>Ａ～Ｑ　全産業</t>
    <rPh sb="4" eb="7">
      <t>ゼンサンギョウ</t>
    </rPh>
    <phoneticPr fontId="2"/>
  </si>
  <si>
    <t>農業，林業</t>
    <rPh sb="3" eb="5">
      <t>リンギョウ</t>
    </rPh>
    <phoneticPr fontId="2"/>
  </si>
  <si>
    <t>01農業</t>
    <rPh sb="2" eb="4">
      <t>ノウギョウ</t>
    </rPh>
    <phoneticPr fontId="2"/>
  </si>
  <si>
    <t xml:space="preserve">01農業 </t>
  </si>
  <si>
    <t>x</t>
    <phoneticPr fontId="2"/>
  </si>
  <si>
    <t>02林業</t>
    <phoneticPr fontId="2"/>
  </si>
  <si>
    <t>漁業</t>
    <phoneticPr fontId="2"/>
  </si>
  <si>
    <t>03漁業</t>
    <phoneticPr fontId="2"/>
  </si>
  <si>
    <t>03漁業</t>
  </si>
  <si>
    <t>04水産養殖業</t>
    <rPh sb="2" eb="4">
      <t>スイサン</t>
    </rPh>
    <rPh sb="4" eb="7">
      <t>ヨウショクギョウ</t>
    </rPh>
    <phoneticPr fontId="2"/>
  </si>
  <si>
    <t>鉱業</t>
    <phoneticPr fontId="2"/>
  </si>
  <si>
    <t xml:space="preserve">05鉱業 </t>
  </si>
  <si>
    <t>08非金属工業</t>
    <rPh sb="2" eb="5">
      <t>ヒキンゾク</t>
    </rPh>
    <rPh sb="5" eb="7">
      <t>コウギョウ</t>
    </rPh>
    <phoneticPr fontId="2"/>
  </si>
  <si>
    <t>建設業</t>
    <phoneticPr fontId="2"/>
  </si>
  <si>
    <t xml:space="preserve">06総合工事業 </t>
  </si>
  <si>
    <t>09総合工事業</t>
    <rPh sb="2" eb="4">
      <t>ソウゴウ</t>
    </rPh>
    <rPh sb="4" eb="5">
      <t>コウ</t>
    </rPh>
    <rPh sb="5" eb="7">
      <t>ジギョウ</t>
    </rPh>
    <phoneticPr fontId="2"/>
  </si>
  <si>
    <t>07職別工事業(設備工事業を除く)</t>
  </si>
  <si>
    <t>10職別工事業</t>
    <rPh sb="2" eb="3">
      <t>ショク</t>
    </rPh>
    <rPh sb="3" eb="4">
      <t>ベツ</t>
    </rPh>
    <rPh sb="4" eb="5">
      <t>コウ</t>
    </rPh>
    <rPh sb="5" eb="7">
      <t>ジギョウ</t>
    </rPh>
    <phoneticPr fontId="2"/>
  </si>
  <si>
    <t>08設備工事業</t>
  </si>
  <si>
    <t>11設備工事業</t>
    <rPh sb="2" eb="4">
      <t>セツビ</t>
    </rPh>
    <rPh sb="4" eb="6">
      <t>コウジ</t>
    </rPh>
    <rPh sb="6" eb="7">
      <t>ギョウ</t>
    </rPh>
    <phoneticPr fontId="2"/>
  </si>
  <si>
    <t>製造業</t>
    <phoneticPr fontId="2"/>
  </si>
  <si>
    <t xml:space="preserve">09食料品製造業 </t>
  </si>
  <si>
    <t>12食料品製造業</t>
    <rPh sb="2" eb="5">
      <t>ショクリョウヒン</t>
    </rPh>
    <rPh sb="5" eb="8">
      <t>セイゾウギョウ</t>
    </rPh>
    <phoneticPr fontId="2"/>
  </si>
  <si>
    <t xml:space="preserve">10飲料・たばこ・飼料製造業 </t>
  </si>
  <si>
    <t>13飲料・飼料・たばこ製造業</t>
    <rPh sb="2" eb="4">
      <t>インリョウ</t>
    </rPh>
    <rPh sb="5" eb="7">
      <t>シリョウ</t>
    </rPh>
    <rPh sb="11" eb="14">
      <t>セイゾウギョウ</t>
    </rPh>
    <phoneticPr fontId="2"/>
  </si>
  <si>
    <t>11繊維工業</t>
  </si>
  <si>
    <t>15衣服・その他の繊維製品製造業</t>
    <rPh sb="2" eb="4">
      <t>イフク</t>
    </rPh>
    <rPh sb="7" eb="8">
      <t>タ</t>
    </rPh>
    <rPh sb="9" eb="11">
      <t>センイ</t>
    </rPh>
    <rPh sb="11" eb="13">
      <t>セイヒン</t>
    </rPh>
    <rPh sb="13" eb="16">
      <t>セイゾウギョウ</t>
    </rPh>
    <phoneticPr fontId="2"/>
  </si>
  <si>
    <r>
      <t>12木材・木製品製造業</t>
    </r>
    <r>
      <rPr>
        <sz val="9"/>
        <rFont val="ＭＳ ゴシック"/>
        <family val="3"/>
        <charset val="128"/>
      </rPr>
      <t>（家具を除く）</t>
    </r>
    <r>
      <rPr>
        <sz val="11"/>
        <rFont val="ＭＳ ゴシック"/>
        <family val="3"/>
        <charset val="128"/>
      </rPr>
      <t xml:space="preserve">  </t>
    </r>
    <phoneticPr fontId="2"/>
  </si>
  <si>
    <t>16木材・木製品製造業</t>
    <rPh sb="2" eb="4">
      <t>モクザイ</t>
    </rPh>
    <rPh sb="5" eb="8">
      <t>モクセイヒン</t>
    </rPh>
    <rPh sb="8" eb="11">
      <t>セイゾウギョウ</t>
    </rPh>
    <phoneticPr fontId="2"/>
  </si>
  <si>
    <t xml:space="preserve">13家具・装備品製造業 </t>
    <phoneticPr fontId="2"/>
  </si>
  <si>
    <t>17家具・装飾品製造業</t>
    <rPh sb="2" eb="4">
      <t>カグ</t>
    </rPh>
    <rPh sb="5" eb="8">
      <t>ソウショクヒン</t>
    </rPh>
    <rPh sb="8" eb="11">
      <t>セイゾウギョウ</t>
    </rPh>
    <phoneticPr fontId="2"/>
  </si>
  <si>
    <t xml:space="preserve">14パルプ・紙・紙加工品製造業 </t>
    <phoneticPr fontId="2"/>
  </si>
  <si>
    <t>18パルプ・紙・紙加工品製造業</t>
    <rPh sb="6" eb="7">
      <t>カミ</t>
    </rPh>
    <rPh sb="8" eb="12">
      <t>カミカコウヒン</t>
    </rPh>
    <rPh sb="12" eb="15">
      <t>セイゾウギョウ</t>
    </rPh>
    <phoneticPr fontId="2"/>
  </si>
  <si>
    <t xml:space="preserve">15印刷・同関連業 </t>
    <phoneticPr fontId="2"/>
  </si>
  <si>
    <t>19出版・印刷・同関連業</t>
    <rPh sb="2" eb="4">
      <t>シュッパン</t>
    </rPh>
    <rPh sb="5" eb="7">
      <t>インサツ</t>
    </rPh>
    <rPh sb="8" eb="9">
      <t>ドウ</t>
    </rPh>
    <rPh sb="9" eb="11">
      <t>カンレン</t>
    </rPh>
    <rPh sb="11" eb="12">
      <t>ギョウ</t>
    </rPh>
    <phoneticPr fontId="2"/>
  </si>
  <si>
    <t xml:space="preserve">16化学工業 </t>
    <phoneticPr fontId="2"/>
  </si>
  <si>
    <t xml:space="preserve">18プラスチック製品製造業 </t>
  </si>
  <si>
    <t>20化学工業</t>
    <rPh sb="2" eb="4">
      <t>カガク</t>
    </rPh>
    <rPh sb="4" eb="6">
      <t>コウギョウ</t>
    </rPh>
    <phoneticPr fontId="2"/>
  </si>
  <si>
    <t>20なめし革・同製品・毛皮製造業</t>
    <rPh sb="5" eb="6">
      <t>カワ</t>
    </rPh>
    <rPh sb="7" eb="8">
      <t>ドウ</t>
    </rPh>
    <rPh sb="8" eb="10">
      <t>セイヒン</t>
    </rPh>
    <rPh sb="11" eb="13">
      <t>ケガワ</t>
    </rPh>
    <rPh sb="13" eb="16">
      <t>セイゾウギョウ</t>
    </rPh>
    <phoneticPr fontId="2"/>
  </si>
  <si>
    <t>22プラスチック製造業</t>
    <rPh sb="8" eb="11">
      <t>セイゾウギョウ</t>
    </rPh>
    <phoneticPr fontId="2"/>
  </si>
  <si>
    <t xml:space="preserve">21窯業・土石製品製造業 </t>
    <phoneticPr fontId="2"/>
  </si>
  <si>
    <t>23ゴム製品製造業</t>
    <rPh sb="4" eb="6">
      <t>セイヒン</t>
    </rPh>
    <rPh sb="6" eb="9">
      <t>セイゾウギョウ</t>
    </rPh>
    <phoneticPr fontId="2"/>
  </si>
  <si>
    <t xml:space="preserve">22鉄鋼業 </t>
    <phoneticPr fontId="2"/>
  </si>
  <si>
    <t>25窯業・土石製品製造業</t>
    <rPh sb="2" eb="3">
      <t>カマ</t>
    </rPh>
    <rPh sb="3" eb="4">
      <t>ギョウ</t>
    </rPh>
    <rPh sb="5" eb="7">
      <t>ドセキ</t>
    </rPh>
    <rPh sb="7" eb="9">
      <t>セイヒン</t>
    </rPh>
    <rPh sb="9" eb="12">
      <t>セイゾウギョウ</t>
    </rPh>
    <phoneticPr fontId="2"/>
  </si>
  <si>
    <t>23非鉄金属製造業</t>
    <phoneticPr fontId="2"/>
  </si>
  <si>
    <t>26鉄鋼業</t>
    <rPh sb="2" eb="4">
      <t>テッコウ</t>
    </rPh>
    <rPh sb="4" eb="5">
      <t>ギョウ</t>
    </rPh>
    <phoneticPr fontId="2"/>
  </si>
  <si>
    <t xml:space="preserve">24金属製品製造業 </t>
    <phoneticPr fontId="2"/>
  </si>
  <si>
    <t>27非鉄金属製造業</t>
    <rPh sb="2" eb="3">
      <t>ヒ</t>
    </rPh>
    <rPh sb="3" eb="4">
      <t>テツ</t>
    </rPh>
    <rPh sb="4" eb="6">
      <t>キンゾク</t>
    </rPh>
    <rPh sb="6" eb="9">
      <t>セイゾウギョウ</t>
    </rPh>
    <phoneticPr fontId="2"/>
  </si>
  <si>
    <t xml:space="preserve">25はん用機械器具製造業 </t>
    <rPh sb="4" eb="5">
      <t>ヨウ</t>
    </rPh>
    <phoneticPr fontId="2"/>
  </si>
  <si>
    <t>26生産用機械器具製造業</t>
    <rPh sb="2" eb="4">
      <t>セイサン</t>
    </rPh>
    <rPh sb="4" eb="5">
      <t>ヨウ</t>
    </rPh>
    <phoneticPr fontId="2"/>
  </si>
  <si>
    <t>27業務用機械器具製造業</t>
    <rPh sb="2" eb="4">
      <t>ギョウム</t>
    </rPh>
    <rPh sb="4" eb="5">
      <t>ヨウ</t>
    </rPh>
    <phoneticPr fontId="2"/>
  </si>
  <si>
    <r>
      <rPr>
        <sz val="11"/>
        <rFont val="ＭＳ ゴシック"/>
        <family val="3"/>
        <charset val="128"/>
      </rPr>
      <t>28</t>
    </r>
    <r>
      <rPr>
        <sz val="9"/>
        <rFont val="ＭＳ ゴシック"/>
        <family val="3"/>
        <charset val="128"/>
      </rPr>
      <t xml:space="preserve">電子部品・デバイス・電子回路製造業  </t>
    </r>
    <rPh sb="12" eb="14">
      <t>デンシ</t>
    </rPh>
    <rPh sb="14" eb="16">
      <t>カイロ</t>
    </rPh>
    <phoneticPr fontId="2"/>
  </si>
  <si>
    <t>28金属製品製造業</t>
    <rPh sb="2" eb="4">
      <t>キンゾク</t>
    </rPh>
    <rPh sb="4" eb="6">
      <t>セイヒン</t>
    </rPh>
    <rPh sb="6" eb="9">
      <t>セイゾウギョウ</t>
    </rPh>
    <phoneticPr fontId="2"/>
  </si>
  <si>
    <t xml:space="preserve">29電気機械器具製造業 </t>
    <phoneticPr fontId="2"/>
  </si>
  <si>
    <t>29一般機械器具製造業</t>
    <rPh sb="2" eb="4">
      <t>イッパン</t>
    </rPh>
    <rPh sb="4" eb="6">
      <t>キカイ</t>
    </rPh>
    <rPh sb="6" eb="8">
      <t>キグ</t>
    </rPh>
    <rPh sb="8" eb="11">
      <t>セイゾウギョウ</t>
    </rPh>
    <phoneticPr fontId="2"/>
  </si>
  <si>
    <t xml:space="preserve">30情報通信機械器具製造業  </t>
    <phoneticPr fontId="2"/>
  </si>
  <si>
    <t>31輸送用機械器具製造業</t>
    <rPh sb="2" eb="5">
      <t>ユソウヨウ</t>
    </rPh>
    <rPh sb="5" eb="7">
      <t>キカイ</t>
    </rPh>
    <rPh sb="7" eb="9">
      <t>キグ</t>
    </rPh>
    <rPh sb="9" eb="12">
      <t>セイゾウギョウ</t>
    </rPh>
    <phoneticPr fontId="2"/>
  </si>
  <si>
    <t xml:space="preserve">31輸送用機械器具製造業 </t>
    <phoneticPr fontId="2"/>
  </si>
  <si>
    <t>34その他の製造業</t>
    <rPh sb="4" eb="5">
      <t>タ</t>
    </rPh>
    <rPh sb="6" eb="9">
      <t>セイゾウギョウ</t>
    </rPh>
    <phoneticPr fontId="2"/>
  </si>
  <si>
    <t xml:space="preserve">32その他の製造業 </t>
  </si>
  <si>
    <t>電気・ガス・熱供給・水道業</t>
    <phoneticPr fontId="2"/>
  </si>
  <si>
    <t>35電気業</t>
    <rPh sb="2" eb="4">
      <t>デンキ</t>
    </rPh>
    <rPh sb="4" eb="5">
      <t>ギョウ</t>
    </rPh>
    <phoneticPr fontId="2"/>
  </si>
  <si>
    <t xml:space="preserve">33電気業 </t>
    <rPh sb="2" eb="4">
      <t>デンキ</t>
    </rPh>
    <phoneticPr fontId="2"/>
  </si>
  <si>
    <t>37熱供給業</t>
    <rPh sb="2" eb="3">
      <t>ネツ</t>
    </rPh>
    <rPh sb="3" eb="5">
      <t>キョウキュウ</t>
    </rPh>
    <rPh sb="5" eb="6">
      <t>ギョウ</t>
    </rPh>
    <phoneticPr fontId="2"/>
  </si>
  <si>
    <t>情報通信業</t>
    <phoneticPr fontId="2"/>
  </si>
  <si>
    <t>38水道業</t>
    <rPh sb="2" eb="5">
      <t>スイドウギョウ</t>
    </rPh>
    <phoneticPr fontId="2"/>
  </si>
  <si>
    <t>37通信業</t>
  </si>
  <si>
    <t xml:space="preserve">38放送業 </t>
  </si>
  <si>
    <t>39鉄道業</t>
    <rPh sb="2" eb="5">
      <t>テツドウギョウ</t>
    </rPh>
    <phoneticPr fontId="2"/>
  </si>
  <si>
    <t xml:space="preserve">39情報サービス業 </t>
  </si>
  <si>
    <t>40道路旅客運送業</t>
    <rPh sb="2" eb="4">
      <t>ドウロ</t>
    </rPh>
    <rPh sb="4" eb="6">
      <t>リョカク</t>
    </rPh>
    <rPh sb="6" eb="9">
      <t>ウンソウギョウ</t>
    </rPh>
    <phoneticPr fontId="2"/>
  </si>
  <si>
    <t xml:space="preserve">40インターネット附随サービス業 </t>
  </si>
  <si>
    <t>41道路貨物運送業</t>
    <rPh sb="2" eb="4">
      <t>ドウロ</t>
    </rPh>
    <rPh sb="4" eb="6">
      <t>カモツ</t>
    </rPh>
    <rPh sb="6" eb="9">
      <t>ウンソウギョウ</t>
    </rPh>
    <phoneticPr fontId="2"/>
  </si>
  <si>
    <t>41映像・音声・文字情報制作業</t>
  </si>
  <si>
    <t>44倉庫業</t>
    <rPh sb="2" eb="4">
      <t>ソウコ</t>
    </rPh>
    <rPh sb="4" eb="5">
      <t>ギョウ</t>
    </rPh>
    <phoneticPr fontId="2"/>
  </si>
  <si>
    <t>運輸業，郵便業</t>
    <rPh sb="4" eb="6">
      <t>ユウビン</t>
    </rPh>
    <rPh sb="6" eb="7">
      <t>ギョウ</t>
    </rPh>
    <phoneticPr fontId="2"/>
  </si>
  <si>
    <t>45運輸に附帯するサービス業</t>
    <rPh sb="2" eb="4">
      <t>ウンユ</t>
    </rPh>
    <rPh sb="5" eb="7">
      <t>フタイ</t>
    </rPh>
    <rPh sb="13" eb="14">
      <t>ギョウ</t>
    </rPh>
    <phoneticPr fontId="2"/>
  </si>
  <si>
    <t xml:space="preserve">42鉄道業 </t>
  </si>
  <si>
    <t>46郵便業</t>
    <rPh sb="2" eb="4">
      <t>ユウビン</t>
    </rPh>
    <rPh sb="4" eb="5">
      <t>ギョウ</t>
    </rPh>
    <phoneticPr fontId="2"/>
  </si>
  <si>
    <t xml:space="preserve">43道路旅客運送業 </t>
  </si>
  <si>
    <t>47電気通信業</t>
    <rPh sb="2" eb="4">
      <t>デンキ</t>
    </rPh>
    <rPh sb="4" eb="7">
      <t>ツウシンギョウ</t>
    </rPh>
    <phoneticPr fontId="2"/>
  </si>
  <si>
    <t xml:space="preserve">44道路貨物運送業 </t>
  </si>
  <si>
    <t xml:space="preserve">47倉庫業 </t>
  </si>
  <si>
    <t xml:space="preserve">48運輸に附帯するサービス業 </t>
  </si>
  <si>
    <t>48各種商品卸売業</t>
    <rPh sb="2" eb="4">
      <t>カクシュ</t>
    </rPh>
    <rPh sb="4" eb="6">
      <t>ショウヒン</t>
    </rPh>
    <rPh sb="6" eb="9">
      <t>オロシウリギョウ</t>
    </rPh>
    <phoneticPr fontId="2"/>
  </si>
  <si>
    <t xml:space="preserve">49郵便業（信書便事業含む） </t>
    <rPh sb="2" eb="4">
      <t>ユウビン</t>
    </rPh>
    <rPh sb="6" eb="8">
      <t>シンショ</t>
    </rPh>
    <rPh sb="8" eb="9">
      <t>ビン</t>
    </rPh>
    <rPh sb="9" eb="11">
      <t>ジギョウ</t>
    </rPh>
    <rPh sb="11" eb="12">
      <t>フク</t>
    </rPh>
    <phoneticPr fontId="2"/>
  </si>
  <si>
    <t>49繊維・衣服等卸売業</t>
    <rPh sb="2" eb="4">
      <t>センイ</t>
    </rPh>
    <rPh sb="5" eb="7">
      <t>イフク</t>
    </rPh>
    <rPh sb="7" eb="8">
      <t>ナド</t>
    </rPh>
    <rPh sb="8" eb="11">
      <t>オロシウリギョウ</t>
    </rPh>
    <phoneticPr fontId="2"/>
  </si>
  <si>
    <t>卸売業，小売業</t>
    <rPh sb="2" eb="3">
      <t>ギョウ</t>
    </rPh>
    <phoneticPr fontId="2"/>
  </si>
  <si>
    <t>50各種商品卸売業</t>
    <rPh sb="2" eb="4">
      <t>カクシュ</t>
    </rPh>
    <rPh sb="4" eb="6">
      <t>ショウヒン</t>
    </rPh>
    <rPh sb="6" eb="8">
      <t>オロシウリ</t>
    </rPh>
    <rPh sb="8" eb="9">
      <t>ギョウ</t>
    </rPh>
    <phoneticPr fontId="2"/>
  </si>
  <si>
    <t>50飲食料品卸売業</t>
    <rPh sb="2" eb="4">
      <t>インショク</t>
    </rPh>
    <rPh sb="4" eb="5">
      <t>リョウ</t>
    </rPh>
    <rPh sb="5" eb="6">
      <t>シナ</t>
    </rPh>
    <rPh sb="6" eb="9">
      <t>オロシウリギョウ</t>
    </rPh>
    <phoneticPr fontId="2"/>
  </si>
  <si>
    <t xml:space="preserve">51繊維・衣服等卸売業 </t>
    <phoneticPr fontId="2"/>
  </si>
  <si>
    <t>51建築材料・鉱物・金属材料等卸売業</t>
    <rPh sb="2" eb="4">
      <t>ケンチク</t>
    </rPh>
    <rPh sb="4" eb="6">
      <t>ザイリョウ</t>
    </rPh>
    <rPh sb="7" eb="9">
      <t>コウブツ</t>
    </rPh>
    <rPh sb="10" eb="12">
      <t>キンゾク</t>
    </rPh>
    <rPh sb="12" eb="15">
      <t>ザイリョウナド</t>
    </rPh>
    <rPh sb="15" eb="18">
      <t>オロシウリギョウ</t>
    </rPh>
    <phoneticPr fontId="2"/>
  </si>
  <si>
    <t xml:space="preserve">52飲食料品卸売業　 </t>
    <phoneticPr fontId="2"/>
  </si>
  <si>
    <t>52機械器具卸売業</t>
    <rPh sb="2" eb="4">
      <t>キカイ</t>
    </rPh>
    <rPh sb="4" eb="6">
      <t>キグ</t>
    </rPh>
    <rPh sb="6" eb="9">
      <t>オロシウリギョウ</t>
    </rPh>
    <phoneticPr fontId="2"/>
  </si>
  <si>
    <r>
      <rPr>
        <sz val="11"/>
        <rFont val="ＭＳ ゴシック"/>
        <family val="3"/>
        <charset val="128"/>
      </rPr>
      <t>53</t>
    </r>
    <r>
      <rPr>
        <sz val="10"/>
        <rFont val="ＭＳ ゴシック"/>
        <family val="3"/>
        <charset val="128"/>
      </rPr>
      <t xml:space="preserve">建築材料，鉱物･金属材料等卸売業 </t>
    </r>
    <phoneticPr fontId="2"/>
  </si>
  <si>
    <t>53その他の卸売業</t>
    <rPh sb="4" eb="5">
      <t>タ</t>
    </rPh>
    <rPh sb="6" eb="9">
      <t>オロシウリギョウ</t>
    </rPh>
    <phoneticPr fontId="2"/>
  </si>
  <si>
    <t xml:space="preserve">54機械器具卸売業 </t>
    <phoneticPr fontId="2"/>
  </si>
  <si>
    <t>54各種商品卸売業</t>
    <rPh sb="2" eb="4">
      <t>カクシュ</t>
    </rPh>
    <rPh sb="4" eb="6">
      <t>ショウヒン</t>
    </rPh>
    <rPh sb="6" eb="9">
      <t>オロシウリギョウ</t>
    </rPh>
    <phoneticPr fontId="2"/>
  </si>
  <si>
    <t xml:space="preserve">55その他の卸売業 </t>
    <phoneticPr fontId="2"/>
  </si>
  <si>
    <t>55織物・衣服・身の回り品小売業</t>
    <rPh sb="2" eb="4">
      <t>オリモノ</t>
    </rPh>
    <rPh sb="5" eb="7">
      <t>イフク</t>
    </rPh>
    <rPh sb="8" eb="9">
      <t>ミ</t>
    </rPh>
    <rPh sb="10" eb="11">
      <t>マワ</t>
    </rPh>
    <rPh sb="12" eb="13">
      <t>ヒン</t>
    </rPh>
    <rPh sb="13" eb="16">
      <t>コウリギョウ</t>
    </rPh>
    <phoneticPr fontId="2"/>
  </si>
  <si>
    <t xml:space="preserve">56各種商品小売業 </t>
    <phoneticPr fontId="2"/>
  </si>
  <si>
    <t>56飲食料品小売業</t>
    <rPh sb="2" eb="4">
      <t>インショク</t>
    </rPh>
    <rPh sb="4" eb="5">
      <t>リョウ</t>
    </rPh>
    <rPh sb="5" eb="6">
      <t>シナ</t>
    </rPh>
    <rPh sb="6" eb="9">
      <t>コウリギョウ</t>
    </rPh>
    <phoneticPr fontId="2"/>
  </si>
  <si>
    <t xml:space="preserve">57織物・衣服・身の回り品小売業 </t>
    <phoneticPr fontId="2"/>
  </si>
  <si>
    <t>57自動車・自転車小売業</t>
    <rPh sb="2" eb="5">
      <t>ジドウシャ</t>
    </rPh>
    <rPh sb="6" eb="9">
      <t>ジテンシャ</t>
    </rPh>
    <rPh sb="9" eb="12">
      <t>コウリギョウ</t>
    </rPh>
    <phoneticPr fontId="2"/>
  </si>
  <si>
    <t xml:space="preserve">58飲食料品小売業 </t>
    <phoneticPr fontId="2"/>
  </si>
  <si>
    <t>58家具・じゅう器・家庭用機械器具小売業</t>
    <rPh sb="2" eb="4">
      <t>カグ</t>
    </rPh>
    <rPh sb="8" eb="9">
      <t>キ</t>
    </rPh>
    <rPh sb="10" eb="13">
      <t>カテイヨウ</t>
    </rPh>
    <rPh sb="13" eb="15">
      <t>キカイ</t>
    </rPh>
    <rPh sb="15" eb="17">
      <t>キグ</t>
    </rPh>
    <rPh sb="17" eb="20">
      <t>コウリギョウ</t>
    </rPh>
    <phoneticPr fontId="2"/>
  </si>
  <si>
    <t xml:space="preserve">59機械器具小売業 </t>
    <rPh sb="2" eb="4">
      <t>キカイ</t>
    </rPh>
    <rPh sb="4" eb="6">
      <t>キグ</t>
    </rPh>
    <rPh sb="6" eb="9">
      <t>コウリギョウ</t>
    </rPh>
    <phoneticPr fontId="2"/>
  </si>
  <si>
    <t>59その他の小売業</t>
    <rPh sb="4" eb="5">
      <t>タ</t>
    </rPh>
    <rPh sb="6" eb="9">
      <t>コウリギョウ</t>
    </rPh>
    <phoneticPr fontId="2"/>
  </si>
  <si>
    <t xml:space="preserve">60その他の小売業 </t>
    <phoneticPr fontId="2"/>
  </si>
  <si>
    <t>60一般食品店</t>
    <rPh sb="2" eb="4">
      <t>イッパン</t>
    </rPh>
    <rPh sb="4" eb="6">
      <t>ショクヒン</t>
    </rPh>
    <rPh sb="6" eb="7">
      <t>テン</t>
    </rPh>
    <phoneticPr fontId="2"/>
  </si>
  <si>
    <t xml:space="preserve">61無店舗小売業 </t>
    <rPh sb="2" eb="5">
      <t>ムテンポ</t>
    </rPh>
    <phoneticPr fontId="2"/>
  </si>
  <si>
    <t>61その他の飲食店</t>
    <rPh sb="4" eb="5">
      <t>タ</t>
    </rPh>
    <rPh sb="6" eb="8">
      <t>インショク</t>
    </rPh>
    <rPh sb="8" eb="9">
      <t>テン</t>
    </rPh>
    <phoneticPr fontId="2"/>
  </si>
  <si>
    <t>金融業，保険業</t>
    <rPh sb="2" eb="3">
      <t>ギョウ</t>
    </rPh>
    <phoneticPr fontId="2"/>
  </si>
  <si>
    <t>金融・保険業</t>
    <rPh sb="0" eb="2">
      <t>キンユウ</t>
    </rPh>
    <rPh sb="3" eb="6">
      <t>ホケンギョウ</t>
    </rPh>
    <phoneticPr fontId="2"/>
  </si>
  <si>
    <t xml:space="preserve">62銀行業 </t>
    <phoneticPr fontId="2"/>
  </si>
  <si>
    <t>62銀行・信託業</t>
    <rPh sb="2" eb="4">
      <t>ギンコウ</t>
    </rPh>
    <rPh sb="5" eb="7">
      <t>シンタク</t>
    </rPh>
    <rPh sb="7" eb="8">
      <t>ギョウ</t>
    </rPh>
    <phoneticPr fontId="2"/>
  </si>
  <si>
    <t>63協同組織金融業</t>
    <phoneticPr fontId="2"/>
  </si>
  <si>
    <t>63中小企業金融業</t>
    <rPh sb="2" eb="4">
      <t>チュウショウ</t>
    </rPh>
    <rPh sb="4" eb="6">
      <t>キギョウ</t>
    </rPh>
    <rPh sb="6" eb="9">
      <t>キンユウギョウ</t>
    </rPh>
    <phoneticPr fontId="2"/>
  </si>
  <si>
    <r>
      <t>64</t>
    </r>
    <r>
      <rPr>
        <sz val="10"/>
        <rFont val="ＭＳ ゴシック"/>
        <family val="3"/>
        <charset val="128"/>
      </rPr>
      <t>貸金業,クレジットカード業等非預金信用機関</t>
    </r>
    <rPh sb="14" eb="15">
      <t>ギョウ</t>
    </rPh>
    <rPh sb="15" eb="16">
      <t>トウ</t>
    </rPh>
    <rPh sb="16" eb="17">
      <t>ヒ</t>
    </rPh>
    <rPh sb="17" eb="19">
      <t>ヨキン</t>
    </rPh>
    <phoneticPr fontId="2"/>
  </si>
  <si>
    <t>66貸金業・投資業等非預金信用機関</t>
    <rPh sb="2" eb="4">
      <t>カシキン</t>
    </rPh>
    <rPh sb="4" eb="5">
      <t>ギョウ</t>
    </rPh>
    <rPh sb="6" eb="8">
      <t>トウシ</t>
    </rPh>
    <rPh sb="8" eb="9">
      <t>ギョウ</t>
    </rPh>
    <rPh sb="9" eb="10">
      <t>ナド</t>
    </rPh>
    <rPh sb="10" eb="11">
      <t>ヒ</t>
    </rPh>
    <rPh sb="11" eb="13">
      <t>ヨキン</t>
    </rPh>
    <rPh sb="13" eb="15">
      <t>シンヨウ</t>
    </rPh>
    <rPh sb="15" eb="17">
      <t>キカン</t>
    </rPh>
    <phoneticPr fontId="2"/>
  </si>
  <si>
    <t>65金融商品取引業，商品先物取引業</t>
    <rPh sb="2" eb="4">
      <t>キンユウ</t>
    </rPh>
    <rPh sb="4" eb="6">
      <t>ショウヒン</t>
    </rPh>
    <rPh sb="6" eb="9">
      <t>トリヒキギョウ</t>
    </rPh>
    <rPh sb="10" eb="12">
      <t>ショウヒン</t>
    </rPh>
    <rPh sb="12" eb="13">
      <t>サキ</t>
    </rPh>
    <rPh sb="13" eb="14">
      <t>ブツ</t>
    </rPh>
    <rPh sb="14" eb="16">
      <t>トリヒキ</t>
    </rPh>
    <rPh sb="16" eb="17">
      <t>ギョウ</t>
    </rPh>
    <phoneticPr fontId="2"/>
  </si>
  <si>
    <t>67補助的金融業・金融附帯業</t>
    <phoneticPr fontId="2"/>
  </si>
  <si>
    <t>66補助的金融業等</t>
    <rPh sb="8" eb="9">
      <t>トウ</t>
    </rPh>
    <phoneticPr fontId="2"/>
  </si>
  <si>
    <t>68証券業・商品先物取引業</t>
    <rPh sb="2" eb="5">
      <t>ショウケンギョウ</t>
    </rPh>
    <rPh sb="6" eb="8">
      <t>ショウヒン</t>
    </rPh>
    <rPh sb="8" eb="10">
      <t>サキモノ</t>
    </rPh>
    <rPh sb="10" eb="12">
      <t>トリヒキ</t>
    </rPh>
    <rPh sb="12" eb="13">
      <t>ギョウ</t>
    </rPh>
    <phoneticPr fontId="2"/>
  </si>
  <si>
    <r>
      <t>67保険業</t>
    </r>
    <r>
      <rPr>
        <sz val="10"/>
        <rFont val="ＭＳ ゴシック"/>
        <family val="3"/>
        <charset val="128"/>
      </rPr>
      <t>（保険媒介代理業、保険サービス業を含む）</t>
    </r>
    <rPh sb="14" eb="16">
      <t>ホケン</t>
    </rPh>
    <rPh sb="20" eb="21">
      <t>ギョウ</t>
    </rPh>
    <phoneticPr fontId="2"/>
  </si>
  <si>
    <t>69保険業（保険媒介代理業を含む）</t>
    <rPh sb="2" eb="5">
      <t>ホケンギョウ</t>
    </rPh>
    <rPh sb="6" eb="8">
      <t>ホケン</t>
    </rPh>
    <rPh sb="8" eb="10">
      <t>バイカイ</t>
    </rPh>
    <rPh sb="10" eb="12">
      <t>ダイリ</t>
    </rPh>
    <rPh sb="12" eb="13">
      <t>ギョウ</t>
    </rPh>
    <rPh sb="14" eb="15">
      <t>フク</t>
    </rPh>
    <phoneticPr fontId="2"/>
  </si>
  <si>
    <t>不動産業，物品賃貸業</t>
    <rPh sb="5" eb="7">
      <t>ブッピン</t>
    </rPh>
    <rPh sb="7" eb="9">
      <t>チンタイ</t>
    </rPh>
    <rPh sb="9" eb="10">
      <t>ギョウ</t>
    </rPh>
    <phoneticPr fontId="2"/>
  </si>
  <si>
    <t>68不動産取引業</t>
  </si>
  <si>
    <t>70不動産取引業</t>
    <rPh sb="2" eb="5">
      <t>フドウサン</t>
    </rPh>
    <rPh sb="5" eb="7">
      <t>トリヒキ</t>
    </rPh>
    <rPh sb="7" eb="8">
      <t>ギョウ</t>
    </rPh>
    <phoneticPr fontId="2"/>
  </si>
  <si>
    <t>69不動産賃貸業・管理業</t>
  </si>
  <si>
    <t>71不動産賃貸・管理業</t>
    <rPh sb="2" eb="5">
      <t>フドウサン</t>
    </rPh>
    <rPh sb="5" eb="7">
      <t>チンタイ</t>
    </rPh>
    <rPh sb="8" eb="10">
      <t>カンリ</t>
    </rPh>
    <rPh sb="10" eb="11">
      <t>ギョウ</t>
    </rPh>
    <phoneticPr fontId="2"/>
  </si>
  <si>
    <t>70物品賃貸業</t>
    <rPh sb="2" eb="4">
      <t>ブッピン</t>
    </rPh>
    <rPh sb="4" eb="6">
      <t>チンタイ</t>
    </rPh>
    <rPh sb="6" eb="7">
      <t>ギョウ</t>
    </rPh>
    <phoneticPr fontId="2"/>
  </si>
  <si>
    <t>71学術・開発研究機関</t>
    <rPh sb="2" eb="4">
      <t>ガクジュツ</t>
    </rPh>
    <rPh sb="5" eb="7">
      <t>カイハツ</t>
    </rPh>
    <rPh sb="7" eb="9">
      <t>ケンキュウ</t>
    </rPh>
    <rPh sb="9" eb="11">
      <t>キカン</t>
    </rPh>
    <phoneticPr fontId="2"/>
  </si>
  <si>
    <t>72専門サービス業（他に分類されないもの）</t>
    <rPh sb="2" eb="4">
      <t>センモン</t>
    </rPh>
    <rPh sb="8" eb="9">
      <t>ギョウ</t>
    </rPh>
    <rPh sb="10" eb="11">
      <t>タ</t>
    </rPh>
    <rPh sb="12" eb="14">
      <t>ブンルイ</t>
    </rPh>
    <phoneticPr fontId="2"/>
  </si>
  <si>
    <t>73広告業</t>
    <rPh sb="2" eb="4">
      <t>コウコク</t>
    </rPh>
    <rPh sb="4" eb="5">
      <t>ギョウ</t>
    </rPh>
    <phoneticPr fontId="2"/>
  </si>
  <si>
    <t>74技術サービス業（他に分類されないもの）</t>
    <rPh sb="2" eb="4">
      <t>ギジュツ</t>
    </rPh>
    <rPh sb="8" eb="9">
      <t>ギョウ</t>
    </rPh>
    <rPh sb="10" eb="11">
      <t>タ</t>
    </rPh>
    <rPh sb="12" eb="14">
      <t>ブンルイ</t>
    </rPh>
    <phoneticPr fontId="2"/>
  </si>
  <si>
    <t>72洗濯・理容・浴場業</t>
    <rPh sb="2" eb="4">
      <t>センタク</t>
    </rPh>
    <rPh sb="5" eb="7">
      <t>リヨウ</t>
    </rPh>
    <rPh sb="8" eb="10">
      <t>ヨクジョウ</t>
    </rPh>
    <rPh sb="10" eb="11">
      <t>ギョウ</t>
    </rPh>
    <phoneticPr fontId="2"/>
  </si>
  <si>
    <t>75宿泊業</t>
    <phoneticPr fontId="2"/>
  </si>
  <si>
    <t>73駐車場業</t>
    <rPh sb="2" eb="4">
      <t>チュウシャ</t>
    </rPh>
    <rPh sb="4" eb="5">
      <t>バ</t>
    </rPh>
    <rPh sb="5" eb="6">
      <t>ギョウ</t>
    </rPh>
    <phoneticPr fontId="2"/>
  </si>
  <si>
    <t>76飲食業</t>
    <rPh sb="2" eb="5">
      <t>インショクギョウ</t>
    </rPh>
    <phoneticPr fontId="2"/>
  </si>
  <si>
    <t>74その他の生活関連サービス業</t>
    <rPh sb="4" eb="5">
      <t>タ</t>
    </rPh>
    <rPh sb="6" eb="8">
      <t>セイカツ</t>
    </rPh>
    <rPh sb="8" eb="10">
      <t>カンレン</t>
    </rPh>
    <rPh sb="14" eb="15">
      <t>ギョウ</t>
    </rPh>
    <phoneticPr fontId="2"/>
  </si>
  <si>
    <t>77持ち帰り・配達飲食サービス業</t>
    <rPh sb="2" eb="3">
      <t>モ</t>
    </rPh>
    <rPh sb="4" eb="5">
      <t>カエ</t>
    </rPh>
    <rPh sb="7" eb="9">
      <t>ハイタツ</t>
    </rPh>
    <rPh sb="9" eb="11">
      <t>インショク</t>
    </rPh>
    <rPh sb="15" eb="16">
      <t>ギョウ</t>
    </rPh>
    <phoneticPr fontId="2"/>
  </si>
  <si>
    <t>78洗濯・理容・美容・浴場業</t>
    <phoneticPr fontId="2"/>
  </si>
  <si>
    <t>79その他の生活関連サービス業</t>
    <phoneticPr fontId="2"/>
  </si>
  <si>
    <t>75旅館・その他の宿泊所</t>
    <rPh sb="2" eb="4">
      <t>リョカン</t>
    </rPh>
    <rPh sb="7" eb="8">
      <t>タ</t>
    </rPh>
    <rPh sb="9" eb="11">
      <t>シュクハク</t>
    </rPh>
    <rPh sb="11" eb="12">
      <t>ジョ</t>
    </rPh>
    <phoneticPr fontId="2"/>
  </si>
  <si>
    <t>80娯楽業</t>
    <phoneticPr fontId="2"/>
  </si>
  <si>
    <t>76娯楽業（映画・ビデオ制作業を除く）</t>
    <rPh sb="2" eb="5">
      <t>ゴラクギョウ</t>
    </rPh>
    <rPh sb="6" eb="8">
      <t>エイガ</t>
    </rPh>
    <rPh sb="12" eb="14">
      <t>セイサク</t>
    </rPh>
    <rPh sb="14" eb="15">
      <t>ギョウ</t>
    </rPh>
    <rPh sb="16" eb="17">
      <t>ノゾ</t>
    </rPh>
    <phoneticPr fontId="2"/>
  </si>
  <si>
    <t>Ｏ</t>
    <phoneticPr fontId="2"/>
  </si>
  <si>
    <t>教育，学習支援業</t>
    <phoneticPr fontId="2"/>
  </si>
  <si>
    <t>77自動車整備業</t>
    <rPh sb="2" eb="5">
      <t>ジドウシャ</t>
    </rPh>
    <rPh sb="5" eb="7">
      <t>セイビ</t>
    </rPh>
    <rPh sb="7" eb="8">
      <t>ギョウ</t>
    </rPh>
    <phoneticPr fontId="2"/>
  </si>
  <si>
    <t>81学校教育</t>
    <phoneticPr fontId="2"/>
  </si>
  <si>
    <t>78機械・家具等修理業</t>
    <rPh sb="2" eb="4">
      <t>キカイ</t>
    </rPh>
    <rPh sb="5" eb="7">
      <t>カグ</t>
    </rPh>
    <rPh sb="7" eb="8">
      <t>ナド</t>
    </rPh>
    <rPh sb="8" eb="10">
      <t>シュウリ</t>
    </rPh>
    <rPh sb="10" eb="11">
      <t>ギョウ</t>
    </rPh>
    <phoneticPr fontId="2"/>
  </si>
  <si>
    <t>82その他の教育，学習支援業</t>
    <phoneticPr fontId="2"/>
  </si>
  <si>
    <t>79物品賃貸業</t>
    <rPh sb="2" eb="4">
      <t>ブッピン</t>
    </rPh>
    <rPh sb="4" eb="7">
      <t>チンタイギョウ</t>
    </rPh>
    <phoneticPr fontId="2"/>
  </si>
  <si>
    <t>Ｐ</t>
    <phoneticPr fontId="2"/>
  </si>
  <si>
    <t>医療，福祉</t>
    <rPh sb="3" eb="5">
      <t>フクシ</t>
    </rPh>
    <phoneticPr fontId="2"/>
  </si>
  <si>
    <t>80映画・ビデオ制作業</t>
    <rPh sb="2" eb="4">
      <t>エイガ</t>
    </rPh>
    <rPh sb="8" eb="10">
      <t>セイサク</t>
    </rPh>
    <rPh sb="10" eb="11">
      <t>ギョウ</t>
    </rPh>
    <phoneticPr fontId="2"/>
  </si>
  <si>
    <t>83医療業</t>
    <phoneticPr fontId="2"/>
  </si>
  <si>
    <t>81放送業</t>
    <rPh sb="2" eb="5">
      <t>ホウソウギョウ</t>
    </rPh>
    <phoneticPr fontId="2"/>
  </si>
  <si>
    <t>84保健衛生</t>
    <phoneticPr fontId="2"/>
  </si>
  <si>
    <t>82情報サービス・調査業</t>
    <rPh sb="2" eb="4">
      <t>ジョウホウ</t>
    </rPh>
    <rPh sb="9" eb="11">
      <t>チョウサ</t>
    </rPh>
    <rPh sb="11" eb="12">
      <t>ギョウ</t>
    </rPh>
    <phoneticPr fontId="2"/>
  </si>
  <si>
    <t>85社会保険・社会福祉・介護事業</t>
    <rPh sb="2" eb="4">
      <t>シャカイ</t>
    </rPh>
    <rPh sb="4" eb="6">
      <t>ホケン</t>
    </rPh>
    <rPh sb="7" eb="9">
      <t>シャカイ</t>
    </rPh>
    <rPh sb="9" eb="11">
      <t>フクシ</t>
    </rPh>
    <rPh sb="12" eb="14">
      <t>カイゴ</t>
    </rPh>
    <rPh sb="14" eb="16">
      <t>ジギョウ</t>
    </rPh>
    <phoneticPr fontId="2"/>
  </si>
  <si>
    <t>83広告業</t>
    <rPh sb="2" eb="4">
      <t>コウコク</t>
    </rPh>
    <rPh sb="4" eb="5">
      <t>ギョウ</t>
    </rPh>
    <phoneticPr fontId="2"/>
  </si>
  <si>
    <t>Ｑ</t>
    <phoneticPr fontId="2"/>
  </si>
  <si>
    <t>複合サービス事業</t>
    <rPh sb="0" eb="2">
      <t>フクゴウ</t>
    </rPh>
    <rPh sb="6" eb="8">
      <t>ジギョウ</t>
    </rPh>
    <phoneticPr fontId="2"/>
  </si>
  <si>
    <t>84専門サービス業</t>
    <rPh sb="2" eb="4">
      <t>センモン</t>
    </rPh>
    <rPh sb="8" eb="9">
      <t>ギョウ</t>
    </rPh>
    <phoneticPr fontId="2"/>
  </si>
  <si>
    <t>86郵便局</t>
    <phoneticPr fontId="2"/>
  </si>
  <si>
    <t>85協同組合（他に分類されないもの）</t>
    <rPh sb="2" eb="4">
      <t>キョウドウ</t>
    </rPh>
    <rPh sb="4" eb="6">
      <t>クミアイ</t>
    </rPh>
    <rPh sb="7" eb="8">
      <t>ホカ</t>
    </rPh>
    <rPh sb="9" eb="11">
      <t>ブンルイ</t>
    </rPh>
    <phoneticPr fontId="2"/>
  </si>
  <si>
    <t>87協同組合（他に分類されないもの）</t>
    <phoneticPr fontId="2"/>
  </si>
  <si>
    <t>86その他の事業サービス業</t>
    <rPh sb="4" eb="5">
      <t>タ</t>
    </rPh>
    <rPh sb="6" eb="8">
      <t>ジギョウ</t>
    </rPh>
    <rPh sb="12" eb="13">
      <t>ギョウ</t>
    </rPh>
    <phoneticPr fontId="2"/>
  </si>
  <si>
    <t>Ｒ</t>
    <phoneticPr fontId="2"/>
  </si>
  <si>
    <t>サービス業（他に分類されないもの）</t>
    <rPh sb="4" eb="5">
      <t>ギョウ</t>
    </rPh>
    <rPh sb="6" eb="7">
      <t>タ</t>
    </rPh>
    <rPh sb="8" eb="10">
      <t>ブンルイ</t>
    </rPh>
    <phoneticPr fontId="2"/>
  </si>
  <si>
    <t>87廃棄物処理業</t>
    <rPh sb="2" eb="5">
      <t>ハイキブツ</t>
    </rPh>
    <rPh sb="5" eb="7">
      <t>ショリ</t>
    </rPh>
    <rPh sb="7" eb="8">
      <t>ギョウ</t>
    </rPh>
    <phoneticPr fontId="2"/>
  </si>
  <si>
    <t>88廃棄物処理業</t>
    <phoneticPr fontId="2"/>
  </si>
  <si>
    <t>88医療業</t>
    <rPh sb="2" eb="4">
      <t>イリョウ</t>
    </rPh>
    <rPh sb="4" eb="5">
      <t>ギョウ</t>
    </rPh>
    <phoneticPr fontId="2"/>
  </si>
  <si>
    <t>89自動車整備業</t>
    <phoneticPr fontId="2"/>
  </si>
  <si>
    <t>89保健衛生</t>
    <rPh sb="2" eb="4">
      <t>ホケン</t>
    </rPh>
    <rPh sb="4" eb="6">
      <t>エイセイ</t>
    </rPh>
    <phoneticPr fontId="2"/>
  </si>
  <si>
    <t>90機械等修理業（別掲を除く）</t>
    <phoneticPr fontId="2"/>
  </si>
  <si>
    <t>90社会保険・社会福祉</t>
    <rPh sb="2" eb="4">
      <t>シャカイ</t>
    </rPh>
    <rPh sb="4" eb="6">
      <t>ホケン</t>
    </rPh>
    <rPh sb="7" eb="9">
      <t>シャカイ</t>
    </rPh>
    <rPh sb="9" eb="11">
      <t>フクシ</t>
    </rPh>
    <phoneticPr fontId="2"/>
  </si>
  <si>
    <t>91職業紹介・労働者派遣業</t>
    <phoneticPr fontId="2"/>
  </si>
  <si>
    <t>91教育</t>
    <rPh sb="2" eb="4">
      <t>キョウイク</t>
    </rPh>
    <phoneticPr fontId="2"/>
  </si>
  <si>
    <t>92その他の事業サービス業</t>
    <phoneticPr fontId="2"/>
  </si>
  <si>
    <t>92学術研究機関</t>
    <rPh sb="2" eb="4">
      <t>ガクジュツ</t>
    </rPh>
    <rPh sb="4" eb="6">
      <t>ケンキュウ</t>
    </rPh>
    <rPh sb="6" eb="8">
      <t>キカン</t>
    </rPh>
    <phoneticPr fontId="2"/>
  </si>
  <si>
    <t>93政治・経済・文化団体</t>
    <phoneticPr fontId="2"/>
  </si>
  <si>
    <t>93宗教</t>
    <rPh sb="2" eb="4">
      <t>シュウキョウ</t>
    </rPh>
    <phoneticPr fontId="2"/>
  </si>
  <si>
    <t>94宗教</t>
    <phoneticPr fontId="2"/>
  </si>
  <si>
    <t>94政治・経済・文化団体</t>
    <rPh sb="2" eb="4">
      <t>セイジ</t>
    </rPh>
    <rPh sb="5" eb="7">
      <t>ケイザイ</t>
    </rPh>
    <rPh sb="8" eb="10">
      <t>ブンカ</t>
    </rPh>
    <rPh sb="10" eb="12">
      <t>ダンタイ</t>
    </rPh>
    <phoneticPr fontId="2"/>
  </si>
  <si>
    <t>95その他のサービス業</t>
    <phoneticPr fontId="2"/>
  </si>
  <si>
    <t>※平成14年より産業分類が変更</t>
    <rPh sb="1" eb="3">
      <t>ヘイセイ</t>
    </rPh>
    <rPh sb="5" eb="6">
      <t>ネン</t>
    </rPh>
    <rPh sb="8" eb="10">
      <t>サンギョウ</t>
    </rPh>
    <rPh sb="10" eb="12">
      <t>ブンルイ</t>
    </rPh>
    <rPh sb="13" eb="15">
      <t>ヘンコウ</t>
    </rPh>
    <phoneticPr fontId="2"/>
  </si>
  <si>
    <t>※平成26年は経済センサス－基礎調査、</t>
    <rPh sb="1" eb="3">
      <t>ヘイセイ</t>
    </rPh>
    <rPh sb="5" eb="6">
      <t>ネン</t>
    </rPh>
    <rPh sb="7" eb="9">
      <t>ケイザイ</t>
    </rPh>
    <rPh sb="14" eb="16">
      <t>キソ</t>
    </rPh>
    <rPh sb="16" eb="18">
      <t>チョウサ</t>
    </rPh>
    <phoneticPr fontId="2"/>
  </si>
  <si>
    <t>資料:経済センサス</t>
    <rPh sb="0" eb="2">
      <t>シリョウ</t>
    </rPh>
    <rPh sb="3" eb="5">
      <t>ケイザイ</t>
    </rPh>
    <phoneticPr fontId="2"/>
  </si>
  <si>
    <t>※平成21年は経済センサス基礎調査より引用。産業分類は異なる。</t>
    <rPh sb="1" eb="3">
      <t>ヘイセイ</t>
    </rPh>
    <rPh sb="5" eb="6">
      <t>ネン</t>
    </rPh>
    <rPh sb="7" eb="9">
      <t>ケイザイ</t>
    </rPh>
    <rPh sb="13" eb="15">
      <t>キソ</t>
    </rPh>
    <rPh sb="15" eb="17">
      <t>チョウサ</t>
    </rPh>
    <rPh sb="19" eb="21">
      <t>インヨウ</t>
    </rPh>
    <rPh sb="22" eb="24">
      <t>サンギョウ</t>
    </rPh>
    <rPh sb="24" eb="26">
      <t>ブンルイ</t>
    </rPh>
    <rPh sb="27" eb="28">
      <t>コト</t>
    </rPh>
    <phoneticPr fontId="2"/>
  </si>
  <si>
    <t>　平成28年は経済センサス－活動調査より引用</t>
    <phoneticPr fontId="2"/>
  </si>
  <si>
    <t>05-05　工業の状況（従業員４人以上の事業所）</t>
    <rPh sb="6" eb="8">
      <t>コウギョウ</t>
    </rPh>
    <rPh sb="9" eb="11">
      <t>ジョウキョウ</t>
    </rPh>
    <rPh sb="12" eb="15">
      <t>ジュウギョウイン</t>
    </rPh>
    <rPh sb="16" eb="17">
      <t>ニン</t>
    </rPh>
    <rPh sb="17" eb="19">
      <t>イジョウ</t>
    </rPh>
    <rPh sb="20" eb="23">
      <t>ジギョウショ</t>
    </rPh>
    <phoneticPr fontId="2"/>
  </si>
  <si>
    <t>平成24年、28年、29年、30年、令和元(2019)年は6月1日現在、その他の年は12月31日現在</t>
    <rPh sb="12" eb="13">
      <t>ネン</t>
    </rPh>
    <rPh sb="16" eb="17">
      <t>ネン</t>
    </rPh>
    <rPh sb="18" eb="21">
      <t>レイワガン</t>
    </rPh>
    <rPh sb="27" eb="28">
      <t>ネン</t>
    </rPh>
    <phoneticPr fontId="2"/>
  </si>
  <si>
    <t>年次
産業区分</t>
    <rPh sb="0" eb="2">
      <t>ネンジ</t>
    </rPh>
    <rPh sb="3" eb="5">
      <t>サンギョウ</t>
    </rPh>
    <rPh sb="5" eb="7">
      <t>クブン</t>
    </rPh>
    <phoneticPr fontId="2"/>
  </si>
  <si>
    <t>事業
所数</t>
    <rPh sb="0" eb="2">
      <t>ジギョウ</t>
    </rPh>
    <rPh sb="3" eb="4">
      <t>トコロ</t>
    </rPh>
    <rPh sb="4" eb="5">
      <t>スウ</t>
    </rPh>
    <phoneticPr fontId="2"/>
  </si>
  <si>
    <t>現金給与
総額
（万円）</t>
    <rPh sb="0" eb="2">
      <t>ゲンキン</t>
    </rPh>
    <rPh sb="2" eb="4">
      <t>キュウヨ</t>
    </rPh>
    <rPh sb="5" eb="7">
      <t>ソウガク</t>
    </rPh>
    <rPh sb="9" eb="10">
      <t>マン</t>
    </rPh>
    <rPh sb="10" eb="11">
      <t>エン</t>
    </rPh>
    <phoneticPr fontId="2"/>
  </si>
  <si>
    <t>原材料
使用額等
（万円）</t>
    <rPh sb="0" eb="3">
      <t>ゲンザイリョウ</t>
    </rPh>
    <rPh sb="4" eb="6">
      <t>シヨウ</t>
    </rPh>
    <rPh sb="6" eb="7">
      <t>ガク</t>
    </rPh>
    <rPh sb="7" eb="8">
      <t>ナド</t>
    </rPh>
    <rPh sb="10" eb="11">
      <t>マン</t>
    </rPh>
    <rPh sb="11" eb="12">
      <t>エン</t>
    </rPh>
    <phoneticPr fontId="2"/>
  </si>
  <si>
    <t>製造品出荷額等</t>
    <rPh sb="0" eb="2">
      <t>セイゾウ</t>
    </rPh>
    <rPh sb="2" eb="3">
      <t>ヒン</t>
    </rPh>
    <rPh sb="3" eb="5">
      <t>シュッカ</t>
    </rPh>
    <rPh sb="5" eb="6">
      <t>ガク</t>
    </rPh>
    <rPh sb="6" eb="7">
      <t>ナド</t>
    </rPh>
    <phoneticPr fontId="2"/>
  </si>
  <si>
    <t>総数
（人）</t>
    <rPh sb="0" eb="2">
      <t>ソウスウ</t>
    </rPh>
    <rPh sb="4" eb="5">
      <t>ニン</t>
    </rPh>
    <phoneticPr fontId="2"/>
  </si>
  <si>
    <t>常用労働者</t>
    <rPh sb="0" eb="2">
      <t>ジョウヨウ</t>
    </rPh>
    <rPh sb="2" eb="4">
      <t>ロウドウ</t>
    </rPh>
    <rPh sb="4" eb="5">
      <t>シャ</t>
    </rPh>
    <phoneticPr fontId="2"/>
  </si>
  <si>
    <t>個人業主
および
家族従業者数</t>
    <rPh sb="0" eb="2">
      <t>コジン</t>
    </rPh>
    <rPh sb="2" eb="4">
      <t>ギョウシュ</t>
    </rPh>
    <rPh sb="9" eb="11">
      <t>カゾク</t>
    </rPh>
    <rPh sb="11" eb="14">
      <t>ジュウギョウシャ</t>
    </rPh>
    <rPh sb="14" eb="15">
      <t>スウ</t>
    </rPh>
    <phoneticPr fontId="2"/>
  </si>
  <si>
    <t>総額
（万円）</t>
    <rPh sb="0" eb="2">
      <t>ソウガク</t>
    </rPh>
    <rPh sb="4" eb="5">
      <t>マン</t>
    </rPh>
    <rPh sb="5" eb="6">
      <t>エン</t>
    </rPh>
    <phoneticPr fontId="2"/>
  </si>
  <si>
    <t>製造品
出荷額
（万円）</t>
    <rPh sb="0" eb="3">
      <t>セイゾウヒン</t>
    </rPh>
    <rPh sb="4" eb="6">
      <t>シュッカ</t>
    </rPh>
    <rPh sb="6" eb="7">
      <t>ガク</t>
    </rPh>
    <rPh sb="9" eb="10">
      <t>マン</t>
    </rPh>
    <rPh sb="10" eb="11">
      <t>エン</t>
    </rPh>
    <phoneticPr fontId="2"/>
  </si>
  <si>
    <t>加工賃
収入額
（万円）</t>
    <rPh sb="0" eb="3">
      <t>カコウチン</t>
    </rPh>
    <rPh sb="4" eb="6">
      <t>シュウニュウ</t>
    </rPh>
    <rPh sb="6" eb="7">
      <t>ガク</t>
    </rPh>
    <rPh sb="9" eb="10">
      <t>マン</t>
    </rPh>
    <rPh sb="10" eb="11">
      <t>エン</t>
    </rPh>
    <phoneticPr fontId="2"/>
  </si>
  <si>
    <t>修理料その他
の収入額
（万円）</t>
    <rPh sb="0" eb="2">
      <t>シュウリ</t>
    </rPh>
    <rPh sb="2" eb="3">
      <t>リョウ</t>
    </rPh>
    <rPh sb="5" eb="6">
      <t>タ</t>
    </rPh>
    <rPh sb="8" eb="10">
      <t>シュウニュウ</t>
    </rPh>
    <rPh sb="10" eb="11">
      <t>ガク</t>
    </rPh>
    <rPh sb="13" eb="14">
      <t>マン</t>
    </rPh>
    <rPh sb="14" eb="15">
      <t>エン</t>
    </rPh>
    <phoneticPr fontId="2"/>
  </si>
  <si>
    <t>昭和</t>
    <rPh sb="0" eb="2">
      <t>ショウワ</t>
    </rPh>
    <phoneticPr fontId="2"/>
  </si>
  <si>
    <t xml:space="preserve">    …</t>
    <phoneticPr fontId="2"/>
  </si>
  <si>
    <t xml:space="preserve">       …</t>
    <phoneticPr fontId="2"/>
  </si>
  <si>
    <t xml:space="preserve">          …</t>
    <phoneticPr fontId="2"/>
  </si>
  <si>
    <t>平　成　</t>
    <phoneticPr fontId="2"/>
  </si>
  <si>
    <t>元年</t>
    <rPh sb="0" eb="2">
      <t>ガンネン</t>
    </rPh>
    <phoneticPr fontId="2"/>
  </si>
  <si>
    <t>8</t>
    <phoneticPr fontId="2"/>
  </si>
  <si>
    <t>9</t>
    <phoneticPr fontId="2"/>
  </si>
  <si>
    <t>12</t>
    <phoneticPr fontId="2"/>
  </si>
  <si>
    <t>13</t>
    <phoneticPr fontId="2"/>
  </si>
  <si>
    <t>14</t>
    <phoneticPr fontId="2"/>
  </si>
  <si>
    <t>15</t>
    <phoneticPr fontId="2"/>
  </si>
  <si>
    <t>16</t>
    <phoneticPr fontId="2"/>
  </si>
  <si>
    <t>23</t>
    <phoneticPr fontId="2"/>
  </si>
  <si>
    <t>25</t>
    <phoneticPr fontId="2"/>
  </si>
  <si>
    <t>令　和</t>
    <rPh sb="0" eb="1">
      <t>レイ</t>
    </rPh>
    <rPh sb="2" eb="3">
      <t>ワ</t>
    </rPh>
    <phoneticPr fontId="2"/>
  </si>
  <si>
    <t>元(2019)</t>
    <rPh sb="0" eb="1">
      <t>ガン</t>
    </rPh>
    <phoneticPr fontId="2"/>
  </si>
  <si>
    <t>※平成24年、28年は経済センサス-活動調査</t>
    <rPh sb="9" eb="10">
      <t>ネン</t>
    </rPh>
    <phoneticPr fontId="2"/>
  </si>
  <si>
    <t>資料：工業統計調査・経済センサス-活動調査</t>
    <rPh sb="0" eb="2">
      <t>シリョウ</t>
    </rPh>
    <rPh sb="3" eb="5">
      <t>コウギョウ</t>
    </rPh>
    <rPh sb="5" eb="7">
      <t>トウケイ</t>
    </rPh>
    <rPh sb="7" eb="9">
      <t>チョウサ</t>
    </rPh>
    <rPh sb="10" eb="12">
      <t>ケイザイ</t>
    </rPh>
    <rPh sb="17" eb="19">
      <t>カツドウ</t>
    </rPh>
    <rPh sb="19" eb="21">
      <t>チョウサ</t>
    </rPh>
    <phoneticPr fontId="2"/>
  </si>
  <si>
    <t>（令和2(2020)年内訳）</t>
    <rPh sb="1" eb="3">
      <t>レイワ</t>
    </rPh>
    <rPh sb="10" eb="11">
      <t>ヘイネン</t>
    </rPh>
    <rPh sb="11" eb="13">
      <t>ウチワケ</t>
    </rPh>
    <phoneticPr fontId="2"/>
  </si>
  <si>
    <t>09  食料品</t>
    <rPh sb="4" eb="7">
      <t>ショクリョウヒン</t>
    </rPh>
    <phoneticPr fontId="2"/>
  </si>
  <si>
    <r>
      <t>10</t>
    </r>
    <r>
      <rPr>
        <sz val="8"/>
        <rFont val="ＭＳ ゴシック"/>
        <family val="3"/>
        <charset val="128"/>
      </rPr>
      <t xml:space="preserve">  </t>
    </r>
    <r>
      <rPr>
        <sz val="11"/>
        <rFont val="ＭＳ ゴシック"/>
        <family val="3"/>
        <charset val="128"/>
      </rPr>
      <t>飲料・たばこ・飼料</t>
    </r>
    <rPh sb="4" eb="6">
      <t>インリョウ</t>
    </rPh>
    <rPh sb="11" eb="13">
      <t>シリョウ</t>
    </rPh>
    <phoneticPr fontId="2"/>
  </si>
  <si>
    <t>11  繊維工業製品</t>
    <rPh sb="4" eb="6">
      <t>センイ</t>
    </rPh>
    <rPh sb="6" eb="8">
      <t>コウギョウ</t>
    </rPh>
    <rPh sb="8" eb="10">
      <t>セイヒン</t>
    </rPh>
    <phoneticPr fontId="2"/>
  </si>
  <si>
    <t>12  木材・木製品</t>
    <rPh sb="4" eb="6">
      <t>モクザイ</t>
    </rPh>
    <rPh sb="7" eb="10">
      <t>モクセイヒン</t>
    </rPh>
    <phoneticPr fontId="2"/>
  </si>
  <si>
    <t>13  家具・装備品</t>
    <rPh sb="4" eb="6">
      <t>カグ</t>
    </rPh>
    <rPh sb="7" eb="10">
      <t>ソウビヒン</t>
    </rPh>
    <phoneticPr fontId="2"/>
  </si>
  <si>
    <t>14  パルプ・紙</t>
    <rPh sb="8" eb="9">
      <t>カミ</t>
    </rPh>
    <phoneticPr fontId="2"/>
  </si>
  <si>
    <t>15  印刷・同関連品</t>
    <rPh sb="4" eb="6">
      <t>インサツ</t>
    </rPh>
    <rPh sb="7" eb="8">
      <t>ドウ</t>
    </rPh>
    <rPh sb="8" eb="10">
      <t>カンレン</t>
    </rPh>
    <rPh sb="10" eb="11">
      <t>ヒン</t>
    </rPh>
    <phoneticPr fontId="2"/>
  </si>
  <si>
    <t>18  プラスチック製品</t>
    <rPh sb="10" eb="12">
      <t>セイヒン</t>
    </rPh>
    <phoneticPr fontId="2"/>
  </si>
  <si>
    <t>21  窯業・土石製品</t>
    <rPh sb="4" eb="5">
      <t>カマ</t>
    </rPh>
    <rPh sb="5" eb="6">
      <t>ギョウ</t>
    </rPh>
    <rPh sb="7" eb="9">
      <t>ドセキ</t>
    </rPh>
    <rPh sb="9" eb="11">
      <t>セイヒン</t>
    </rPh>
    <phoneticPr fontId="2"/>
  </si>
  <si>
    <t>22  鉄鋼業</t>
    <rPh sb="4" eb="6">
      <t>テッコウ</t>
    </rPh>
    <rPh sb="6" eb="7">
      <t>ギョウ</t>
    </rPh>
    <phoneticPr fontId="2"/>
  </si>
  <si>
    <t>23  非鉄金属</t>
    <rPh sb="4" eb="6">
      <t>ヒテツ</t>
    </rPh>
    <rPh sb="6" eb="8">
      <t>キンゾク</t>
    </rPh>
    <phoneticPr fontId="2"/>
  </si>
  <si>
    <t>24  金属製品</t>
    <rPh sb="4" eb="6">
      <t>キンゾク</t>
    </rPh>
    <rPh sb="6" eb="8">
      <t>セイヒン</t>
    </rPh>
    <phoneticPr fontId="2"/>
  </si>
  <si>
    <t>25  はん用機械器具</t>
    <rPh sb="6" eb="7">
      <t>ヨウ</t>
    </rPh>
    <rPh sb="7" eb="9">
      <t>キカイ</t>
    </rPh>
    <rPh sb="9" eb="11">
      <t>キグ</t>
    </rPh>
    <phoneticPr fontId="2"/>
  </si>
  <si>
    <t>26  生産用機械器具</t>
    <rPh sb="4" eb="6">
      <t>セイサン</t>
    </rPh>
    <rPh sb="6" eb="7">
      <t>ヨウ</t>
    </rPh>
    <rPh sb="7" eb="9">
      <t>キカイ</t>
    </rPh>
    <rPh sb="9" eb="11">
      <t>キグ</t>
    </rPh>
    <phoneticPr fontId="2"/>
  </si>
  <si>
    <t>27  業務用機械器具</t>
    <rPh sb="4" eb="6">
      <t>ギョウム</t>
    </rPh>
    <rPh sb="6" eb="7">
      <t>ヨウ</t>
    </rPh>
    <rPh sb="7" eb="9">
      <t>キカイ</t>
    </rPh>
    <rPh sb="9" eb="11">
      <t>キグ</t>
    </rPh>
    <phoneticPr fontId="2"/>
  </si>
  <si>
    <t>28　電子部品・デバイス</t>
    <rPh sb="3" eb="5">
      <t>デンシ</t>
    </rPh>
    <rPh sb="5" eb="7">
      <t>ブヒン</t>
    </rPh>
    <phoneticPr fontId="2"/>
  </si>
  <si>
    <t>29  電気機械器具</t>
    <rPh sb="4" eb="6">
      <t>デンキ</t>
    </rPh>
    <rPh sb="6" eb="8">
      <t>キカイ</t>
    </rPh>
    <rPh sb="8" eb="10">
      <t>キグ</t>
    </rPh>
    <phoneticPr fontId="2"/>
  </si>
  <si>
    <t>30  情報通信機械器具</t>
    <rPh sb="4" eb="6">
      <t>ジョウホウ</t>
    </rPh>
    <rPh sb="6" eb="8">
      <t>ツウシン</t>
    </rPh>
    <rPh sb="8" eb="10">
      <t>キカイ</t>
    </rPh>
    <rPh sb="10" eb="12">
      <t>キグ</t>
    </rPh>
    <phoneticPr fontId="2"/>
  </si>
  <si>
    <t>31　輸送機械器具</t>
    <rPh sb="3" eb="5">
      <t>ユソウ</t>
    </rPh>
    <rPh sb="5" eb="7">
      <t>キカイ</t>
    </rPh>
    <rPh sb="7" eb="9">
      <t>キグ</t>
    </rPh>
    <phoneticPr fontId="2"/>
  </si>
  <si>
    <t>31　輸送機械危惧</t>
    <rPh sb="3" eb="5">
      <t>ユソウ</t>
    </rPh>
    <rPh sb="5" eb="7">
      <t>キカイ</t>
    </rPh>
    <rPh sb="7" eb="9">
      <t>キグ</t>
    </rPh>
    <phoneticPr fontId="2"/>
  </si>
  <si>
    <t>32　その他</t>
    <rPh sb="5" eb="6">
      <t>タ</t>
    </rPh>
    <phoneticPr fontId="2"/>
  </si>
  <si>
    <t>05-06　従業者規模別事業所数、従業者数、製造品等出荷額</t>
    <rPh sb="6" eb="9">
      <t>ジュウギョウシャ</t>
    </rPh>
    <rPh sb="9" eb="11">
      <t>キボ</t>
    </rPh>
    <rPh sb="11" eb="12">
      <t>ベツ</t>
    </rPh>
    <rPh sb="12" eb="15">
      <t>ジギョウショ</t>
    </rPh>
    <rPh sb="15" eb="16">
      <t>スウ</t>
    </rPh>
    <rPh sb="17" eb="20">
      <t>ジュウギョウシャ</t>
    </rPh>
    <rPh sb="20" eb="21">
      <t>スウ</t>
    </rPh>
    <rPh sb="22" eb="25">
      <t>セイゾウヒン</t>
    </rPh>
    <rPh sb="25" eb="26">
      <t>ナド</t>
    </rPh>
    <rPh sb="26" eb="28">
      <t>シュッカ</t>
    </rPh>
    <rPh sb="28" eb="29">
      <t>ガク</t>
    </rPh>
    <phoneticPr fontId="2"/>
  </si>
  <si>
    <t>6月1日現在</t>
    <phoneticPr fontId="2"/>
  </si>
  <si>
    <t>従業者規模別事業所数</t>
    <phoneticPr fontId="2"/>
  </si>
  <si>
    <t>１人～３人</t>
    <rPh sb="1" eb="2">
      <t>ニン</t>
    </rPh>
    <rPh sb="4" eb="5">
      <t>ニン</t>
    </rPh>
    <phoneticPr fontId="2"/>
  </si>
  <si>
    <t xml:space="preserve">※ </t>
  </si>
  <si>
    <t>※</t>
    <phoneticPr fontId="2"/>
  </si>
  <si>
    <t>４人～９人</t>
    <rPh sb="1" eb="2">
      <t>ニン</t>
    </rPh>
    <rPh sb="4" eb="5">
      <t>ニン</t>
    </rPh>
    <phoneticPr fontId="2"/>
  </si>
  <si>
    <t>10人～19人</t>
    <rPh sb="2" eb="3">
      <t>ニン</t>
    </rPh>
    <rPh sb="6" eb="7">
      <t>ニン</t>
    </rPh>
    <phoneticPr fontId="2"/>
  </si>
  <si>
    <t>20人～29人</t>
    <rPh sb="2" eb="3">
      <t>ニン</t>
    </rPh>
    <rPh sb="6" eb="7">
      <t>ニン</t>
    </rPh>
    <phoneticPr fontId="2"/>
  </si>
  <si>
    <t>30人～49人</t>
    <rPh sb="2" eb="3">
      <t>ニン</t>
    </rPh>
    <rPh sb="6" eb="7">
      <t>ニン</t>
    </rPh>
    <phoneticPr fontId="2"/>
  </si>
  <si>
    <t>50人～99人</t>
    <rPh sb="2" eb="3">
      <t>ニン</t>
    </rPh>
    <rPh sb="6" eb="7">
      <t>ニン</t>
    </rPh>
    <phoneticPr fontId="2"/>
  </si>
  <si>
    <t>100人～199人</t>
    <rPh sb="3" eb="4">
      <t>ニン</t>
    </rPh>
    <rPh sb="8" eb="9">
      <t>ニン</t>
    </rPh>
    <phoneticPr fontId="2"/>
  </si>
  <si>
    <t>200人～299人</t>
    <rPh sb="3" eb="4">
      <t>ニン</t>
    </rPh>
    <rPh sb="8" eb="9">
      <t>ニン</t>
    </rPh>
    <phoneticPr fontId="2"/>
  </si>
  <si>
    <t>300人以上</t>
    <rPh sb="3" eb="6">
      <t>ニンイジョウ</t>
    </rPh>
    <phoneticPr fontId="2"/>
  </si>
  <si>
    <t>従業者数（人）</t>
    <rPh sb="5" eb="6">
      <t>ニン</t>
    </rPh>
    <phoneticPr fontId="2"/>
  </si>
  <si>
    <t>製造品等出荷額（万円）</t>
    <rPh sb="8" eb="10">
      <t>マンエン</t>
    </rPh>
    <phoneticPr fontId="2"/>
  </si>
  <si>
    <t>※平成28年は経済センサス-活動調査</t>
    <rPh sb="1" eb="3">
      <t>ヘイセイ</t>
    </rPh>
    <rPh sb="5" eb="6">
      <t>ネン</t>
    </rPh>
    <rPh sb="7" eb="9">
      <t>ケイザイ</t>
    </rPh>
    <rPh sb="14" eb="16">
      <t>カツドウ</t>
    </rPh>
    <rPh sb="16" eb="18">
      <t>チョウサ</t>
    </rPh>
    <phoneticPr fontId="2"/>
  </si>
  <si>
    <t>資料：工業統計調査・経済センサス-活動調査</t>
    <phoneticPr fontId="2"/>
  </si>
  <si>
    <t>06-01　発地別観光客数（宿泊・日帰り客数）</t>
    <rPh sb="6" eb="7">
      <t>ハツ</t>
    </rPh>
    <rPh sb="7" eb="8">
      <t>チ</t>
    </rPh>
    <rPh sb="8" eb="9">
      <t>ベツ</t>
    </rPh>
    <rPh sb="9" eb="12">
      <t>カンコウキャク</t>
    </rPh>
    <rPh sb="12" eb="13">
      <t>スウ</t>
    </rPh>
    <rPh sb="14" eb="16">
      <t>シュクハク</t>
    </rPh>
    <rPh sb="17" eb="19">
      <t>ヒガエ</t>
    </rPh>
    <rPh sb="20" eb="21">
      <t>キャク</t>
    </rPh>
    <rPh sb="21" eb="22">
      <t>カズ</t>
    </rPh>
    <phoneticPr fontId="2"/>
  </si>
  <si>
    <t>単位：人</t>
    <rPh sb="0" eb="2">
      <t>タンイ</t>
    </rPh>
    <rPh sb="3" eb="4">
      <t>ヒト</t>
    </rPh>
    <phoneticPr fontId="2"/>
  </si>
  <si>
    <t>発地別</t>
    <rPh sb="0" eb="1">
      <t>ハツ</t>
    </rPh>
    <rPh sb="1" eb="2">
      <t>チ</t>
    </rPh>
    <rPh sb="2" eb="3">
      <t>ベツ</t>
    </rPh>
    <phoneticPr fontId="2"/>
  </si>
  <si>
    <t>山代温泉</t>
    <rPh sb="0" eb="2">
      <t>ヤマシロ</t>
    </rPh>
    <rPh sb="2" eb="4">
      <t>オンセン</t>
    </rPh>
    <phoneticPr fontId="2"/>
  </si>
  <si>
    <t>富山</t>
    <rPh sb="0" eb="2">
      <t>トヤマ</t>
    </rPh>
    <phoneticPr fontId="2"/>
  </si>
  <si>
    <t>福井</t>
    <rPh sb="0" eb="2">
      <t>フクイ</t>
    </rPh>
    <phoneticPr fontId="2"/>
  </si>
  <si>
    <t>関西</t>
    <rPh sb="0" eb="2">
      <t>カンサイ</t>
    </rPh>
    <phoneticPr fontId="2"/>
  </si>
  <si>
    <t>中京</t>
    <rPh sb="0" eb="2">
      <t>チュウキョウ</t>
    </rPh>
    <phoneticPr fontId="2"/>
  </si>
  <si>
    <t>関東</t>
    <rPh sb="0" eb="2">
      <t>カントウ</t>
    </rPh>
    <phoneticPr fontId="2"/>
  </si>
  <si>
    <t>平成28年</t>
    <rPh sb="0" eb="2">
      <t>ヘイセイ</t>
    </rPh>
    <phoneticPr fontId="2"/>
  </si>
  <si>
    <t>　　29　</t>
    <phoneticPr fontId="2"/>
  </si>
  <si>
    <t>令和元　</t>
    <rPh sb="0" eb="2">
      <t>レイワ</t>
    </rPh>
    <rPh sb="2" eb="3">
      <t>ゲン</t>
    </rPh>
    <phoneticPr fontId="2"/>
  </si>
  <si>
    <t>　　2　</t>
    <phoneticPr fontId="2"/>
  </si>
  <si>
    <t>　　3　</t>
    <phoneticPr fontId="2"/>
  </si>
  <si>
    <t>片山津温泉</t>
    <rPh sb="0" eb="3">
      <t>カタヤマヅ</t>
    </rPh>
    <rPh sb="3" eb="5">
      <t>オンセン</t>
    </rPh>
    <phoneticPr fontId="2"/>
  </si>
  <si>
    <t>山中温泉</t>
    <rPh sb="0" eb="2">
      <t>サンチュウ</t>
    </rPh>
    <rPh sb="2" eb="4">
      <t>オンセン</t>
    </rPh>
    <phoneticPr fontId="2"/>
  </si>
  <si>
    <t>※山代温泉観光客数には保養所等を含める</t>
    <rPh sb="1" eb="3">
      <t>ヤマシロ</t>
    </rPh>
    <rPh sb="3" eb="5">
      <t>オンセン</t>
    </rPh>
    <rPh sb="5" eb="8">
      <t>カンコウキャク</t>
    </rPh>
    <rPh sb="8" eb="9">
      <t>スウ</t>
    </rPh>
    <rPh sb="11" eb="13">
      <t>ホヨウ</t>
    </rPh>
    <rPh sb="13" eb="14">
      <t>ジョ</t>
    </rPh>
    <rPh sb="14" eb="15">
      <t>トウ</t>
    </rPh>
    <rPh sb="16" eb="17">
      <t>フク</t>
    </rPh>
    <phoneticPr fontId="2"/>
  </si>
  <si>
    <t>資料：観光交流課</t>
    <rPh sb="0" eb="2">
      <t>シリョウ</t>
    </rPh>
    <rPh sb="3" eb="5">
      <t>カンコウ</t>
    </rPh>
    <rPh sb="5" eb="7">
      <t>コウリュウ</t>
    </rPh>
    <rPh sb="7" eb="8">
      <t>カ</t>
    </rPh>
    <phoneticPr fontId="2"/>
  </si>
  <si>
    <t>06-02　年月別観光客数(宿泊・日帰り客数）</t>
    <rPh sb="6" eb="8">
      <t>ネンゲツ</t>
    </rPh>
    <rPh sb="8" eb="9">
      <t>ベツ</t>
    </rPh>
    <rPh sb="9" eb="12">
      <t>カンコウキャク</t>
    </rPh>
    <rPh sb="12" eb="13">
      <t>スウ</t>
    </rPh>
    <rPh sb="14" eb="16">
      <t>シュクハク</t>
    </rPh>
    <rPh sb="17" eb="19">
      <t>ヒガエ</t>
    </rPh>
    <rPh sb="20" eb="21">
      <t>キャク</t>
    </rPh>
    <rPh sb="21" eb="22">
      <t>スウ</t>
    </rPh>
    <phoneticPr fontId="2"/>
  </si>
  <si>
    <t>山中温泉</t>
    <rPh sb="0" eb="2">
      <t>ヤマナカ</t>
    </rPh>
    <rPh sb="2" eb="4">
      <t>オンセン</t>
    </rPh>
    <phoneticPr fontId="2"/>
  </si>
  <si>
    <t>その他の温泉</t>
    <rPh sb="2" eb="3">
      <t>タ</t>
    </rPh>
    <rPh sb="4" eb="6">
      <t>オンセン</t>
    </rPh>
    <phoneticPr fontId="2"/>
  </si>
  <si>
    <t>令和元</t>
    <rPh sb="0" eb="3">
      <t>レイワガン</t>
    </rPh>
    <phoneticPr fontId="2"/>
  </si>
  <si>
    <t>3</t>
    <phoneticPr fontId="2"/>
  </si>
  <si>
    <t xml:space="preserve">  1月</t>
    <rPh sb="3" eb="4">
      <t>ツキ</t>
    </rPh>
    <phoneticPr fontId="2"/>
  </si>
  <si>
    <t>※｢三温泉」の観光客数には、旅館協同組合未加入旅館のほか、保養所を含む。</t>
    <phoneticPr fontId="2"/>
  </si>
  <si>
    <t>※｢その他の温泉」の観光客数には、ホテル、民間保養所・入浴（共同浴場</t>
    <phoneticPr fontId="2"/>
  </si>
  <si>
    <t>　除く）施設を含む。なお、柴山温泉について平成28年から片山津温泉の</t>
    <phoneticPr fontId="2"/>
  </si>
  <si>
    <t>　観光客数に含まれている。</t>
    <phoneticPr fontId="2"/>
  </si>
  <si>
    <t>06-03　温泉観光施設の状況</t>
    <rPh sb="6" eb="8">
      <t>オンセン</t>
    </rPh>
    <rPh sb="8" eb="10">
      <t>カンコウ</t>
    </rPh>
    <rPh sb="10" eb="12">
      <t>シセツ</t>
    </rPh>
    <rPh sb="13" eb="15">
      <t>ジョウキョウ</t>
    </rPh>
    <phoneticPr fontId="2"/>
  </si>
  <si>
    <t>令和3年12月31日現在</t>
    <rPh sb="0" eb="2">
      <t>レイワ</t>
    </rPh>
    <rPh sb="3" eb="4">
      <t>ネン</t>
    </rPh>
    <rPh sb="4" eb="5">
      <t>ヘイネン</t>
    </rPh>
    <rPh sb="6" eb="7">
      <t>ツキ</t>
    </rPh>
    <rPh sb="9" eb="10">
      <t>ニチ</t>
    </rPh>
    <rPh sb="10" eb="12">
      <t>ゲンザイ</t>
    </rPh>
    <phoneticPr fontId="2"/>
  </si>
  <si>
    <t>政府登録の
日本旅館協会加盟旅館</t>
    <phoneticPr fontId="2"/>
  </si>
  <si>
    <t>政府登録のみの
旅館</t>
    <phoneticPr fontId="2"/>
  </si>
  <si>
    <t>日本旅館協会のみの
加盟旅館</t>
    <phoneticPr fontId="2"/>
  </si>
  <si>
    <t>山代温泉</t>
    <phoneticPr fontId="2"/>
  </si>
  <si>
    <t>片山津温泉</t>
    <phoneticPr fontId="2"/>
  </si>
  <si>
    <t>山中温泉</t>
    <phoneticPr fontId="2"/>
  </si>
  <si>
    <t>その他の温泉</t>
    <phoneticPr fontId="2"/>
  </si>
  <si>
    <t>山代・片山津・山中温泉旅館協同組合加盟旅館</t>
    <rPh sb="0" eb="2">
      <t>ヤマシロ</t>
    </rPh>
    <rPh sb="3" eb="6">
      <t>カタヤマヅ</t>
    </rPh>
    <rPh sb="7" eb="9">
      <t>ヤマナカ</t>
    </rPh>
    <rPh sb="9" eb="11">
      <t>オンセン</t>
    </rPh>
    <rPh sb="11" eb="13">
      <t>リョカン</t>
    </rPh>
    <rPh sb="13" eb="15">
      <t>キョウドウ</t>
    </rPh>
    <rPh sb="15" eb="17">
      <t>クミアイ</t>
    </rPh>
    <rPh sb="17" eb="19">
      <t>カメイ</t>
    </rPh>
    <rPh sb="19" eb="21">
      <t>リョカン</t>
    </rPh>
    <phoneticPr fontId="2"/>
  </si>
  <si>
    <t>その他旅館等</t>
    <rPh sb="2" eb="3">
      <t>タ</t>
    </rPh>
    <rPh sb="3" eb="5">
      <t>リョカン</t>
    </rPh>
    <rPh sb="5" eb="6">
      <t>トウ</t>
    </rPh>
    <phoneticPr fontId="2"/>
  </si>
  <si>
    <t>収容人員</t>
    <rPh sb="0" eb="2">
      <t>シュウヨウ</t>
    </rPh>
    <rPh sb="2" eb="4">
      <t>ジンイン</t>
    </rPh>
    <phoneticPr fontId="2"/>
  </si>
  <si>
    <t>寮保養所</t>
    <rPh sb="0" eb="1">
      <t>リョウ</t>
    </rPh>
    <rPh sb="1" eb="3">
      <t>ホヨウ</t>
    </rPh>
    <rPh sb="3" eb="4">
      <t>ジョ</t>
    </rPh>
    <phoneticPr fontId="2"/>
  </si>
  <si>
    <t>温泉共浴場</t>
    <rPh sb="0" eb="2">
      <t>オンセン</t>
    </rPh>
    <rPh sb="2" eb="3">
      <t>トモ</t>
    </rPh>
    <rPh sb="3" eb="5">
      <t>ヨクジョウ</t>
    </rPh>
    <phoneticPr fontId="2"/>
  </si>
  <si>
    <t>その他</t>
    <phoneticPr fontId="2"/>
  </si>
  <si>
    <t>※その他の温泉…柴山温泉</t>
    <phoneticPr fontId="2"/>
  </si>
  <si>
    <t>06-04　主な観光資源</t>
    <rPh sb="6" eb="7">
      <t>オモ</t>
    </rPh>
    <rPh sb="8" eb="10">
      <t>カンコウ</t>
    </rPh>
    <rPh sb="10" eb="12">
      <t>シゲン</t>
    </rPh>
    <phoneticPr fontId="2"/>
  </si>
  <si>
    <t>【歴史】</t>
  </si>
  <si>
    <t>名　　　　称</t>
  </si>
  <si>
    <t>概　　　要</t>
    <phoneticPr fontId="2"/>
  </si>
  <si>
    <t>所　在　地</t>
    <phoneticPr fontId="2"/>
  </si>
  <si>
    <t>法皇山横穴古墳群</t>
    <rPh sb="5" eb="7">
      <t>コフン</t>
    </rPh>
    <phoneticPr fontId="2"/>
  </si>
  <si>
    <t>70以上の横穴があり、国の史跡に指定</t>
  </si>
  <si>
    <t>勅使町</t>
    <phoneticPr fontId="2"/>
  </si>
  <si>
    <t>全昌寺</t>
  </si>
  <si>
    <t>五百羅漢は総計517体の仏像が完全に備わっている外、芭蕉の句碑もある</t>
  </si>
  <si>
    <t>大聖寺神明町</t>
    <phoneticPr fontId="2"/>
  </si>
  <si>
    <t>長流亭</t>
  </si>
  <si>
    <t>大聖寺藩三代藩主前田利直の休憩所として建てられ、国の重要文化財に指定</t>
  </si>
  <si>
    <t>大聖寺八間道</t>
    <phoneticPr fontId="2"/>
  </si>
  <si>
    <t>錦城山</t>
  </si>
  <si>
    <t>大聖寺城址で、前田利長によって落城し、本丸跡には供養碑が建てられている</t>
  </si>
  <si>
    <t>大聖寺地方町</t>
    <phoneticPr fontId="2"/>
  </si>
  <si>
    <t>源平古戦場</t>
  </si>
  <si>
    <t>斎藤実盛の首を洗った首洗池と、なきがらを葬ったとされる実盛塚の史跡</t>
  </si>
  <si>
    <t>手塚町・篠原町</t>
    <phoneticPr fontId="2"/>
  </si>
  <si>
    <t>実性院</t>
  </si>
  <si>
    <t>大聖寺藩歴代藩主の菩提寺で、萩の名所としても有名、別名｢萩寺｣ともよばれる</t>
  </si>
  <si>
    <t>大聖寺下屋敷町</t>
    <phoneticPr fontId="2"/>
  </si>
  <si>
    <t>薬王院五輪塔</t>
  </si>
  <si>
    <t>明覚上人の供養塔で、国の重要文化財に指定</t>
  </si>
  <si>
    <t>狐山古墳</t>
  </si>
  <si>
    <t>水田の中に築かれた5世紀後半の前方後円墳で、国の史跡に指定</t>
  </si>
  <si>
    <t>二子塚町</t>
    <phoneticPr fontId="2"/>
  </si>
  <si>
    <t>無限庵</t>
  </si>
  <si>
    <t>武家邸宅書院造りの伝統を継承する明治末期の建物</t>
  </si>
  <si>
    <t>山中温泉下谷町</t>
    <phoneticPr fontId="2"/>
  </si>
  <si>
    <t>古九谷窯跡</t>
  </si>
  <si>
    <t>大聖寺藩主の利治公が焼かせた九谷焼の古窯跡</t>
  </si>
  <si>
    <t>山中温泉九谷町</t>
    <phoneticPr fontId="2"/>
  </si>
  <si>
    <t>栢野の大杉</t>
    <phoneticPr fontId="2"/>
  </si>
  <si>
    <t>大聖寺川上流、菅原神社の境内にそびえる樹齢約
２３００年の御神木。昭和３年に天然記念物指定</t>
    <phoneticPr fontId="2"/>
  </si>
  <si>
    <t>山中温泉栢野町</t>
    <phoneticPr fontId="2"/>
  </si>
  <si>
    <t>加賀橋立船主集落</t>
    <phoneticPr fontId="2"/>
  </si>
  <si>
    <t>北前船にかかわる人々が居住していた集落。平成１７年に重要伝統的建造物群保存地区に選定</t>
    <rPh sb="20" eb="21">
      <t>タイ</t>
    </rPh>
    <phoneticPr fontId="2"/>
  </si>
  <si>
    <t>橋立町</t>
    <phoneticPr fontId="2"/>
  </si>
  <si>
    <t>八幡神社の大杉</t>
    <rPh sb="0" eb="2">
      <t>ヤハタ</t>
    </rPh>
    <rPh sb="2" eb="4">
      <t>ジンジャ</t>
    </rPh>
    <rPh sb="5" eb="7">
      <t>オオスギ</t>
    </rPh>
    <phoneticPr fontId="2"/>
  </si>
  <si>
    <t>地上３．８メートル部分で三幹となっているため「三つ又杉」とも呼ばれている。天然記念物</t>
    <rPh sb="0" eb="2">
      <t>チジョウ</t>
    </rPh>
    <rPh sb="9" eb="11">
      <t>ブブン</t>
    </rPh>
    <rPh sb="12" eb="14">
      <t>サンミキ</t>
    </rPh>
    <rPh sb="23" eb="24">
      <t>ミッ</t>
    </rPh>
    <rPh sb="25" eb="27">
      <t>マタスギ</t>
    </rPh>
    <rPh sb="30" eb="31">
      <t>ヨ</t>
    </rPh>
    <rPh sb="37" eb="39">
      <t>テンネン</t>
    </rPh>
    <rPh sb="39" eb="42">
      <t>キネンブツ</t>
    </rPh>
    <phoneticPr fontId="2"/>
  </si>
  <si>
    <t>山中温泉菅谷町</t>
    <rPh sb="0" eb="2">
      <t>ヤマナカ</t>
    </rPh>
    <rPh sb="2" eb="4">
      <t>オンセン</t>
    </rPh>
    <rPh sb="4" eb="7">
      <t>スガタニマチ</t>
    </rPh>
    <phoneticPr fontId="2"/>
  </si>
  <si>
    <t>【自然】</t>
  </si>
  <si>
    <t>国定公園加賀海岸</t>
  </si>
  <si>
    <t>昭和43年に海岸延長１６．５kmが国定公園に指定</t>
  </si>
  <si>
    <t>鹿島の森</t>
  </si>
  <si>
    <t>大聖寺川河口に浮かぶ小島で、温暖帯性常緑樹林が島全体に繁茂し、国の天然記念物に指定</t>
  </si>
  <si>
    <t>塩屋町</t>
  </si>
  <si>
    <t>片野の鴨池</t>
  </si>
  <si>
    <t>最盛期には数万羽の鴨や雁等が飛来し、平成5年6月にラムサ-ル条約登録湿地に指定</t>
  </si>
  <si>
    <t>片野町</t>
  </si>
  <si>
    <t>長者屋敷跡</t>
  </si>
  <si>
    <t>大きな凝灰岩の奇岩怪石が群れをなし、長者の娘が池の主で脇に鱗があったという化身伝説が残る</t>
  </si>
  <si>
    <t>片野海岸</t>
  </si>
  <si>
    <t>加佐の岬</t>
  </si>
  <si>
    <t>加賀海岸で最も日本海に突き出した岬で、緑の黒松と白の灯台のコントラストが美しい</t>
  </si>
  <si>
    <t>橋立町</t>
  </si>
  <si>
    <t>尼御前岬</t>
  </si>
  <si>
    <t>奥州へ逃れる義経一行の無事を祈り、尼御前が身を投じたといわれる、国定公園内随一の景勝地</t>
  </si>
  <si>
    <t>美岬町</t>
  </si>
  <si>
    <t>柴山潟</t>
  </si>
  <si>
    <t>日本屈指の規模の噴水や、湖畔から眺める白山連峰の姿が素晴らしく、釣りや屋形船も楽しめる</t>
    <rPh sb="21" eb="22">
      <t>レン</t>
    </rPh>
    <rPh sb="22" eb="23">
      <t>ミネ</t>
    </rPh>
    <rPh sb="35" eb="38">
      <t>ヤカタブネ</t>
    </rPh>
    <rPh sb="39" eb="40">
      <t>タノ</t>
    </rPh>
    <phoneticPr fontId="2"/>
  </si>
  <si>
    <t>鶴仙渓</t>
  </si>
  <si>
    <t>こおろぎ橋から黒谷橋にかけて１．３kmに渡る渓谷。四季折々に鮮やかな自然美を楽しめる</t>
  </si>
  <si>
    <t>鶴ケ滝</t>
  </si>
  <si>
    <t>白くしぶきをあげる二筋の滝の様は、あたかも鶴を思わせるように美しい</t>
    <phoneticPr fontId="2"/>
  </si>
  <si>
    <t>山中温泉荒谷町</t>
    <phoneticPr fontId="2"/>
  </si>
  <si>
    <t>大日山</t>
  </si>
  <si>
    <t>加賀南部で最も高い山、ブナの原生林が美しい</t>
  </si>
  <si>
    <t>富士写ヶ岳</t>
    <rPh sb="4" eb="5">
      <t>タケ</t>
    </rPh>
    <phoneticPr fontId="2"/>
  </si>
  <si>
    <t>富士山の端麗な姿に似ていることから名付けられ、春の石楠花（しゃくなげ）と秋の紅葉の美しさに定評がある</t>
    <rPh sb="36" eb="37">
      <t>アキ</t>
    </rPh>
    <rPh sb="38" eb="40">
      <t>コウヨウ</t>
    </rPh>
    <rPh sb="41" eb="42">
      <t>ウツク</t>
    </rPh>
    <rPh sb="45" eb="47">
      <t>テイヒョウ</t>
    </rPh>
    <phoneticPr fontId="2"/>
  </si>
  <si>
    <t>道明が淵
(山中の温泉(いでゆ))</t>
    <rPh sb="0" eb="1">
      <t>ドウ</t>
    </rPh>
    <rPh sb="1" eb="2">
      <t>アカ</t>
    </rPh>
    <rPh sb="3" eb="4">
      <t>フチ</t>
    </rPh>
    <rPh sb="6" eb="8">
      <t>ヤマナカ</t>
    </rPh>
    <rPh sb="9" eb="11">
      <t>オンセン</t>
    </rPh>
    <phoneticPr fontId="2"/>
  </si>
  <si>
    <t>鶴仙渓遊歩道、あやとりはしの真下にある大聖寺川で最も深い淵で、龍にまつわる伝説が残る。国の名勝「おくのほそ道風景地」に指定されている。</t>
    <rPh sb="31" eb="32">
      <t>リュウ</t>
    </rPh>
    <rPh sb="37" eb="39">
      <t>デンセツ</t>
    </rPh>
    <rPh sb="40" eb="41">
      <t>ノコ</t>
    </rPh>
    <rPh sb="43" eb="44">
      <t>クニ</t>
    </rPh>
    <rPh sb="45" eb="47">
      <t>メイショウ</t>
    </rPh>
    <rPh sb="53" eb="54">
      <t>ミチ</t>
    </rPh>
    <rPh sb="54" eb="56">
      <t>フウケイ</t>
    </rPh>
    <rPh sb="56" eb="57">
      <t>チ</t>
    </rPh>
    <rPh sb="59" eb="61">
      <t>シテイ</t>
    </rPh>
    <phoneticPr fontId="2"/>
  </si>
  <si>
    <t>【施設】</t>
  </si>
  <si>
    <t>開館時間</t>
  </si>
  <si>
    <t>休館日</t>
  </si>
  <si>
    <t>所在地</t>
  </si>
  <si>
    <t>問い合わせ先</t>
  </si>
  <si>
    <t>北前船の里資料館</t>
  </si>
  <si>
    <t>かつて日本海交易で巨額の富を築いた北前船主邸を資料館として一般公開</t>
    <rPh sb="3" eb="5">
      <t>ニホン</t>
    </rPh>
    <rPh sb="5" eb="6">
      <t>カイ</t>
    </rPh>
    <rPh sb="6" eb="8">
      <t>コウエキ</t>
    </rPh>
    <rPh sb="9" eb="11">
      <t>キョガク</t>
    </rPh>
    <rPh sb="12" eb="13">
      <t>トミ</t>
    </rPh>
    <rPh sb="14" eb="15">
      <t>キズ</t>
    </rPh>
    <phoneticPr fontId="2"/>
  </si>
  <si>
    <t>9：00～17：00</t>
  </si>
  <si>
    <t>年中無休</t>
  </si>
  <si>
    <t>橋立町
ｲ乙1-1</t>
    <phoneticPr fontId="2"/>
  </si>
  <si>
    <t>(0761)
75-1250</t>
    <phoneticPr fontId="2"/>
  </si>
  <si>
    <t>鴨池観察館</t>
  </si>
  <si>
    <t>片野鴨池に飛来する野鳥や小鳥たちの観察ができる施設</t>
    <rPh sb="0" eb="2">
      <t>カタノ</t>
    </rPh>
    <rPh sb="2" eb="3">
      <t>カモ</t>
    </rPh>
    <rPh sb="3" eb="4">
      <t>イケ</t>
    </rPh>
    <rPh sb="5" eb="7">
      <t>ヒライ</t>
    </rPh>
    <rPh sb="9" eb="11">
      <t>ヤチョウ</t>
    </rPh>
    <rPh sb="12" eb="14">
      <t>コトリ</t>
    </rPh>
    <rPh sb="17" eb="19">
      <t>カンサツ</t>
    </rPh>
    <rPh sb="23" eb="25">
      <t>シセツ</t>
    </rPh>
    <phoneticPr fontId="2"/>
  </si>
  <si>
    <t>片野町
子2-1</t>
    <phoneticPr fontId="2"/>
  </si>
  <si>
    <t>(0761)
72-2200</t>
    <phoneticPr fontId="2"/>
  </si>
  <si>
    <t>中谷宇吉郎雪の科学館</t>
  </si>
  <si>
    <t>中谷博士の足跡や雪に関する資料を数多く展示</t>
    <rPh sb="5" eb="7">
      <t>アシアト</t>
    </rPh>
    <phoneticPr fontId="2"/>
  </si>
  <si>
    <t>水曜日</t>
  </si>
  <si>
    <t>潮津町
ｲ106</t>
    <phoneticPr fontId="2"/>
  </si>
  <si>
    <t>(0761)
75-3323</t>
    <phoneticPr fontId="2"/>
  </si>
  <si>
    <t>石川県九谷焼美術館</t>
  </si>
  <si>
    <t>親水公園の一角に建つ日本で唯一の九谷焼専門美術館</t>
    <rPh sb="0" eb="2">
      <t>シンスイ</t>
    </rPh>
    <rPh sb="2" eb="4">
      <t>コウエン</t>
    </rPh>
    <rPh sb="5" eb="7">
      <t>イッカク</t>
    </rPh>
    <rPh sb="8" eb="9">
      <t>タ</t>
    </rPh>
    <rPh sb="10" eb="12">
      <t>ニホン</t>
    </rPh>
    <rPh sb="13" eb="15">
      <t>ユイイツ</t>
    </rPh>
    <phoneticPr fontId="2"/>
  </si>
  <si>
    <t>月曜日</t>
  </si>
  <si>
    <t>大聖寺地方町
1-10-13</t>
    <phoneticPr fontId="2"/>
  </si>
  <si>
    <t>(0761)
72-7466</t>
    <phoneticPr fontId="2"/>
  </si>
  <si>
    <t>加賀市美術館</t>
    <rPh sb="0" eb="3">
      <t>カガシ</t>
    </rPh>
    <rPh sb="3" eb="6">
      <t>ビジュツカン</t>
    </rPh>
    <phoneticPr fontId="2"/>
  </si>
  <si>
    <t>多目的な展示スタイルで利用できる企画展示室を設置</t>
    <phoneticPr fontId="2"/>
  </si>
  <si>
    <t>10：00～18：00</t>
  </si>
  <si>
    <t>火曜日
年末年始</t>
    <rPh sb="4" eb="6">
      <t>ネンマツ</t>
    </rPh>
    <rPh sb="6" eb="8">
      <t>ネンシ</t>
    </rPh>
    <phoneticPr fontId="2"/>
  </si>
  <si>
    <t>作見町
リ1-4</t>
    <phoneticPr fontId="2"/>
  </si>
  <si>
    <t>(0761)
72-8787</t>
    <phoneticPr fontId="2"/>
  </si>
  <si>
    <t>深田久弥山の文化館</t>
  </si>
  <si>
    <t>山の文学者・深田久弥の業績や山の魅力を紹介する文化館</t>
  </si>
  <si>
    <t>大聖寺番場町18-2</t>
    <phoneticPr fontId="2"/>
  </si>
  <si>
    <t>(0761)
72-3313</t>
    <phoneticPr fontId="2"/>
  </si>
  <si>
    <t>魯山人寓居跡
   いろは草庵</t>
    <phoneticPr fontId="2"/>
  </si>
  <si>
    <t>北大路魯山人が滞在した当時そのままの主屋と、展示室としての土蔵や庭園を公開</t>
    <phoneticPr fontId="2"/>
  </si>
  <si>
    <t>山代温泉18-5</t>
  </si>
  <si>
    <t>(0761)
77-7111</t>
    <phoneticPr fontId="2"/>
  </si>
  <si>
    <t>九谷焼窯跡展示館</t>
  </si>
  <si>
    <t>九谷焼を再興した吉田屋窯以来の九谷焼窯跡を保存・展示している</t>
    <phoneticPr fontId="2"/>
  </si>
  <si>
    <t>火曜日
年末年始</t>
    <phoneticPr fontId="2"/>
  </si>
  <si>
    <t>山代温泉19区
101-9</t>
    <phoneticPr fontId="2"/>
  </si>
  <si>
    <t>(0761)
77-0020</t>
    <phoneticPr fontId="2"/>
  </si>
  <si>
    <t>蘇梁館
（そりょうかん）</t>
    <phoneticPr fontId="2"/>
  </si>
  <si>
    <t>江戸末期から明治にかけて活躍した北前船主・久保彦兵衛家の主家を大聖寺に移築復元したもの</t>
  </si>
  <si>
    <t>年末年始</t>
  </si>
  <si>
    <t>熊坂町
ハ28-3</t>
    <phoneticPr fontId="2"/>
  </si>
  <si>
    <t>(0761)
72-5350</t>
    <phoneticPr fontId="2"/>
  </si>
  <si>
    <t>芭蕉の館</t>
  </si>
  <si>
    <t>明治中期の宿屋古建築が特徴で、松尾芭蕉に関する資料や山中漆器の秀品を展示</t>
  </si>
  <si>
    <t>9:00～17:00</t>
    <phoneticPr fontId="2"/>
  </si>
  <si>
    <t>水曜日</t>
    <phoneticPr fontId="2"/>
  </si>
  <si>
    <t>山中温泉本町２丁目86-1</t>
    <phoneticPr fontId="2"/>
  </si>
  <si>
    <t>(0761)
78-1720</t>
    <phoneticPr fontId="2"/>
  </si>
  <si>
    <t>山中座</t>
  </si>
  <si>
    <t>山中漆器の粋を集めたロビーと格調高い舞台で山中節の唄と踊りの定期公演を鑑賞できる</t>
    <phoneticPr fontId="2"/>
  </si>
  <si>
    <t>8:30～22:00</t>
  </si>
  <si>
    <t>山中温泉薬師町
ム１</t>
    <phoneticPr fontId="2"/>
  </si>
  <si>
    <t>(0761)
78-5523</t>
    <phoneticPr fontId="2"/>
  </si>
  <si>
    <t>山中うるし座
（山中漆器伝統産業会館）</t>
    <rPh sb="0" eb="2">
      <t>ヤマナカ</t>
    </rPh>
    <rPh sb="5" eb="6">
      <t>ザ</t>
    </rPh>
    <phoneticPr fontId="2"/>
  </si>
  <si>
    <t>山中漆器のビデオによる紹介、産直価格での販売など
４００年の歴史を持つ山中漆器を紹介</t>
    <phoneticPr fontId="2"/>
  </si>
  <si>
    <t>9:00～17:30</t>
    <phoneticPr fontId="2"/>
  </si>
  <si>
    <t>山中温泉塚谷町
イ268-2</t>
    <phoneticPr fontId="2"/>
  </si>
  <si>
    <t>(0761)
78-0305</t>
    <phoneticPr fontId="2"/>
  </si>
  <si>
    <t>越前加賀県境の館</t>
    <rPh sb="0" eb="2">
      <t>エチゼン</t>
    </rPh>
    <rPh sb="2" eb="4">
      <t>カガ</t>
    </rPh>
    <rPh sb="4" eb="6">
      <t>ケンキョウ</t>
    </rPh>
    <rPh sb="7" eb="8">
      <t>ヤカタ</t>
    </rPh>
    <phoneticPr fontId="2"/>
  </si>
  <si>
    <t>石川県と福井県の県境に建つ施設。観光情報の提供、越前加賀の一向一揆などの歴史、周辺に生息する生き物等を紹介</t>
    <rPh sb="0" eb="3">
      <t>イシカワケン</t>
    </rPh>
    <rPh sb="4" eb="7">
      <t>フクイケン</t>
    </rPh>
    <rPh sb="8" eb="10">
      <t>ケンキョウ</t>
    </rPh>
    <rPh sb="11" eb="12">
      <t>タ</t>
    </rPh>
    <rPh sb="13" eb="15">
      <t>シセツ</t>
    </rPh>
    <rPh sb="16" eb="18">
      <t>カンコウ</t>
    </rPh>
    <rPh sb="18" eb="20">
      <t>ジョウホウ</t>
    </rPh>
    <rPh sb="21" eb="23">
      <t>テイキョウ</t>
    </rPh>
    <rPh sb="24" eb="26">
      <t>エチゼン</t>
    </rPh>
    <rPh sb="26" eb="28">
      <t>カガ</t>
    </rPh>
    <rPh sb="29" eb="31">
      <t>イッコウ</t>
    </rPh>
    <rPh sb="31" eb="33">
      <t>イッキ</t>
    </rPh>
    <rPh sb="36" eb="38">
      <t>レキシ</t>
    </rPh>
    <rPh sb="39" eb="41">
      <t>シュウヘン</t>
    </rPh>
    <rPh sb="42" eb="44">
      <t>セイソク</t>
    </rPh>
    <rPh sb="46" eb="47">
      <t>イ</t>
    </rPh>
    <rPh sb="48" eb="49">
      <t>モノ</t>
    </rPh>
    <rPh sb="49" eb="50">
      <t>トウ</t>
    </rPh>
    <rPh sb="51" eb="53">
      <t>ショウカイ</t>
    </rPh>
    <phoneticPr fontId="2"/>
  </si>
  <si>
    <t>火曜日
(祝日の場合は翌閉館日）
年末年始</t>
    <rPh sb="0" eb="3">
      <t>カヨウビ</t>
    </rPh>
    <rPh sb="5" eb="7">
      <t>シュクジツ</t>
    </rPh>
    <rPh sb="8" eb="10">
      <t>バアイ</t>
    </rPh>
    <rPh sb="11" eb="12">
      <t>ヨク</t>
    </rPh>
    <rPh sb="12" eb="14">
      <t>ヘイカン</t>
    </rPh>
    <rPh sb="14" eb="15">
      <t>ビ</t>
    </rPh>
    <rPh sb="17" eb="19">
      <t>ネンマツ</t>
    </rPh>
    <rPh sb="19" eb="21">
      <t>ネンシ</t>
    </rPh>
    <phoneticPr fontId="2"/>
  </si>
  <si>
    <t>吉崎町
へ1番1</t>
    <phoneticPr fontId="2"/>
  </si>
  <si>
    <t>吉崎公民館
(0776)
75-1205</t>
    <rPh sb="0" eb="1">
      <t>ヨシ</t>
    </rPh>
    <rPh sb="1" eb="2">
      <t>サキ</t>
    </rPh>
    <rPh sb="2" eb="5">
      <t>コウミンカン</t>
    </rPh>
    <phoneticPr fontId="2"/>
  </si>
  <si>
    <t>道の駅　
山中温泉ゆけむり健康村</t>
    <phoneticPr fontId="2"/>
  </si>
  <si>
    <t>観光案内所、物産コーナーがあり、併設のゆけむり健康村には、温泉施設・プール・フィットネスなど多目的な施設がある</t>
    <phoneticPr fontId="2"/>
  </si>
  <si>
    <t>道の駅
9:00～18:00
ゆけむり健康村
10:00～22:00</t>
    <phoneticPr fontId="2"/>
  </si>
  <si>
    <t>道の駅
年中無休
ゆけむり健康村
火曜日</t>
    <rPh sb="0" eb="1">
      <t>ミチ</t>
    </rPh>
    <rPh sb="2" eb="3">
      <t>エキ</t>
    </rPh>
    <rPh sb="4" eb="6">
      <t>ネンジュウ</t>
    </rPh>
    <rPh sb="6" eb="8">
      <t>ムキュウ</t>
    </rPh>
    <rPh sb="13" eb="15">
      <t>ケンコウ</t>
    </rPh>
    <rPh sb="15" eb="16">
      <t>ムラ</t>
    </rPh>
    <phoneticPr fontId="2"/>
  </si>
  <si>
    <t>山中温泉こおろぎ町イ19番地</t>
    <rPh sb="12" eb="14">
      <t>バンチ</t>
    </rPh>
    <phoneticPr fontId="2"/>
  </si>
  <si>
    <t>道の駅(0761)
78-5620
ゆけむり健康村(0761)
78-5546</t>
    <phoneticPr fontId="2"/>
  </si>
  <si>
    <t>山代温泉古総湯</t>
    <rPh sb="0" eb="2">
      <t>ヤマシロ</t>
    </rPh>
    <rPh sb="2" eb="4">
      <t>オンセン</t>
    </rPh>
    <rPh sb="4" eb="5">
      <t>コ</t>
    </rPh>
    <rPh sb="5" eb="6">
      <t>ソウ</t>
    </rPh>
    <rPh sb="6" eb="7">
      <t>ユ</t>
    </rPh>
    <phoneticPr fontId="2"/>
  </si>
  <si>
    <t>明治時代の総湯を当時のままに復元。九谷焼タイルやステンドグラスがあしらわれた浴室で、源泉かけ流しの温泉を楽しめる</t>
    <rPh sb="0" eb="2">
      <t>メイジ</t>
    </rPh>
    <rPh sb="2" eb="4">
      <t>ジダイ</t>
    </rPh>
    <rPh sb="5" eb="6">
      <t>ソウ</t>
    </rPh>
    <rPh sb="6" eb="7">
      <t>ユ</t>
    </rPh>
    <rPh sb="8" eb="10">
      <t>トウジ</t>
    </rPh>
    <rPh sb="14" eb="16">
      <t>フクゲン</t>
    </rPh>
    <rPh sb="17" eb="18">
      <t>ク</t>
    </rPh>
    <rPh sb="18" eb="19">
      <t>タニ</t>
    </rPh>
    <rPh sb="19" eb="20">
      <t>ヤキ</t>
    </rPh>
    <rPh sb="38" eb="40">
      <t>ヨクシツ</t>
    </rPh>
    <rPh sb="42" eb="44">
      <t>ゲンセン</t>
    </rPh>
    <rPh sb="46" eb="47">
      <t>ナガ</t>
    </rPh>
    <rPh sb="49" eb="51">
      <t>オンセン</t>
    </rPh>
    <rPh sb="52" eb="53">
      <t>タノ</t>
    </rPh>
    <phoneticPr fontId="2"/>
  </si>
  <si>
    <t>6：00～22：00</t>
    <phoneticPr fontId="2"/>
  </si>
  <si>
    <t>第4水曜日の
6：00～12：00</t>
    <rPh sb="0" eb="1">
      <t>ダイ</t>
    </rPh>
    <rPh sb="2" eb="5">
      <t>スイヨウビ</t>
    </rPh>
    <phoneticPr fontId="2"/>
  </si>
  <si>
    <t>山代温泉18-128</t>
    <rPh sb="0" eb="2">
      <t>ヤマシロ</t>
    </rPh>
    <rPh sb="2" eb="4">
      <t>オンセン</t>
    </rPh>
    <phoneticPr fontId="2"/>
  </si>
  <si>
    <t>山代温泉財産区
(0761)
76-0144</t>
    <rPh sb="0" eb="2">
      <t>ヤマシロ</t>
    </rPh>
    <rPh sb="2" eb="4">
      <t>オンセン</t>
    </rPh>
    <rPh sb="4" eb="6">
      <t>ザイサン</t>
    </rPh>
    <rPh sb="6" eb="7">
      <t>ク</t>
    </rPh>
    <phoneticPr fontId="2"/>
  </si>
  <si>
    <t>片山津温泉総湯</t>
    <rPh sb="5" eb="6">
      <t>ソウ</t>
    </rPh>
    <rPh sb="6" eb="7">
      <t>ユ</t>
    </rPh>
    <phoneticPr fontId="2"/>
  </si>
  <si>
    <t>柴山潟に浸かっているような「潟の湯」と木々の緑に包まれる癒しの「森の湯」を男女日替わりで楽しめる。2階の「まちカフェ」では、食材にこだわった食事やスイーツが楽しめる</t>
    <phoneticPr fontId="2"/>
  </si>
  <si>
    <t>6:00～
22:00</t>
    <phoneticPr fontId="2"/>
  </si>
  <si>
    <t>年中無休
(臨時休業あり)</t>
    <phoneticPr fontId="2"/>
  </si>
  <si>
    <t>片山津温泉乙65番地2</t>
    <phoneticPr fontId="2"/>
  </si>
  <si>
    <t>片山津温泉総湯
(0761)
74-0550</t>
    <rPh sb="5" eb="6">
      <t>ソウ</t>
    </rPh>
    <rPh sb="6" eb="7">
      <t>ユ</t>
    </rPh>
    <phoneticPr fontId="2"/>
  </si>
  <si>
    <t>【公園・緑地・レクリエーション施設】</t>
    <phoneticPr fontId="2"/>
  </si>
  <si>
    <t>概　　　　　　　　要</t>
    <phoneticPr fontId="2"/>
  </si>
  <si>
    <t>中央公園</t>
  </si>
  <si>
    <t>芝生広場、陸上競技場、野球場、テニスコート、屋内外プール等各種スポーツ施設</t>
  </si>
  <si>
    <t>(0761)73－1220</t>
  </si>
  <si>
    <t>サイクリングロード</t>
  </si>
  <si>
    <t>塩屋－片野４．２kmの自転車専用道路</t>
  </si>
  <si>
    <t>(0761)72－7892</t>
    <phoneticPr fontId="2"/>
  </si>
  <si>
    <t>自然遊歩道</t>
  </si>
  <si>
    <t>橋立－片野４．２kmの散策路</t>
  </si>
  <si>
    <t>〃</t>
  </si>
  <si>
    <t>加賀海岸自然休養林</t>
  </si>
  <si>
    <t>自然休養林に指定されており、遊歩道が整備されている</t>
    <phoneticPr fontId="2"/>
  </si>
  <si>
    <t>萬松園</t>
  </si>
  <si>
    <t>山代温泉の背後にあり、自然遊歩道、展望台を整備</t>
  </si>
  <si>
    <t>(0761)77－1144</t>
  </si>
  <si>
    <t>いきいきランドかが AIM BS　　</t>
    <phoneticPr fontId="2"/>
  </si>
  <si>
    <t>市民の保養と余暇活動支援のためにつくられた入浴・スポーツ施設</t>
  </si>
  <si>
    <t>(0761)72－8011</t>
  </si>
  <si>
    <t>竹の浦館</t>
  </si>
  <si>
    <t>やすらぎの交流空間施設、地元特産品の物販も行なっている、キャンプ場も併設</t>
  </si>
  <si>
    <t>(0761)73－8812</t>
  </si>
  <si>
    <t>はづちを楽堂</t>
  </si>
  <si>
    <t>山代温泉古総湯前にある地域交流の拠点施設。茶店やクラフトショップがある</t>
    <rPh sb="4" eb="5">
      <t>フル</t>
    </rPh>
    <rPh sb="5" eb="6">
      <t>ソウ</t>
    </rPh>
    <rPh sb="6" eb="7">
      <t>ユ</t>
    </rPh>
    <rPh sb="21" eb="23">
      <t>チャミセ</t>
    </rPh>
    <phoneticPr fontId="2"/>
  </si>
  <si>
    <t>(0761)77－8270</t>
  </si>
  <si>
    <t>県民の森</t>
  </si>
  <si>
    <t>「森林浴の森日本百選」に入選。キャンプ場、キャビン、バンガロー、バーベキュー舎、遊歩道など整備</t>
  </si>
  <si>
    <t>(0761)78－3883</t>
  </si>
  <si>
    <t>【ゴルフ場】</t>
  </si>
  <si>
    <t>名　　　　　　　　　称</t>
  </si>
  <si>
    <t>ホール数</t>
  </si>
  <si>
    <t>所　　　在　　　地</t>
  </si>
  <si>
    <t>加賀カントリークラブ</t>
  </si>
  <si>
    <t>27ホール</t>
  </si>
  <si>
    <t>日谷町１</t>
  </si>
  <si>
    <t>(0761)72－3315</t>
  </si>
  <si>
    <t>片山津ゴルフ倶楽部　片山津ゴルフ場</t>
  </si>
  <si>
    <t>54ホール</t>
  </si>
  <si>
    <t>新保町ト１の１</t>
  </si>
  <si>
    <t>(0761)74－0810</t>
  </si>
  <si>
    <t>片山津ゴルフ倶楽部　　西コース</t>
    <phoneticPr fontId="2"/>
  </si>
  <si>
    <t>36ホール</t>
  </si>
  <si>
    <t>永井町79の1</t>
  </si>
  <si>
    <t>(0761)73－8321</t>
  </si>
  <si>
    <t>山代ゴルフ倶楽部</t>
  </si>
  <si>
    <t>小坂町ト甲7の2</t>
  </si>
  <si>
    <t>(0761)77－6100</t>
    <phoneticPr fontId="2"/>
  </si>
  <si>
    <t>加賀セントラルゴルフ倶楽部</t>
  </si>
  <si>
    <t>18ホール</t>
  </si>
  <si>
    <t>熊坂町辰19の5</t>
  </si>
  <si>
    <t>(0761)72－2525</t>
  </si>
  <si>
    <t>【まつり】</t>
  </si>
  <si>
    <t>日　　時</t>
  </si>
  <si>
    <t>名　　　　称</t>
    <phoneticPr fontId="2"/>
  </si>
  <si>
    <t>概　　　要</t>
  </si>
  <si>
    <t>２月１０日</t>
    <rPh sb="1" eb="2">
      <t>ガツ</t>
    </rPh>
    <rPh sb="4" eb="5">
      <t>ニチ</t>
    </rPh>
    <phoneticPr fontId="2"/>
  </si>
  <si>
    <t>御願神事（竹割まつり）</t>
    <phoneticPr fontId="2"/>
  </si>
  <si>
    <t>白装束の青年たちが竹をたたきつけて割る神事で、県指定の無形民俗文化財</t>
    <rPh sb="19" eb="21">
      <t>シンジ</t>
    </rPh>
    <phoneticPr fontId="2"/>
  </si>
  <si>
    <t>４月第２土・日曜</t>
  </si>
  <si>
    <t>大聖寺桜まつり</t>
    <phoneticPr fontId="2"/>
  </si>
  <si>
    <t>大聖寺神明宮の春季例大祭。氏子衆による時代行列などが行われる</t>
    <rPh sb="7" eb="9">
      <t>シュンキ</t>
    </rPh>
    <rPh sb="9" eb="10">
      <t>レイ</t>
    </rPh>
    <rPh sb="10" eb="11">
      <t>オオ</t>
    </rPh>
    <rPh sb="11" eb="12">
      <t>サイ</t>
    </rPh>
    <rPh sb="13" eb="15">
      <t>ウジコ</t>
    </rPh>
    <rPh sb="15" eb="16">
      <t>シュウ</t>
    </rPh>
    <rPh sb="19" eb="21">
      <t>ジダイ</t>
    </rPh>
    <rPh sb="21" eb="23">
      <t>ギョウレツ</t>
    </rPh>
    <rPh sb="26" eb="27">
      <t>オコナ</t>
    </rPh>
    <phoneticPr fontId="2"/>
  </si>
  <si>
    <t>５月３日・４日</t>
  </si>
  <si>
    <t>山中漆器祭</t>
    <phoneticPr fontId="2"/>
  </si>
  <si>
    <t>全国に誇る山中漆器の一大イベント</t>
  </si>
  <si>
    <t>６月４～５日</t>
  </si>
  <si>
    <t>山代温泉菖蒲湯まつり</t>
    <rPh sb="0" eb="2">
      <t>ヤマシロ</t>
    </rPh>
    <rPh sb="2" eb="4">
      <t>オンセン</t>
    </rPh>
    <rPh sb="4" eb="7">
      <t>ショウブユ</t>
    </rPh>
    <phoneticPr fontId="2"/>
  </si>
  <si>
    <t>重さ約３００ｋｇの菖蒲俵を引きずり回した後、総湯の中に投げ込む豪快な祭</t>
    <phoneticPr fontId="2"/>
  </si>
  <si>
    <t>８月１９・２０日</t>
    <phoneticPr fontId="2"/>
  </si>
  <si>
    <t>片山津温泉湯のまつり</t>
    <phoneticPr fontId="2"/>
  </si>
  <si>
    <t>片山津温泉開湯を祝う祭。２日目には大花火大会が開催される</t>
    <rPh sb="17" eb="18">
      <t>オオ</t>
    </rPh>
    <rPh sb="18" eb="20">
      <t>ハナビ</t>
    </rPh>
    <rPh sb="20" eb="22">
      <t>タイカイ</t>
    </rPh>
    <rPh sb="23" eb="25">
      <t>カイサイ</t>
    </rPh>
    <phoneticPr fontId="2"/>
  </si>
  <si>
    <t>８月２７～２９日</t>
    <phoneticPr fontId="2"/>
  </si>
  <si>
    <t>ぐず焼まつり</t>
    <phoneticPr fontId="2"/>
  </si>
  <si>
    <t>手作りのお化けグズ（＝ゴリ）を練り回して最後に焼却退治する奇祭</t>
    <phoneticPr fontId="2"/>
  </si>
  <si>
    <t>９月　第２土・日曜</t>
    <phoneticPr fontId="2"/>
  </si>
  <si>
    <t>十万石まつり</t>
    <phoneticPr fontId="2"/>
  </si>
  <si>
    <t>大聖寺藩祖前田利治を慕い、殖産振興を願う祭</t>
    <rPh sb="4" eb="5">
      <t>ソ</t>
    </rPh>
    <rPh sb="5" eb="7">
      <t>マエダ</t>
    </rPh>
    <rPh sb="7" eb="9">
      <t>トシハル</t>
    </rPh>
    <rPh sb="10" eb="11">
      <t>シタ</t>
    </rPh>
    <rPh sb="13" eb="15">
      <t>ショクサン</t>
    </rPh>
    <rPh sb="15" eb="17">
      <t>シンコウ</t>
    </rPh>
    <rPh sb="18" eb="19">
      <t>ネガ</t>
    </rPh>
    <rPh sb="20" eb="21">
      <t>サイ</t>
    </rPh>
    <phoneticPr fontId="2"/>
  </si>
  <si>
    <t>９月２２日･２３日</t>
    <phoneticPr fontId="2"/>
  </si>
  <si>
    <t>山中温泉こいこい祭</t>
    <phoneticPr fontId="2"/>
  </si>
  <si>
    <t>山中温泉最大の祭。大獅子の巡行などがある</t>
    <rPh sb="9" eb="10">
      <t>オオ</t>
    </rPh>
    <rPh sb="10" eb="12">
      <t>シシ</t>
    </rPh>
    <rPh sb="13" eb="15">
      <t>ジュンコウ</t>
    </rPh>
    <phoneticPr fontId="2"/>
  </si>
  <si>
    <t xml:space="preserve">    資料：観光交流課</t>
    <rPh sb="4" eb="6">
      <t>シリョウ</t>
    </rPh>
    <rPh sb="7" eb="9">
      <t>カンコウ</t>
    </rPh>
    <rPh sb="9" eb="11">
      <t>コウリュウ</t>
    </rPh>
    <rPh sb="11" eb="12">
      <t>カ</t>
    </rPh>
    <phoneticPr fontId="2"/>
  </si>
  <si>
    <t>07-01　金融機関の状況</t>
    <rPh sb="6" eb="8">
      <t>キンユウ</t>
    </rPh>
    <rPh sb="8" eb="10">
      <t>キカン</t>
    </rPh>
    <rPh sb="11" eb="13">
      <t>ジョウキョウ</t>
    </rPh>
    <phoneticPr fontId="2"/>
  </si>
  <si>
    <t>各年末現在</t>
    <phoneticPr fontId="2"/>
  </si>
  <si>
    <t>店舗数</t>
    <phoneticPr fontId="2"/>
  </si>
  <si>
    <t>普通銀行</t>
    <rPh sb="0" eb="2">
      <t>フツウ</t>
    </rPh>
    <rPh sb="2" eb="4">
      <t>ギンコウ</t>
    </rPh>
    <phoneticPr fontId="2"/>
  </si>
  <si>
    <t>信用金庫</t>
    <rPh sb="0" eb="2">
      <t>シンヨウ</t>
    </rPh>
    <rPh sb="2" eb="4">
      <t>キンコ</t>
    </rPh>
    <phoneticPr fontId="2"/>
  </si>
  <si>
    <t>労働金庫</t>
    <rPh sb="0" eb="2">
      <t>ロウドウ</t>
    </rPh>
    <rPh sb="2" eb="4">
      <t>キンコ</t>
    </rPh>
    <phoneticPr fontId="2"/>
  </si>
  <si>
    <t>農協</t>
    <rPh sb="0" eb="2">
      <t>ノウキョウ</t>
    </rPh>
    <phoneticPr fontId="2"/>
  </si>
  <si>
    <t>漁協</t>
    <rPh sb="0" eb="2">
      <t>ギョキョウ</t>
    </rPh>
    <phoneticPr fontId="2"/>
  </si>
  <si>
    <t>平成29年</t>
    <phoneticPr fontId="2"/>
  </si>
  <si>
    <t>資料：金融機関及び農・漁協</t>
    <phoneticPr fontId="2"/>
  </si>
  <si>
    <t>07-02　金融機関預金高</t>
    <rPh sb="6" eb="8">
      <t>キンユウ</t>
    </rPh>
    <rPh sb="8" eb="10">
      <t>キカン</t>
    </rPh>
    <rPh sb="10" eb="13">
      <t>ヨキンダカ</t>
    </rPh>
    <phoneticPr fontId="2"/>
  </si>
  <si>
    <t>各年末現在　単位：百万円</t>
    <phoneticPr fontId="2"/>
  </si>
  <si>
    <t>総額</t>
    <rPh sb="0" eb="2">
      <t>ソウガク</t>
    </rPh>
    <phoneticPr fontId="2"/>
  </si>
  <si>
    <t>当座預金</t>
    <rPh sb="0" eb="2">
      <t>トウザ</t>
    </rPh>
    <rPh sb="2" eb="4">
      <t>ヨキン</t>
    </rPh>
    <phoneticPr fontId="2"/>
  </si>
  <si>
    <t>普通預金</t>
    <rPh sb="0" eb="2">
      <t>フツウ</t>
    </rPh>
    <rPh sb="2" eb="4">
      <t>ヨキン</t>
    </rPh>
    <phoneticPr fontId="2"/>
  </si>
  <si>
    <t>通知預金</t>
    <rPh sb="0" eb="2">
      <t>ツウチ</t>
    </rPh>
    <rPh sb="2" eb="4">
      <t>ヨキン</t>
    </rPh>
    <phoneticPr fontId="2"/>
  </si>
  <si>
    <t>定期預金</t>
    <rPh sb="0" eb="2">
      <t>テイキ</t>
    </rPh>
    <rPh sb="2" eb="4">
      <t>ヨキン</t>
    </rPh>
    <phoneticPr fontId="2"/>
  </si>
  <si>
    <t>定期積立</t>
    <rPh sb="0" eb="2">
      <t>テイキ</t>
    </rPh>
    <rPh sb="2" eb="4">
      <t>ツミタテ</t>
    </rPh>
    <phoneticPr fontId="2"/>
  </si>
  <si>
    <t>07-03　金融機関貸付高</t>
    <rPh sb="6" eb="8">
      <t>キンユウ</t>
    </rPh>
    <rPh sb="8" eb="10">
      <t>キカン</t>
    </rPh>
    <rPh sb="10" eb="12">
      <t>カシツケ</t>
    </rPh>
    <rPh sb="12" eb="13">
      <t>タカ</t>
    </rPh>
    <phoneticPr fontId="2"/>
  </si>
  <si>
    <t>割引手形</t>
    <rPh sb="0" eb="2">
      <t>ワリビキ</t>
    </rPh>
    <rPh sb="2" eb="4">
      <t>テガタ</t>
    </rPh>
    <phoneticPr fontId="2"/>
  </si>
  <si>
    <t>手形貸付</t>
    <rPh sb="0" eb="2">
      <t>テガタ</t>
    </rPh>
    <rPh sb="2" eb="4">
      <t>カシツケ</t>
    </rPh>
    <phoneticPr fontId="2"/>
  </si>
  <si>
    <t>証書貸付</t>
    <rPh sb="0" eb="2">
      <t>ショウショ</t>
    </rPh>
    <rPh sb="2" eb="4">
      <t>カシツケ</t>
    </rPh>
    <phoneticPr fontId="2"/>
  </si>
  <si>
    <t>平成29年</t>
  </si>
  <si>
    <t>07-04　不動産登記</t>
    <rPh sb="6" eb="9">
      <t>フドウサン</t>
    </rPh>
    <rPh sb="9" eb="11">
      <t>トウキ</t>
    </rPh>
    <phoneticPr fontId="2"/>
  </si>
  <si>
    <t>各年中　単位：件</t>
    <phoneticPr fontId="2"/>
  </si>
  <si>
    <t>種　　別</t>
    <rPh sb="0" eb="1">
      <t>タネ</t>
    </rPh>
    <rPh sb="3" eb="4">
      <t>ベツ</t>
    </rPh>
    <phoneticPr fontId="2"/>
  </si>
  <si>
    <t>総　　数</t>
    <rPh sb="0" eb="1">
      <t>ソウ</t>
    </rPh>
    <rPh sb="3" eb="4">
      <t>スウ</t>
    </rPh>
    <phoneticPr fontId="2"/>
  </si>
  <si>
    <t>資料：金沢地方法務局</t>
    <phoneticPr fontId="2"/>
  </si>
  <si>
    <t>07-05　登記謄本・抄本等請求数</t>
    <phoneticPr fontId="2"/>
  </si>
  <si>
    <t>種　　別</t>
    <phoneticPr fontId="2"/>
  </si>
  <si>
    <t>総　　数</t>
    <phoneticPr fontId="2"/>
  </si>
  <si>
    <t>閲　　覧</t>
    <phoneticPr fontId="2"/>
  </si>
  <si>
    <t>各種証明</t>
    <phoneticPr fontId="2"/>
  </si>
  <si>
    <t>07-06　たばこ消費状況</t>
    <rPh sb="9" eb="11">
      <t>ショウヒ</t>
    </rPh>
    <rPh sb="11" eb="13">
      <t>ジョウキョウ</t>
    </rPh>
    <phoneticPr fontId="2"/>
  </si>
  <si>
    <t>単位：千本</t>
    <phoneticPr fontId="2"/>
  </si>
  <si>
    <t>年　　度</t>
    <phoneticPr fontId="2"/>
  </si>
  <si>
    <t>総　数　量</t>
    <phoneticPr fontId="2"/>
  </si>
  <si>
    <t>07-07　インキュベーションルーム利用状況</t>
    <rPh sb="18" eb="22">
      <t>リヨウジョウキョウ</t>
    </rPh>
    <phoneticPr fontId="2"/>
  </si>
  <si>
    <t>4月1日現在</t>
    <phoneticPr fontId="2"/>
  </si>
  <si>
    <t>平成30年度</t>
    <rPh sb="0" eb="2">
      <t>ヘイセイ</t>
    </rPh>
    <rPh sb="4" eb="5">
      <t>ネン</t>
    </rPh>
    <rPh sb="5" eb="6">
      <t>ド</t>
    </rPh>
    <phoneticPr fontId="2"/>
  </si>
  <si>
    <t>団体数</t>
    <rPh sb="0" eb="3">
      <t>ダンタイスウ</t>
    </rPh>
    <phoneticPr fontId="2"/>
  </si>
  <si>
    <t>※平成30年4月1日から開設</t>
    <phoneticPr fontId="2"/>
  </si>
  <si>
    <t>資料：スマートシティ課</t>
    <rPh sb="10" eb="11">
      <t>カ</t>
    </rPh>
    <phoneticPr fontId="2"/>
  </si>
  <si>
    <t>07-08　消費者物価指数</t>
    <rPh sb="6" eb="9">
      <t>ショウヒシャ</t>
    </rPh>
    <rPh sb="9" eb="11">
      <t>ブッカ</t>
    </rPh>
    <rPh sb="11" eb="13">
      <t>シスウ</t>
    </rPh>
    <phoneticPr fontId="2"/>
  </si>
  <si>
    <t>（金沢市）</t>
    <rPh sb="1" eb="4">
      <t>カナザワシ</t>
    </rPh>
    <phoneticPr fontId="2"/>
  </si>
  <si>
    <t>各年平均　単位：％</t>
    <phoneticPr fontId="2"/>
  </si>
  <si>
    <t>総合</t>
    <rPh sb="0" eb="2">
      <t>ソウゴウ</t>
    </rPh>
    <phoneticPr fontId="2"/>
  </si>
  <si>
    <t>食料</t>
    <rPh sb="0" eb="2">
      <t>ショクリョウ</t>
    </rPh>
    <phoneticPr fontId="2"/>
  </si>
  <si>
    <t>住居</t>
    <rPh sb="0" eb="2">
      <t>ジュウキョ</t>
    </rPh>
    <phoneticPr fontId="2"/>
  </si>
  <si>
    <t>光熱・水道</t>
    <rPh sb="0" eb="2">
      <t>コウネツ</t>
    </rPh>
    <rPh sb="3" eb="5">
      <t>スイドウ</t>
    </rPh>
    <phoneticPr fontId="2"/>
  </si>
  <si>
    <t>家具・
家事用品</t>
    <rPh sb="0" eb="2">
      <t>カグ</t>
    </rPh>
    <rPh sb="4" eb="6">
      <t>カジ</t>
    </rPh>
    <rPh sb="6" eb="8">
      <t>ヨウヒン</t>
    </rPh>
    <phoneticPr fontId="2"/>
  </si>
  <si>
    <t>被服及び
履物</t>
    <rPh sb="0" eb="2">
      <t>ヒフク</t>
    </rPh>
    <rPh sb="2" eb="3">
      <t>オヨ</t>
    </rPh>
    <rPh sb="5" eb="7">
      <t>ハキモノ</t>
    </rPh>
    <phoneticPr fontId="2"/>
  </si>
  <si>
    <t>保健医療</t>
    <rPh sb="0" eb="2">
      <t>ホケン</t>
    </rPh>
    <rPh sb="2" eb="4">
      <t>イリョウ</t>
    </rPh>
    <phoneticPr fontId="2"/>
  </si>
  <si>
    <t>交通通信</t>
    <rPh sb="0" eb="2">
      <t>コウツウ</t>
    </rPh>
    <rPh sb="2" eb="4">
      <t>ツウシン</t>
    </rPh>
    <phoneticPr fontId="2"/>
  </si>
  <si>
    <t>※平成27年は基準年</t>
    <rPh sb="1" eb="3">
      <t>ヘイセイ</t>
    </rPh>
    <rPh sb="5" eb="6">
      <t>ネン</t>
    </rPh>
    <rPh sb="7" eb="10">
      <t>キジュンネン</t>
    </rPh>
    <phoneticPr fontId="2"/>
  </si>
  <si>
    <t>教育</t>
    <rPh sb="0" eb="2">
      <t>キョウイク</t>
    </rPh>
    <phoneticPr fontId="2"/>
  </si>
  <si>
    <t>教養娯楽</t>
    <rPh sb="0" eb="2">
      <t>キョウヨウ</t>
    </rPh>
    <rPh sb="2" eb="4">
      <t>ゴラク</t>
    </rPh>
    <phoneticPr fontId="2"/>
  </si>
  <si>
    <t>諸雑費</t>
    <rPh sb="0" eb="1">
      <t>ショ</t>
    </rPh>
    <rPh sb="1" eb="3">
      <t>ザッピ</t>
    </rPh>
    <phoneticPr fontId="2"/>
  </si>
  <si>
    <t>生鮮食品</t>
    <rPh sb="0" eb="2">
      <t>セイセン</t>
    </rPh>
    <rPh sb="2" eb="4">
      <t>ショクヒン</t>
    </rPh>
    <phoneticPr fontId="2"/>
  </si>
  <si>
    <t>生鮮食品を
除く総合</t>
    <rPh sb="0" eb="2">
      <t>セイセン</t>
    </rPh>
    <rPh sb="2" eb="4">
      <t>ショクヒン</t>
    </rPh>
    <rPh sb="6" eb="7">
      <t>ノゾ</t>
    </rPh>
    <rPh sb="8" eb="10">
      <t>ソウゴウ</t>
    </rPh>
    <phoneticPr fontId="2"/>
  </si>
  <si>
    <t>持家の帰属家賃及び生鮮食品を除く総合</t>
    <rPh sb="0" eb="2">
      <t>モチイエ</t>
    </rPh>
    <rPh sb="3" eb="5">
      <t>キゾク</t>
    </rPh>
    <rPh sb="5" eb="7">
      <t>ヤチン</t>
    </rPh>
    <rPh sb="7" eb="8">
      <t>オヨ</t>
    </rPh>
    <rPh sb="9" eb="11">
      <t>セイセン</t>
    </rPh>
    <rPh sb="11" eb="13">
      <t>ショクヒン</t>
    </rPh>
    <rPh sb="14" eb="15">
      <t>ノゾ</t>
    </rPh>
    <rPh sb="16" eb="18">
      <t>ソウゴウ</t>
    </rPh>
    <phoneticPr fontId="2"/>
  </si>
  <si>
    <t>生鮮食品及びエネルギーを除く総合</t>
    <rPh sb="0" eb="2">
      <t>セイセン</t>
    </rPh>
    <rPh sb="2" eb="4">
      <t>ショクヒン</t>
    </rPh>
    <rPh sb="4" eb="5">
      <t>オヨ</t>
    </rPh>
    <rPh sb="12" eb="13">
      <t>ノゾ</t>
    </rPh>
    <rPh sb="14" eb="16">
      <t>ソウゴウ</t>
    </rPh>
    <phoneticPr fontId="2"/>
  </si>
  <si>
    <t>資料：石川県消費者物価指数年報</t>
    <rPh sb="0" eb="2">
      <t>シリョウ</t>
    </rPh>
    <rPh sb="3" eb="6">
      <t>イシカワケン</t>
    </rPh>
    <rPh sb="6" eb="9">
      <t>ショウヒシャ</t>
    </rPh>
    <rPh sb="9" eb="11">
      <t>ブッカ</t>
    </rPh>
    <rPh sb="11" eb="13">
      <t>シスウ</t>
    </rPh>
    <rPh sb="13" eb="15">
      <t>ネンポウ</t>
    </rPh>
    <phoneticPr fontId="2"/>
  </si>
  <si>
    <t>（全国）</t>
    <rPh sb="1" eb="3">
      <t>ゼンコク</t>
    </rPh>
    <phoneticPr fontId="2"/>
  </si>
  <si>
    <t>08-01　家屋の状況</t>
    <rPh sb="6" eb="8">
      <t>カオク</t>
    </rPh>
    <rPh sb="9" eb="11">
      <t>ジョウキョウ</t>
    </rPh>
    <phoneticPr fontId="2"/>
  </si>
  <si>
    <t>各年1月1日現在</t>
    <rPh sb="0" eb="1">
      <t>カク</t>
    </rPh>
    <rPh sb="1" eb="2">
      <t>ネン</t>
    </rPh>
    <rPh sb="3" eb="4">
      <t>ツキ</t>
    </rPh>
    <rPh sb="5" eb="6">
      <t>ニチ</t>
    </rPh>
    <rPh sb="6" eb="8">
      <t>ゲンザイ</t>
    </rPh>
    <phoneticPr fontId="2"/>
  </si>
  <si>
    <t>平成31年</t>
    <rPh sb="0" eb="2">
      <t>ヘイセイ</t>
    </rPh>
    <rPh sb="4" eb="5">
      <t>ネン</t>
    </rPh>
    <phoneticPr fontId="2"/>
  </si>
  <si>
    <t>棟数</t>
  </si>
  <si>
    <t>床面積（㎡）</t>
  </si>
  <si>
    <t>木造</t>
    <rPh sb="0" eb="2">
      <t>モクゾウ</t>
    </rPh>
    <phoneticPr fontId="2"/>
  </si>
  <si>
    <t>専用住宅</t>
    <rPh sb="0" eb="2">
      <t>センヨウ</t>
    </rPh>
    <rPh sb="2" eb="4">
      <t>ジュウタク</t>
    </rPh>
    <phoneticPr fontId="2"/>
  </si>
  <si>
    <t>併用住宅</t>
    <rPh sb="0" eb="2">
      <t>ヘイヨウ</t>
    </rPh>
    <rPh sb="2" eb="4">
      <t>ジュウタク</t>
    </rPh>
    <phoneticPr fontId="2"/>
  </si>
  <si>
    <t>農家・漁家</t>
    <rPh sb="0" eb="2">
      <t>ノウカ</t>
    </rPh>
    <rPh sb="3" eb="4">
      <t>リョウ</t>
    </rPh>
    <rPh sb="4" eb="5">
      <t>イエ</t>
    </rPh>
    <phoneticPr fontId="2"/>
  </si>
  <si>
    <t>旅館・料亭</t>
    <rPh sb="0" eb="2">
      <t>リョカン</t>
    </rPh>
    <rPh sb="3" eb="5">
      <t>リョウテイ</t>
    </rPh>
    <phoneticPr fontId="2"/>
  </si>
  <si>
    <t>事務所・店舗・銀行</t>
    <rPh sb="0" eb="2">
      <t>ジム</t>
    </rPh>
    <rPh sb="2" eb="3">
      <t>ショ</t>
    </rPh>
    <rPh sb="4" eb="6">
      <t>テンポ</t>
    </rPh>
    <rPh sb="7" eb="9">
      <t>ギンコウ</t>
    </rPh>
    <phoneticPr fontId="2"/>
  </si>
  <si>
    <t>劇場・映画館・病院</t>
    <rPh sb="0" eb="2">
      <t>ゲキジョウ</t>
    </rPh>
    <rPh sb="3" eb="6">
      <t>エイガカン</t>
    </rPh>
    <rPh sb="7" eb="9">
      <t>ビョウイン</t>
    </rPh>
    <phoneticPr fontId="2"/>
  </si>
  <si>
    <t>浴場</t>
    <rPh sb="0" eb="2">
      <t>ヨクジョウ</t>
    </rPh>
    <phoneticPr fontId="2"/>
  </si>
  <si>
    <t>工場・倉庫</t>
    <rPh sb="0" eb="2">
      <t>コウジョウ</t>
    </rPh>
    <rPh sb="3" eb="5">
      <t>ソウコ</t>
    </rPh>
    <phoneticPr fontId="2"/>
  </si>
  <si>
    <t>非木造</t>
    <rPh sb="0" eb="1">
      <t>ヒ</t>
    </rPh>
    <rPh sb="1" eb="3">
      <t>モクゾウ</t>
    </rPh>
    <phoneticPr fontId="2"/>
  </si>
  <si>
    <t>住宅・アパート</t>
    <rPh sb="0" eb="2">
      <t>ジュウタク</t>
    </rPh>
    <phoneticPr fontId="2"/>
  </si>
  <si>
    <t>ホテル・病院</t>
    <rPh sb="4" eb="6">
      <t>ビョウイン</t>
    </rPh>
    <phoneticPr fontId="2"/>
  </si>
  <si>
    <t>資料：税料金課</t>
    <rPh sb="0" eb="2">
      <t>シリョウ</t>
    </rPh>
    <rPh sb="3" eb="4">
      <t>ゼイ</t>
    </rPh>
    <rPh sb="4" eb="6">
      <t>リョウキン</t>
    </rPh>
    <rPh sb="6" eb="7">
      <t>カ</t>
    </rPh>
    <phoneticPr fontId="2"/>
  </si>
  <si>
    <t>08-02　公営住宅の状況</t>
    <rPh sb="6" eb="8">
      <t>コウエイ</t>
    </rPh>
    <rPh sb="8" eb="10">
      <t>ジュウタク</t>
    </rPh>
    <rPh sb="11" eb="13">
      <t>ジョウキョウ</t>
    </rPh>
    <phoneticPr fontId="2"/>
  </si>
  <si>
    <t>令和4年3月31日現在</t>
    <rPh sb="0" eb="2">
      <t>レイワ</t>
    </rPh>
    <rPh sb="3" eb="4">
      <t>ネン</t>
    </rPh>
    <rPh sb="5" eb="6">
      <t>ツキ</t>
    </rPh>
    <rPh sb="8" eb="9">
      <t>ニチ</t>
    </rPh>
    <rPh sb="9" eb="11">
      <t>ゲンザイ</t>
    </rPh>
    <phoneticPr fontId="2"/>
  </si>
  <si>
    <t>名称</t>
    <rPh sb="0" eb="2">
      <t>メイショウ</t>
    </rPh>
    <phoneticPr fontId="2"/>
  </si>
  <si>
    <t>所在地</t>
    <rPh sb="0" eb="3">
      <t>ショザイチ</t>
    </rPh>
    <phoneticPr fontId="2"/>
  </si>
  <si>
    <t>戸数</t>
    <rPh sb="0" eb="2">
      <t>コスウ</t>
    </rPh>
    <phoneticPr fontId="2"/>
  </si>
  <si>
    <t>簡易
耐火平屋</t>
    <rPh sb="0" eb="2">
      <t>カンイ</t>
    </rPh>
    <rPh sb="3" eb="5">
      <t>タイカ</t>
    </rPh>
    <rPh sb="5" eb="7">
      <t>ヒラヤ</t>
    </rPh>
    <phoneticPr fontId="2"/>
  </si>
  <si>
    <t>簡易
耐火２階</t>
    <rPh sb="0" eb="2">
      <t>カンイ</t>
    </rPh>
    <rPh sb="3" eb="5">
      <t>タイカ</t>
    </rPh>
    <rPh sb="6" eb="7">
      <t>カイ</t>
    </rPh>
    <phoneticPr fontId="2"/>
  </si>
  <si>
    <t>耐火</t>
    <rPh sb="0" eb="2">
      <t>タイカ</t>
    </rPh>
    <phoneticPr fontId="2"/>
  </si>
  <si>
    <t>建設年</t>
    <rPh sb="0" eb="2">
      <t>ケンセツ</t>
    </rPh>
    <rPh sb="2" eb="3">
      <t>ネン</t>
    </rPh>
    <phoneticPr fontId="2"/>
  </si>
  <si>
    <t>県営住宅</t>
    <rPh sb="0" eb="2">
      <t>ケンエイ</t>
    </rPh>
    <rPh sb="2" eb="4">
      <t>ジュウタク</t>
    </rPh>
    <phoneticPr fontId="2"/>
  </si>
  <si>
    <t xml:space="preserve">       -</t>
    <phoneticPr fontId="2"/>
  </si>
  <si>
    <t>県営瑞穂団地</t>
    <rPh sb="0" eb="2">
      <t>ケンエイ</t>
    </rPh>
    <rPh sb="2" eb="4">
      <t>ミズホ</t>
    </rPh>
    <rPh sb="4" eb="6">
      <t>ダンチ</t>
    </rPh>
    <phoneticPr fontId="2"/>
  </si>
  <si>
    <t>動橋町カ44－2</t>
    <rPh sb="0" eb="2">
      <t>イブリバシ</t>
    </rPh>
    <rPh sb="2" eb="3">
      <t>マチ</t>
    </rPh>
    <phoneticPr fontId="2"/>
  </si>
  <si>
    <t>H6</t>
    <phoneticPr fontId="2"/>
  </si>
  <si>
    <t>県営山代団地</t>
    <rPh sb="0" eb="2">
      <t>ケンエイ</t>
    </rPh>
    <rPh sb="2" eb="4">
      <t>ヤマシロ</t>
    </rPh>
    <rPh sb="4" eb="6">
      <t>ダンチ</t>
    </rPh>
    <phoneticPr fontId="2"/>
  </si>
  <si>
    <t>山代温泉北部２丁目２</t>
    <rPh sb="0" eb="2">
      <t>ヤマシロ</t>
    </rPh>
    <rPh sb="2" eb="4">
      <t>オンセン</t>
    </rPh>
    <rPh sb="4" eb="6">
      <t>ホクブ</t>
    </rPh>
    <rPh sb="7" eb="9">
      <t>チョウメ</t>
    </rPh>
    <phoneticPr fontId="2"/>
  </si>
  <si>
    <t>S51～54</t>
    <phoneticPr fontId="2"/>
  </si>
  <si>
    <t>S51～55</t>
    <phoneticPr fontId="2"/>
  </si>
  <si>
    <t>県営菅谷団地</t>
    <rPh sb="0" eb="2">
      <t>ケンエイ</t>
    </rPh>
    <rPh sb="2" eb="4">
      <t>スガタニ</t>
    </rPh>
    <rPh sb="4" eb="6">
      <t>ダンチ</t>
    </rPh>
    <phoneticPr fontId="2"/>
  </si>
  <si>
    <t>山中温泉菅谷町ヘ149－1</t>
    <rPh sb="0" eb="2">
      <t>ヤマナカ</t>
    </rPh>
    <rPh sb="2" eb="4">
      <t>オンセン</t>
    </rPh>
    <rPh sb="4" eb="6">
      <t>スガタニ</t>
    </rPh>
    <rPh sb="6" eb="7">
      <t>マチ</t>
    </rPh>
    <phoneticPr fontId="2"/>
  </si>
  <si>
    <t>S50</t>
    <phoneticPr fontId="2"/>
  </si>
  <si>
    <t>S50・51</t>
    <phoneticPr fontId="2"/>
  </si>
  <si>
    <t>市営住宅</t>
    <rPh sb="0" eb="2">
      <t>シエイ</t>
    </rPh>
    <rPh sb="2" eb="4">
      <t>ジュウタク</t>
    </rPh>
    <phoneticPr fontId="2"/>
  </si>
  <si>
    <t>新川住宅</t>
    <rPh sb="0" eb="2">
      <t>シンカワ</t>
    </rPh>
    <rPh sb="2" eb="4">
      <t>ジュウタク</t>
    </rPh>
    <phoneticPr fontId="2"/>
  </si>
  <si>
    <t>大聖寺上福田町ハ13</t>
    <rPh sb="0" eb="3">
      <t>ダイショウジ</t>
    </rPh>
    <rPh sb="3" eb="6">
      <t>カミフクダ</t>
    </rPh>
    <rPh sb="6" eb="7">
      <t>マチ</t>
    </rPh>
    <phoneticPr fontId="2"/>
  </si>
  <si>
    <t>H18～20</t>
    <phoneticPr fontId="2"/>
  </si>
  <si>
    <t>H18,19,20</t>
    <phoneticPr fontId="2"/>
  </si>
  <si>
    <t>松島団地</t>
    <rPh sb="0" eb="2">
      <t>マツシマ</t>
    </rPh>
    <rPh sb="2" eb="4">
      <t>ダンチ</t>
    </rPh>
    <phoneticPr fontId="2"/>
  </si>
  <si>
    <t>大聖寺上福田町ト32</t>
    <phoneticPr fontId="2"/>
  </si>
  <si>
    <t>大聖寺上福田町ト32-1</t>
    <rPh sb="0" eb="3">
      <t>ダイショウジ</t>
    </rPh>
    <rPh sb="3" eb="6">
      <t>カミフクダ</t>
    </rPh>
    <rPh sb="6" eb="7">
      <t>マチ</t>
    </rPh>
    <phoneticPr fontId="2"/>
  </si>
  <si>
    <t>S45～48</t>
    <phoneticPr fontId="2"/>
  </si>
  <si>
    <t>S45･46･48</t>
    <phoneticPr fontId="2"/>
  </si>
  <si>
    <t>敷地団地</t>
    <rPh sb="0" eb="2">
      <t>シキジ</t>
    </rPh>
    <rPh sb="2" eb="4">
      <t>ダンチ</t>
    </rPh>
    <phoneticPr fontId="2"/>
  </si>
  <si>
    <t>大聖寺敷地ヌ1－1</t>
    <rPh sb="0" eb="3">
      <t>ダイショウジ</t>
    </rPh>
    <rPh sb="3" eb="5">
      <t>シキジ</t>
    </rPh>
    <phoneticPr fontId="2"/>
  </si>
  <si>
    <t>S39～47</t>
    <phoneticPr fontId="2"/>
  </si>
  <si>
    <t>S39・41・47</t>
    <phoneticPr fontId="2"/>
  </si>
  <si>
    <t>山代住宅</t>
    <rPh sb="0" eb="2">
      <t>ヤマシロ</t>
    </rPh>
    <rPh sb="2" eb="4">
      <t>ジュウタク</t>
    </rPh>
    <phoneticPr fontId="2"/>
  </si>
  <si>
    <t>山代温泉19－100－17</t>
    <rPh sb="0" eb="2">
      <t>ヤマシロ</t>
    </rPh>
    <rPh sb="2" eb="4">
      <t>オンセン</t>
    </rPh>
    <phoneticPr fontId="2"/>
  </si>
  <si>
    <t>H8・11</t>
    <phoneticPr fontId="2"/>
  </si>
  <si>
    <t>潮津団地</t>
    <rPh sb="0" eb="2">
      <t>ウシオヅ</t>
    </rPh>
    <rPh sb="2" eb="4">
      <t>ダンチ</t>
    </rPh>
    <phoneticPr fontId="2"/>
  </si>
  <si>
    <t>潮津町村の上14－10</t>
    <rPh sb="0" eb="3">
      <t>ウシオヅマチ</t>
    </rPh>
    <rPh sb="3" eb="4">
      <t>ムラ</t>
    </rPh>
    <rPh sb="5" eb="6">
      <t>ウエ</t>
    </rPh>
    <phoneticPr fontId="2"/>
  </si>
  <si>
    <t>片山津住宅</t>
    <rPh sb="0" eb="3">
      <t>カタヤマヅ</t>
    </rPh>
    <rPh sb="3" eb="5">
      <t>ジュウタク</t>
    </rPh>
    <phoneticPr fontId="2"/>
  </si>
  <si>
    <t>片山津町ク107</t>
    <rPh sb="0" eb="4">
      <t>カタヤマヅマチ</t>
    </rPh>
    <phoneticPr fontId="2"/>
  </si>
  <si>
    <t>H4</t>
    <phoneticPr fontId="2"/>
  </si>
  <si>
    <t>H3</t>
    <phoneticPr fontId="2"/>
  </si>
  <si>
    <t>篠原住宅</t>
    <rPh sb="0" eb="2">
      <t>シノハラ</t>
    </rPh>
    <rPh sb="2" eb="4">
      <t>ジュウタク</t>
    </rPh>
    <phoneticPr fontId="2"/>
  </si>
  <si>
    <t>篠原町158</t>
    <rPh sb="0" eb="3">
      <t>シノハラマチ</t>
    </rPh>
    <phoneticPr fontId="2"/>
  </si>
  <si>
    <t>H5</t>
    <phoneticPr fontId="2"/>
  </si>
  <si>
    <t>動橋住宅</t>
    <phoneticPr fontId="2"/>
  </si>
  <si>
    <t>動橋町カ4－1</t>
    <rPh sb="0" eb="2">
      <t>イブリバシ</t>
    </rPh>
    <rPh sb="2" eb="3">
      <t>マチ</t>
    </rPh>
    <phoneticPr fontId="2"/>
  </si>
  <si>
    <t>H28～R1</t>
    <phoneticPr fontId="2"/>
  </si>
  <si>
    <t>※R2.4.1に瑞穂団地廃止、動橋住宅に転居</t>
    <rPh sb="8" eb="12">
      <t>ミズホダンチ</t>
    </rPh>
    <rPh sb="12" eb="14">
      <t>ハイシ</t>
    </rPh>
    <rPh sb="15" eb="19">
      <t>イブリハシジュウタク</t>
    </rPh>
    <rPh sb="20" eb="22">
      <t>テンキョ</t>
    </rPh>
    <phoneticPr fontId="2"/>
  </si>
  <si>
    <t>しらさぎ住宅</t>
    <rPh sb="4" eb="6">
      <t>ジュウタク</t>
    </rPh>
    <phoneticPr fontId="2"/>
  </si>
  <si>
    <t>山中温泉上原町ハ100</t>
    <rPh sb="0" eb="2">
      <t>ヤマナカ</t>
    </rPh>
    <rPh sb="2" eb="4">
      <t>オンセン</t>
    </rPh>
    <rPh sb="4" eb="6">
      <t>ウエハラ</t>
    </rPh>
    <rPh sb="6" eb="7">
      <t>マチ</t>
    </rPh>
    <phoneticPr fontId="2"/>
  </si>
  <si>
    <t>S36・39
H1～9</t>
  </si>
  <si>
    <t>S36・38～39
H1～9</t>
  </si>
  <si>
    <t>菅谷住宅</t>
    <rPh sb="0" eb="2">
      <t>スガタニ</t>
    </rPh>
    <rPh sb="2" eb="4">
      <t>ジュウタク</t>
    </rPh>
    <phoneticPr fontId="2"/>
  </si>
  <si>
    <t>山中温泉菅谷町ロ1</t>
    <rPh sb="0" eb="2">
      <t>ヤマナカ</t>
    </rPh>
    <rPh sb="2" eb="4">
      <t>オンセン</t>
    </rPh>
    <rPh sb="4" eb="6">
      <t>スガタニ</t>
    </rPh>
    <rPh sb="6" eb="7">
      <t>マチ</t>
    </rPh>
    <phoneticPr fontId="2"/>
  </si>
  <si>
    <t>S40・49</t>
    <phoneticPr fontId="2"/>
  </si>
  <si>
    <t>日の出住宅</t>
    <rPh sb="0" eb="1">
      <t>ヒ</t>
    </rPh>
    <rPh sb="2" eb="3">
      <t>デ</t>
    </rPh>
    <rPh sb="3" eb="5">
      <t>ジュウタク</t>
    </rPh>
    <phoneticPr fontId="2"/>
  </si>
  <si>
    <t>山中温泉長谷田町ハ36</t>
    <rPh sb="0" eb="2">
      <t>サンチュウ</t>
    </rPh>
    <rPh sb="2" eb="4">
      <t>オンセン</t>
    </rPh>
    <rPh sb="4" eb="5">
      <t>チョウ</t>
    </rPh>
    <rPh sb="5" eb="8">
      <t>タニダチョウ</t>
    </rPh>
    <phoneticPr fontId="2"/>
  </si>
  <si>
    <t xml:space="preserve">       -</t>
  </si>
  <si>
    <t>S41～44</t>
    <phoneticPr fontId="2"/>
  </si>
  <si>
    <t>資料：建築課</t>
    <rPh sb="0" eb="2">
      <t>シリョウ</t>
    </rPh>
    <rPh sb="3" eb="6">
      <t>ケンチクカ</t>
    </rPh>
    <phoneticPr fontId="2"/>
  </si>
  <si>
    <t>08-03　建築確認申請状況</t>
    <rPh sb="6" eb="8">
      <t>ケンチク</t>
    </rPh>
    <rPh sb="8" eb="10">
      <t>カクニン</t>
    </rPh>
    <rPh sb="10" eb="12">
      <t>シンセイ</t>
    </rPh>
    <rPh sb="12" eb="14">
      <t>ジョウキョウ</t>
    </rPh>
    <phoneticPr fontId="2"/>
  </si>
  <si>
    <t>各年度中　単位：件</t>
    <rPh sb="0" eb="4">
      <t>カクネンドチュウ</t>
    </rPh>
    <rPh sb="5" eb="7">
      <t>タンイ</t>
    </rPh>
    <rPh sb="8" eb="9">
      <t>ケン</t>
    </rPh>
    <phoneticPr fontId="2"/>
  </si>
  <si>
    <t>新築</t>
    <rPh sb="0" eb="2">
      <t>シンチク</t>
    </rPh>
    <phoneticPr fontId="2"/>
  </si>
  <si>
    <t>増築</t>
    <rPh sb="0" eb="2">
      <t>ゾウチク</t>
    </rPh>
    <phoneticPr fontId="2"/>
  </si>
  <si>
    <t>改築</t>
    <rPh sb="0" eb="2">
      <t>カイチク</t>
    </rPh>
    <phoneticPr fontId="2"/>
  </si>
  <si>
    <t>移転</t>
    <rPh sb="0" eb="2">
      <t>イテン</t>
    </rPh>
    <phoneticPr fontId="2"/>
  </si>
  <si>
    <t>修繕</t>
    <rPh sb="0" eb="2">
      <t>シュウゼン</t>
    </rPh>
    <phoneticPr fontId="2"/>
  </si>
  <si>
    <t>平成28年度</t>
    <rPh sb="0" eb="2">
      <t>ヘイセイ</t>
    </rPh>
    <rPh sb="4" eb="6">
      <t>ネンド</t>
    </rPh>
    <phoneticPr fontId="2"/>
  </si>
  <si>
    <t>資料：建築課</t>
    <rPh sb="0" eb="2">
      <t>シリョウ</t>
    </rPh>
    <rPh sb="3" eb="5">
      <t>ケンチク</t>
    </rPh>
    <rPh sb="5" eb="6">
      <t>カ</t>
    </rPh>
    <phoneticPr fontId="2"/>
  </si>
  <si>
    <t>08-04　市内道路の状況</t>
    <rPh sb="6" eb="8">
      <t>シナイ</t>
    </rPh>
    <rPh sb="8" eb="10">
      <t>ドウロ</t>
    </rPh>
    <rPh sb="11" eb="13">
      <t>ジョウキョウ</t>
    </rPh>
    <phoneticPr fontId="2"/>
  </si>
  <si>
    <t>各年度末現在　単位：m.％</t>
    <rPh sb="0" eb="4">
      <t>カクネンドマツ</t>
    </rPh>
    <rPh sb="4" eb="6">
      <t>ゲンザイ</t>
    </rPh>
    <rPh sb="7" eb="9">
      <t>タンイ</t>
    </rPh>
    <phoneticPr fontId="2"/>
  </si>
  <si>
    <t>（Ａ）
延長</t>
    <rPh sb="4" eb="6">
      <t>エンチョウ</t>
    </rPh>
    <phoneticPr fontId="2"/>
  </si>
  <si>
    <t>構成比率</t>
    <rPh sb="0" eb="2">
      <t>コウセイ</t>
    </rPh>
    <rPh sb="2" eb="4">
      <t>ヒリツ</t>
    </rPh>
    <phoneticPr fontId="2"/>
  </si>
  <si>
    <t>（Ｂ）
改良済延長</t>
    <rPh sb="4" eb="6">
      <t>カイリョウ</t>
    </rPh>
    <rPh sb="6" eb="7">
      <t>ス</t>
    </rPh>
    <rPh sb="7" eb="9">
      <t>エンチョウ</t>
    </rPh>
    <phoneticPr fontId="2"/>
  </si>
  <si>
    <t>(B)/(A)
改良率</t>
    <rPh sb="8" eb="10">
      <t>カイリョウ</t>
    </rPh>
    <rPh sb="10" eb="11">
      <t>リツ</t>
    </rPh>
    <phoneticPr fontId="2"/>
  </si>
  <si>
    <t>（Ｃ）
舗装済延長</t>
    <rPh sb="4" eb="7">
      <t>ホソウズミ</t>
    </rPh>
    <rPh sb="7" eb="9">
      <t>エンチョウ</t>
    </rPh>
    <phoneticPr fontId="2"/>
  </si>
  <si>
    <t>(C)/(A)
舗装率</t>
    <rPh sb="8" eb="10">
      <t>ホソウ</t>
    </rPh>
    <rPh sb="10" eb="11">
      <t>リツ</t>
    </rPh>
    <phoneticPr fontId="2"/>
  </si>
  <si>
    <t>市道</t>
    <rPh sb="0" eb="2">
      <t>シドウ</t>
    </rPh>
    <phoneticPr fontId="2"/>
  </si>
  <si>
    <t>県道</t>
    <rPh sb="0" eb="2">
      <t>ケンドウ</t>
    </rPh>
    <phoneticPr fontId="2"/>
  </si>
  <si>
    <t>国道</t>
    <rPh sb="0" eb="2">
      <t>コクドウ</t>
    </rPh>
    <phoneticPr fontId="2"/>
  </si>
  <si>
    <t>北陸自動車道</t>
    <rPh sb="0" eb="2">
      <t>ホクリク</t>
    </rPh>
    <rPh sb="2" eb="5">
      <t>ジドウシャ</t>
    </rPh>
    <rPh sb="5" eb="6">
      <t>ドウ</t>
    </rPh>
    <phoneticPr fontId="2"/>
  </si>
  <si>
    <t>資料：土木課</t>
    <rPh sb="0" eb="2">
      <t>シリョウ</t>
    </rPh>
    <rPh sb="3" eb="5">
      <t>ドボク</t>
    </rPh>
    <rPh sb="5" eb="6">
      <t>カ</t>
    </rPh>
    <phoneticPr fontId="2"/>
  </si>
  <si>
    <t>08-05　市道の幅員状況</t>
    <rPh sb="6" eb="8">
      <t>シドウ</t>
    </rPh>
    <rPh sb="9" eb="11">
      <t>フクイン</t>
    </rPh>
    <rPh sb="11" eb="13">
      <t>ジョウキョウ</t>
    </rPh>
    <phoneticPr fontId="2"/>
  </si>
  <si>
    <t>2.5m未満</t>
    <rPh sb="4" eb="6">
      <t>ミマン</t>
    </rPh>
    <phoneticPr fontId="2"/>
  </si>
  <si>
    <t>2.5～4.5m未満</t>
    <rPh sb="8" eb="10">
      <t>ミマン</t>
    </rPh>
    <phoneticPr fontId="2"/>
  </si>
  <si>
    <t>4.5～6.5m未満</t>
    <rPh sb="8" eb="10">
      <t>ミマン</t>
    </rPh>
    <phoneticPr fontId="2"/>
  </si>
  <si>
    <t>6.5m以上</t>
    <rPh sb="4" eb="6">
      <t>イジョウ</t>
    </rPh>
    <phoneticPr fontId="2"/>
  </si>
  <si>
    <t>延長</t>
    <rPh sb="0" eb="2">
      <t>エンチョウ</t>
    </rPh>
    <phoneticPr fontId="2"/>
  </si>
  <si>
    <t>幹線道</t>
    <rPh sb="0" eb="2">
      <t>カンセン</t>
    </rPh>
    <rPh sb="2" eb="3">
      <t>ミチ</t>
    </rPh>
    <phoneticPr fontId="2"/>
  </si>
  <si>
    <t>一般市道</t>
    <rPh sb="0" eb="2">
      <t>イッパン</t>
    </rPh>
    <rPh sb="2" eb="4">
      <t>シドウ</t>
    </rPh>
    <phoneticPr fontId="2"/>
  </si>
  <si>
    <t>08-06　都市公園の状況</t>
    <rPh sb="6" eb="8">
      <t>トシ</t>
    </rPh>
    <rPh sb="8" eb="10">
      <t>コウエン</t>
    </rPh>
    <rPh sb="11" eb="13">
      <t>ジョウキョウ</t>
    </rPh>
    <phoneticPr fontId="2"/>
  </si>
  <si>
    <t>令和3年度末現在　単位：ha．ヵ所</t>
    <rPh sb="0" eb="2">
      <t>レイワ</t>
    </rPh>
    <rPh sb="3" eb="6">
      <t>ネンドマツ</t>
    </rPh>
    <rPh sb="6" eb="8">
      <t>ゲンザイ</t>
    </rPh>
    <rPh sb="9" eb="11">
      <t>タンイ</t>
    </rPh>
    <rPh sb="16" eb="17">
      <t>ショ</t>
    </rPh>
    <phoneticPr fontId="2"/>
  </si>
  <si>
    <t>地区</t>
    <rPh sb="0" eb="2">
      <t>チク</t>
    </rPh>
    <phoneticPr fontId="2"/>
  </si>
  <si>
    <t>全体</t>
    <rPh sb="0" eb="2">
      <t>ゼンタイ</t>
    </rPh>
    <phoneticPr fontId="2"/>
  </si>
  <si>
    <t>動橋</t>
    <rPh sb="0" eb="2">
      <t>イブリハシ</t>
    </rPh>
    <phoneticPr fontId="2"/>
  </si>
  <si>
    <t>温泉駅</t>
    <rPh sb="0" eb="2">
      <t>オンセン</t>
    </rPh>
    <rPh sb="2" eb="3">
      <t>エキ</t>
    </rPh>
    <phoneticPr fontId="2"/>
  </si>
  <si>
    <t>山中</t>
    <phoneticPr fontId="2"/>
  </si>
  <si>
    <t>種別</t>
    <rPh sb="0" eb="2">
      <t>シュベツ</t>
    </rPh>
    <phoneticPr fontId="2"/>
  </si>
  <si>
    <t>ヵ所</t>
    <rPh sb="1" eb="2">
      <t>ショ</t>
    </rPh>
    <phoneticPr fontId="2"/>
  </si>
  <si>
    <t>住区基幹公園</t>
    <rPh sb="0" eb="1">
      <t>ジュウ</t>
    </rPh>
    <rPh sb="1" eb="2">
      <t>ク</t>
    </rPh>
    <rPh sb="2" eb="4">
      <t>キカン</t>
    </rPh>
    <rPh sb="4" eb="6">
      <t>コウエン</t>
    </rPh>
    <phoneticPr fontId="2"/>
  </si>
  <si>
    <t>街区公園</t>
    <rPh sb="0" eb="2">
      <t>ガイク</t>
    </rPh>
    <rPh sb="2" eb="4">
      <t>コウエン</t>
    </rPh>
    <phoneticPr fontId="2"/>
  </si>
  <si>
    <t>近隣公園</t>
    <rPh sb="0" eb="2">
      <t>キンリン</t>
    </rPh>
    <rPh sb="2" eb="4">
      <t>コウエン</t>
    </rPh>
    <phoneticPr fontId="2"/>
  </si>
  <si>
    <t>地区公園</t>
    <rPh sb="0" eb="2">
      <t>チク</t>
    </rPh>
    <rPh sb="2" eb="4">
      <t>コウエン</t>
    </rPh>
    <phoneticPr fontId="2"/>
  </si>
  <si>
    <t>都市基幹公園</t>
    <rPh sb="0" eb="2">
      <t>トシ</t>
    </rPh>
    <rPh sb="2" eb="4">
      <t>キカン</t>
    </rPh>
    <rPh sb="4" eb="6">
      <t>コウエン</t>
    </rPh>
    <phoneticPr fontId="2"/>
  </si>
  <si>
    <t>総合公園</t>
    <rPh sb="0" eb="2">
      <t>ソウゴウ</t>
    </rPh>
    <rPh sb="2" eb="4">
      <t>コウエン</t>
    </rPh>
    <phoneticPr fontId="2"/>
  </si>
  <si>
    <t>緑地公園</t>
    <rPh sb="0" eb="4">
      <t>リョクチコウエン</t>
    </rPh>
    <phoneticPr fontId="2"/>
  </si>
  <si>
    <t>広場公園</t>
    <rPh sb="0" eb="2">
      <t>ヒロバ</t>
    </rPh>
    <rPh sb="2" eb="4">
      <t>コウエン</t>
    </rPh>
    <phoneticPr fontId="2"/>
  </si>
  <si>
    <t>風致公園</t>
    <rPh sb="0" eb="2">
      <t>フウチ</t>
    </rPh>
    <rPh sb="2" eb="4">
      <t>コウエン</t>
    </rPh>
    <phoneticPr fontId="2"/>
  </si>
  <si>
    <t>特殊公園</t>
    <rPh sb="0" eb="2">
      <t>トクシュ</t>
    </rPh>
    <rPh sb="2" eb="4">
      <t>コウエン</t>
    </rPh>
    <phoneticPr fontId="2"/>
  </si>
  <si>
    <t>08-07　都市計画区域、地域地区</t>
    <rPh sb="6" eb="8">
      <t>トシ</t>
    </rPh>
    <rPh sb="8" eb="10">
      <t>ケイカク</t>
    </rPh>
    <rPh sb="10" eb="12">
      <t>クイキ</t>
    </rPh>
    <rPh sb="13" eb="15">
      <t>チイキ</t>
    </rPh>
    <rPh sb="15" eb="17">
      <t>チク</t>
    </rPh>
    <phoneticPr fontId="2"/>
  </si>
  <si>
    <t>単位：ha</t>
    <rPh sb="0" eb="2">
      <t>タンイ</t>
    </rPh>
    <phoneticPr fontId="2"/>
  </si>
  <si>
    <t>区  域  ・  地  域  ・  地  区</t>
    <rPh sb="0" eb="1">
      <t>ク</t>
    </rPh>
    <rPh sb="3" eb="4">
      <t>イキ</t>
    </rPh>
    <rPh sb="9" eb="10">
      <t>チ</t>
    </rPh>
    <rPh sb="12" eb="13">
      <t>イキ</t>
    </rPh>
    <rPh sb="18" eb="19">
      <t>チ</t>
    </rPh>
    <rPh sb="21" eb="22">
      <t>ク</t>
    </rPh>
    <phoneticPr fontId="2"/>
  </si>
  <si>
    <t>令  和　3　年　度　末</t>
    <rPh sb="0" eb="1">
      <t>レイ</t>
    </rPh>
    <phoneticPr fontId="2"/>
  </si>
  <si>
    <t>加賀都市計画</t>
    <rPh sb="0" eb="2">
      <t>カガ</t>
    </rPh>
    <rPh sb="2" eb="4">
      <t>トシ</t>
    </rPh>
    <rPh sb="4" eb="6">
      <t>ケイカク</t>
    </rPh>
    <phoneticPr fontId="2"/>
  </si>
  <si>
    <t>都市計画区域</t>
    <rPh sb="0" eb="2">
      <t>トシ</t>
    </rPh>
    <rPh sb="2" eb="4">
      <t>ケイカク</t>
    </rPh>
    <rPh sb="4" eb="6">
      <t>クイキ</t>
    </rPh>
    <phoneticPr fontId="2"/>
  </si>
  <si>
    <t>市街化区域</t>
    <rPh sb="0" eb="3">
      <t>シガイカ</t>
    </rPh>
    <rPh sb="3" eb="5">
      <t>クイキ</t>
    </rPh>
    <phoneticPr fontId="2"/>
  </si>
  <si>
    <t>市街化調整区域</t>
    <rPh sb="0" eb="3">
      <t>シガイカ</t>
    </rPh>
    <rPh sb="3" eb="5">
      <t>チョウセイ</t>
    </rPh>
    <rPh sb="5" eb="7">
      <t>クイキ</t>
    </rPh>
    <phoneticPr fontId="2"/>
  </si>
  <si>
    <t>用途地域</t>
    <rPh sb="0" eb="2">
      <t>ヨウト</t>
    </rPh>
    <rPh sb="2" eb="4">
      <t>チイキ</t>
    </rPh>
    <phoneticPr fontId="2"/>
  </si>
  <si>
    <t>第1種低層住居専用地域</t>
    <rPh sb="0" eb="1">
      <t>ダイ</t>
    </rPh>
    <rPh sb="2" eb="3">
      <t>シュ</t>
    </rPh>
    <rPh sb="3" eb="5">
      <t>テイソウ</t>
    </rPh>
    <rPh sb="5" eb="7">
      <t>ジュウキョ</t>
    </rPh>
    <rPh sb="7" eb="9">
      <t>センヨウ</t>
    </rPh>
    <rPh sb="9" eb="11">
      <t>チイキ</t>
    </rPh>
    <phoneticPr fontId="2"/>
  </si>
  <si>
    <t>第2種低層住居専用地域</t>
    <rPh sb="0" eb="1">
      <t>ダイ</t>
    </rPh>
    <rPh sb="2" eb="3">
      <t>シュ</t>
    </rPh>
    <rPh sb="3" eb="4">
      <t>ヒク</t>
    </rPh>
    <rPh sb="4" eb="5">
      <t>ソウ</t>
    </rPh>
    <rPh sb="5" eb="7">
      <t>ジュウキョ</t>
    </rPh>
    <rPh sb="7" eb="9">
      <t>センヨウ</t>
    </rPh>
    <rPh sb="9" eb="11">
      <t>チイキ</t>
    </rPh>
    <phoneticPr fontId="2"/>
  </si>
  <si>
    <t>第1種中高層住居専用地域</t>
    <rPh sb="0" eb="1">
      <t>ダイ</t>
    </rPh>
    <rPh sb="2" eb="3">
      <t>シュ</t>
    </rPh>
    <rPh sb="3" eb="6">
      <t>チュウコウソウ</t>
    </rPh>
    <rPh sb="6" eb="8">
      <t>ジュウキョ</t>
    </rPh>
    <rPh sb="8" eb="10">
      <t>センヨウ</t>
    </rPh>
    <phoneticPr fontId="2"/>
  </si>
  <si>
    <r>
      <t>第1種中高層住居専用</t>
    </r>
    <r>
      <rPr>
        <strike/>
        <sz val="11"/>
        <color indexed="8"/>
        <rFont val="ＭＳ ゴシック"/>
        <family val="3"/>
        <charset val="128"/>
      </rPr>
      <t>区域</t>
    </r>
    <r>
      <rPr>
        <sz val="11"/>
        <color indexed="8"/>
        <rFont val="ＭＳ ゴシック"/>
        <family val="3"/>
        <charset val="128"/>
      </rPr>
      <t>地域</t>
    </r>
    <rPh sb="0" eb="1">
      <t>ダイ</t>
    </rPh>
    <rPh sb="2" eb="3">
      <t>シュ</t>
    </rPh>
    <rPh sb="3" eb="6">
      <t>チュウコウソウ</t>
    </rPh>
    <rPh sb="6" eb="8">
      <t>ジュウキョ</t>
    </rPh>
    <rPh sb="8" eb="10">
      <t>センヨウ</t>
    </rPh>
    <phoneticPr fontId="2"/>
  </si>
  <si>
    <t>第2種中高層住居専用地域</t>
    <rPh sb="0" eb="1">
      <t>ダイ</t>
    </rPh>
    <rPh sb="2" eb="3">
      <t>シュ</t>
    </rPh>
    <rPh sb="3" eb="6">
      <t>チュウコウソウ</t>
    </rPh>
    <rPh sb="6" eb="8">
      <t>ジュウキョ</t>
    </rPh>
    <rPh sb="8" eb="10">
      <t>センヨウ</t>
    </rPh>
    <rPh sb="10" eb="12">
      <t>チイキ</t>
    </rPh>
    <phoneticPr fontId="2"/>
  </si>
  <si>
    <r>
      <t>第2種中高層住居専用</t>
    </r>
    <r>
      <rPr>
        <strike/>
        <sz val="11"/>
        <color indexed="8"/>
        <rFont val="ＭＳ ゴシック"/>
        <family val="3"/>
        <charset val="128"/>
      </rPr>
      <t>区域</t>
    </r>
    <r>
      <rPr>
        <sz val="11"/>
        <color indexed="8"/>
        <rFont val="ＭＳ ゴシック"/>
        <family val="3"/>
        <charset val="128"/>
      </rPr>
      <t>地域</t>
    </r>
    <rPh sb="0" eb="1">
      <t>ダイ</t>
    </rPh>
    <rPh sb="2" eb="3">
      <t>シュ</t>
    </rPh>
    <rPh sb="3" eb="6">
      <t>チュウコウソウ</t>
    </rPh>
    <rPh sb="6" eb="8">
      <t>ジュウキョ</t>
    </rPh>
    <rPh sb="8" eb="10">
      <t>センヨウ</t>
    </rPh>
    <rPh sb="10" eb="12">
      <t>クイキ</t>
    </rPh>
    <rPh sb="12" eb="14">
      <t>チイキ</t>
    </rPh>
    <phoneticPr fontId="2"/>
  </si>
  <si>
    <t>第1種住居地域</t>
    <rPh sb="0" eb="1">
      <t>ダイ</t>
    </rPh>
    <rPh sb="2" eb="3">
      <t>シュ</t>
    </rPh>
    <rPh sb="3" eb="5">
      <t>ジュウキョ</t>
    </rPh>
    <rPh sb="5" eb="7">
      <t>チイキ</t>
    </rPh>
    <phoneticPr fontId="2"/>
  </si>
  <si>
    <t>第2種住居地域</t>
    <rPh sb="0" eb="1">
      <t>ダイ</t>
    </rPh>
    <rPh sb="2" eb="3">
      <t>シュ</t>
    </rPh>
    <rPh sb="3" eb="5">
      <t>ジュウキョ</t>
    </rPh>
    <rPh sb="5" eb="7">
      <t>チイキ</t>
    </rPh>
    <phoneticPr fontId="2"/>
  </si>
  <si>
    <t>準住居地域</t>
    <rPh sb="0" eb="1">
      <t>ジュン</t>
    </rPh>
    <rPh sb="1" eb="3">
      <t>ジュウキョ</t>
    </rPh>
    <rPh sb="3" eb="5">
      <t>チイキ</t>
    </rPh>
    <phoneticPr fontId="2"/>
  </si>
  <si>
    <t>田園住居地域</t>
    <rPh sb="0" eb="2">
      <t>デンエン</t>
    </rPh>
    <rPh sb="2" eb="4">
      <t>ジュウキョ</t>
    </rPh>
    <rPh sb="4" eb="6">
      <t>チイキ</t>
    </rPh>
    <phoneticPr fontId="2"/>
  </si>
  <si>
    <t>近隣商業地域</t>
    <rPh sb="0" eb="2">
      <t>キンリン</t>
    </rPh>
    <rPh sb="2" eb="4">
      <t>ショウギョウ</t>
    </rPh>
    <rPh sb="4" eb="6">
      <t>チイキ</t>
    </rPh>
    <phoneticPr fontId="2"/>
  </si>
  <si>
    <t>商業地域</t>
    <rPh sb="0" eb="2">
      <t>ショウギョウ</t>
    </rPh>
    <rPh sb="2" eb="4">
      <t>チイキ</t>
    </rPh>
    <phoneticPr fontId="2"/>
  </si>
  <si>
    <t>準工業地域</t>
    <rPh sb="0" eb="1">
      <t>ジュン</t>
    </rPh>
    <rPh sb="1" eb="3">
      <t>コウギョウ</t>
    </rPh>
    <rPh sb="3" eb="5">
      <t>チイキ</t>
    </rPh>
    <phoneticPr fontId="2"/>
  </si>
  <si>
    <t>工業地域</t>
    <rPh sb="0" eb="2">
      <t>コウギョウ</t>
    </rPh>
    <rPh sb="2" eb="4">
      <t>チイキ</t>
    </rPh>
    <phoneticPr fontId="2"/>
  </si>
  <si>
    <t>工業専用地域</t>
    <rPh sb="0" eb="2">
      <t>コウギョウ</t>
    </rPh>
    <rPh sb="2" eb="4">
      <t>センヨウ</t>
    </rPh>
    <rPh sb="4" eb="6">
      <t>チイキ</t>
    </rPh>
    <phoneticPr fontId="2"/>
  </si>
  <si>
    <t>特別用途地区</t>
    <rPh sb="0" eb="2">
      <t>トクベツ</t>
    </rPh>
    <rPh sb="2" eb="4">
      <t>ヨウト</t>
    </rPh>
    <rPh sb="4" eb="6">
      <t>チク</t>
    </rPh>
    <phoneticPr fontId="2"/>
  </si>
  <si>
    <t>山中漆器産業振興地区</t>
    <rPh sb="0" eb="2">
      <t>ヤマナカ</t>
    </rPh>
    <rPh sb="2" eb="4">
      <t>シッキ</t>
    </rPh>
    <rPh sb="4" eb="6">
      <t>サンギョウ</t>
    </rPh>
    <rPh sb="6" eb="8">
      <t>シンコウ</t>
    </rPh>
    <rPh sb="8" eb="10">
      <t>チク</t>
    </rPh>
    <phoneticPr fontId="2"/>
  </si>
  <si>
    <t>沿道型住工複合地区</t>
    <rPh sb="0" eb="2">
      <t>エンドウ</t>
    </rPh>
    <rPh sb="2" eb="3">
      <t>カタ</t>
    </rPh>
    <rPh sb="3" eb="5">
      <t>ジュウコウ</t>
    </rPh>
    <rPh sb="5" eb="7">
      <t>フクゴウ</t>
    </rPh>
    <rPh sb="7" eb="9">
      <t>チク</t>
    </rPh>
    <phoneticPr fontId="2"/>
  </si>
  <si>
    <t>大規模集客施設制限地区</t>
    <rPh sb="0" eb="3">
      <t>ダイキボ</t>
    </rPh>
    <rPh sb="3" eb="5">
      <t>シュウキャク</t>
    </rPh>
    <rPh sb="5" eb="7">
      <t>シセツ</t>
    </rPh>
    <rPh sb="7" eb="9">
      <t>セイゲン</t>
    </rPh>
    <rPh sb="9" eb="11">
      <t>チク</t>
    </rPh>
    <phoneticPr fontId="2"/>
  </si>
  <si>
    <t>防火地域</t>
    <rPh sb="0" eb="2">
      <t>ボウカ</t>
    </rPh>
    <rPh sb="2" eb="4">
      <t>チイキ</t>
    </rPh>
    <phoneticPr fontId="2"/>
  </si>
  <si>
    <t>準防火地域</t>
    <rPh sb="0" eb="1">
      <t>ジュン</t>
    </rPh>
    <rPh sb="1" eb="3">
      <t>ボウカ</t>
    </rPh>
    <rPh sb="3" eb="5">
      <t>チイキ</t>
    </rPh>
    <phoneticPr fontId="2"/>
  </si>
  <si>
    <t>風致地区</t>
    <rPh sb="0" eb="2">
      <t>フウチ</t>
    </rPh>
    <rPh sb="2" eb="4">
      <t>チク</t>
    </rPh>
    <phoneticPr fontId="2"/>
  </si>
  <si>
    <t>第 　 １  　種</t>
    <rPh sb="0" eb="1">
      <t>ダイ</t>
    </rPh>
    <rPh sb="8" eb="9">
      <t>シュ</t>
    </rPh>
    <phoneticPr fontId="2"/>
  </si>
  <si>
    <t>第 　 ５  　種</t>
    <rPh sb="0" eb="1">
      <t>ダイ</t>
    </rPh>
    <rPh sb="8" eb="9">
      <t>シュ</t>
    </rPh>
    <phoneticPr fontId="2"/>
  </si>
  <si>
    <t>臨港地区</t>
    <rPh sb="0" eb="1">
      <t>リン</t>
    </rPh>
    <rPh sb="1" eb="2">
      <t>ミナト</t>
    </rPh>
    <rPh sb="2" eb="4">
      <t>チク</t>
    </rPh>
    <phoneticPr fontId="2"/>
  </si>
  <si>
    <t>伝統的建造物保群存地区</t>
    <rPh sb="0" eb="3">
      <t>デントウテキ</t>
    </rPh>
    <rPh sb="3" eb="6">
      <t>ケンゾウブツ</t>
    </rPh>
    <rPh sb="6" eb="7">
      <t>タモツ</t>
    </rPh>
    <rPh sb="7" eb="8">
      <t>グン</t>
    </rPh>
    <rPh sb="8" eb="9">
      <t>ゾン</t>
    </rPh>
    <rPh sb="9" eb="11">
      <t>チク</t>
    </rPh>
    <phoneticPr fontId="2"/>
  </si>
  <si>
    <t>資料：都市計画課</t>
    <rPh sb="0" eb="2">
      <t>シリョウ</t>
    </rPh>
    <rPh sb="3" eb="5">
      <t>トシ</t>
    </rPh>
    <rPh sb="5" eb="7">
      <t>ケイカク</t>
    </rPh>
    <rPh sb="7" eb="8">
      <t>カ</t>
    </rPh>
    <phoneticPr fontId="2"/>
  </si>
  <si>
    <t>09-01　在籍自動車数</t>
    <rPh sb="6" eb="8">
      <t>ザイセキ</t>
    </rPh>
    <rPh sb="8" eb="11">
      <t>ジドウシャ</t>
    </rPh>
    <rPh sb="11" eb="12">
      <t>スウ</t>
    </rPh>
    <phoneticPr fontId="2"/>
  </si>
  <si>
    <t>各年度末現在　単位：台</t>
    <rPh sb="0" eb="2">
      <t>カクネン</t>
    </rPh>
    <rPh sb="2" eb="3">
      <t>ド</t>
    </rPh>
    <rPh sb="3" eb="4">
      <t>マツ</t>
    </rPh>
    <rPh sb="4" eb="6">
      <t>ゲンザイ</t>
    </rPh>
    <rPh sb="6" eb="8">
      <t>ニチゲンザイ</t>
    </rPh>
    <rPh sb="7" eb="9">
      <t>タンイ</t>
    </rPh>
    <rPh sb="10" eb="11">
      <t>ダイ</t>
    </rPh>
    <phoneticPr fontId="2"/>
  </si>
  <si>
    <t>年度</t>
    <rPh sb="0" eb="1">
      <t>ネン</t>
    </rPh>
    <rPh sb="1" eb="2">
      <t>ド</t>
    </rPh>
    <phoneticPr fontId="2"/>
  </si>
  <si>
    <t>普通
貨物</t>
    <rPh sb="0" eb="2">
      <t>フツウ</t>
    </rPh>
    <rPh sb="3" eb="5">
      <t>カモツ</t>
    </rPh>
    <phoneticPr fontId="2"/>
  </si>
  <si>
    <t>小型
貨物</t>
    <rPh sb="0" eb="2">
      <t>コガタ</t>
    </rPh>
    <rPh sb="3" eb="5">
      <t>カモツ</t>
    </rPh>
    <phoneticPr fontId="2"/>
  </si>
  <si>
    <t>乗合</t>
    <rPh sb="0" eb="2">
      <t>ノリアイ</t>
    </rPh>
    <phoneticPr fontId="2"/>
  </si>
  <si>
    <t>普通
乗用</t>
    <rPh sb="0" eb="2">
      <t>フツウ</t>
    </rPh>
    <rPh sb="3" eb="5">
      <t>ジョウヨウ</t>
    </rPh>
    <phoneticPr fontId="2"/>
  </si>
  <si>
    <t>小型
乗用</t>
    <rPh sb="0" eb="2">
      <t>コガタ</t>
    </rPh>
    <rPh sb="3" eb="5">
      <t>ジョウヨウ</t>
    </rPh>
    <phoneticPr fontId="2"/>
  </si>
  <si>
    <t>特殊
用途</t>
    <rPh sb="0" eb="2">
      <t>トクシュ</t>
    </rPh>
    <rPh sb="3" eb="5">
      <t>ヨウト</t>
    </rPh>
    <phoneticPr fontId="2"/>
  </si>
  <si>
    <t>軽
自動車</t>
    <rPh sb="0" eb="1">
      <t>ケイ</t>
    </rPh>
    <rPh sb="2" eb="5">
      <t>ジドウシャ</t>
    </rPh>
    <phoneticPr fontId="2"/>
  </si>
  <si>
    <t>二輪</t>
    <rPh sb="0" eb="2">
      <t>ニリン</t>
    </rPh>
    <phoneticPr fontId="2"/>
  </si>
  <si>
    <t>平成28年度</t>
    <rPh sb="4" eb="6">
      <t>ネンド</t>
    </rPh>
    <phoneticPr fontId="2"/>
  </si>
  <si>
    <t>令和元</t>
    <rPh sb="0" eb="2">
      <t>レイワ</t>
    </rPh>
    <rPh sb="2" eb="3">
      <t>モト</t>
    </rPh>
    <phoneticPr fontId="2"/>
  </si>
  <si>
    <t>※総数は被けん引車を含む。</t>
    <rPh sb="1" eb="3">
      <t>ソウスウ</t>
    </rPh>
    <rPh sb="4" eb="5">
      <t>ヒ</t>
    </rPh>
    <rPh sb="7" eb="8">
      <t>イン</t>
    </rPh>
    <rPh sb="8" eb="9">
      <t>クルマ</t>
    </rPh>
    <rPh sb="10" eb="11">
      <t>フク</t>
    </rPh>
    <phoneticPr fontId="2"/>
  </si>
  <si>
    <t>資料：北陸信越運輸局石川運輸支局</t>
    <rPh sb="0" eb="2">
      <t>シリョウ</t>
    </rPh>
    <rPh sb="3" eb="5">
      <t>ホクリク</t>
    </rPh>
    <rPh sb="5" eb="7">
      <t>シンエツ</t>
    </rPh>
    <rPh sb="7" eb="9">
      <t>ウンユ</t>
    </rPh>
    <rPh sb="9" eb="10">
      <t>キョク</t>
    </rPh>
    <rPh sb="10" eb="12">
      <t>イシカワ</t>
    </rPh>
    <rPh sb="12" eb="14">
      <t>ウンユ</t>
    </rPh>
    <rPh sb="14" eb="16">
      <t>シキョク</t>
    </rPh>
    <phoneticPr fontId="2"/>
  </si>
  <si>
    <t>09-02　インター利用台数</t>
    <rPh sb="10" eb="12">
      <t>リヨウ</t>
    </rPh>
    <rPh sb="12" eb="14">
      <t>ダイスウ</t>
    </rPh>
    <phoneticPr fontId="2"/>
  </si>
  <si>
    <t>各年度中　単位：台／日</t>
    <rPh sb="0" eb="4">
      <t>カクネンドチュウ</t>
    </rPh>
    <rPh sb="5" eb="7">
      <t>タンイ</t>
    </rPh>
    <rPh sb="8" eb="9">
      <t>ダイ</t>
    </rPh>
    <rPh sb="10" eb="11">
      <t>ヒ</t>
    </rPh>
    <phoneticPr fontId="2"/>
  </si>
  <si>
    <t>ＩＣ</t>
    <phoneticPr fontId="2"/>
  </si>
  <si>
    <t>加賀ＩＣ</t>
    <rPh sb="0" eb="2">
      <t>カガ</t>
    </rPh>
    <phoneticPr fontId="2"/>
  </si>
  <si>
    <t>片山津ＩＣ</t>
    <rPh sb="0" eb="3">
      <t>カタヤマヅ</t>
    </rPh>
    <phoneticPr fontId="2"/>
  </si>
  <si>
    <t>資料：中日本高速道路株式会社　金沢支社</t>
    <rPh sb="0" eb="2">
      <t>シリョウ</t>
    </rPh>
    <rPh sb="3" eb="6">
      <t>ナカニホン</t>
    </rPh>
    <rPh sb="6" eb="8">
      <t>コウソク</t>
    </rPh>
    <rPh sb="8" eb="10">
      <t>ドウロ</t>
    </rPh>
    <rPh sb="10" eb="14">
      <t>カブシキガイシャ</t>
    </rPh>
    <rPh sb="15" eb="17">
      <t>カナザワ</t>
    </rPh>
    <rPh sb="17" eb="19">
      <t>シシャ</t>
    </rPh>
    <phoneticPr fontId="2"/>
  </si>
  <si>
    <t>09-03　ＪＲ駅別乗車人員（１日平均）</t>
    <rPh sb="8" eb="9">
      <t>エキ</t>
    </rPh>
    <rPh sb="9" eb="10">
      <t>ベツ</t>
    </rPh>
    <rPh sb="10" eb="12">
      <t>ジョウシャ</t>
    </rPh>
    <rPh sb="12" eb="14">
      <t>ジンイン</t>
    </rPh>
    <rPh sb="16" eb="17">
      <t>ニチ</t>
    </rPh>
    <rPh sb="17" eb="19">
      <t>ヘイキン</t>
    </rPh>
    <phoneticPr fontId="2"/>
  </si>
  <si>
    <t>各年度中　単位：人</t>
    <rPh sb="0" eb="4">
      <t>カクネンドチュウ</t>
    </rPh>
    <rPh sb="5" eb="7">
      <t>タンイ</t>
    </rPh>
    <rPh sb="8" eb="9">
      <t>ヒト</t>
    </rPh>
    <phoneticPr fontId="2"/>
  </si>
  <si>
    <t>年度</t>
    <rPh sb="0" eb="2">
      <t>ネンド</t>
    </rPh>
    <phoneticPr fontId="9"/>
  </si>
  <si>
    <t>大聖寺駅</t>
    <rPh sb="0" eb="3">
      <t>ダイショウジ</t>
    </rPh>
    <rPh sb="3" eb="4">
      <t>エキ</t>
    </rPh>
    <phoneticPr fontId="2"/>
  </si>
  <si>
    <t>加賀温泉駅</t>
    <rPh sb="0" eb="5">
      <t>カガオンセンエキ</t>
    </rPh>
    <phoneticPr fontId="2"/>
  </si>
  <si>
    <t>動橋駅</t>
    <rPh sb="0" eb="2">
      <t>イブリバシ</t>
    </rPh>
    <rPh sb="2" eb="3">
      <t>エキ</t>
    </rPh>
    <phoneticPr fontId="2"/>
  </si>
  <si>
    <t>普通</t>
    <rPh sb="0" eb="2">
      <t>フツウ</t>
    </rPh>
    <phoneticPr fontId="2"/>
  </si>
  <si>
    <t>定期</t>
    <rPh sb="0" eb="2">
      <t>テイキ</t>
    </rPh>
    <phoneticPr fontId="2"/>
  </si>
  <si>
    <t>資料：西日本旅客鉄道株式会社金沢支社</t>
    <rPh sb="0" eb="2">
      <t>シリョウ</t>
    </rPh>
    <rPh sb="3" eb="6">
      <t>ニシニホン</t>
    </rPh>
    <rPh sb="6" eb="8">
      <t>リョキャク</t>
    </rPh>
    <rPh sb="8" eb="10">
      <t>テツドウ</t>
    </rPh>
    <rPh sb="10" eb="12">
      <t>カブシキ</t>
    </rPh>
    <rPh sb="12" eb="14">
      <t>カイシャ</t>
    </rPh>
    <rPh sb="14" eb="16">
      <t>カナザワ</t>
    </rPh>
    <rPh sb="16" eb="18">
      <t>シシャ</t>
    </rPh>
    <phoneticPr fontId="2"/>
  </si>
  <si>
    <t>09-04　バス乗客数</t>
    <rPh sb="8" eb="11">
      <t>ジョウキャクスウ</t>
    </rPh>
    <phoneticPr fontId="2"/>
  </si>
  <si>
    <t>北鉄加賀バス</t>
    <rPh sb="0" eb="2">
      <t>ホクテツ</t>
    </rPh>
    <rPh sb="2" eb="4">
      <t>カガ</t>
    </rPh>
    <phoneticPr fontId="2"/>
  </si>
  <si>
    <t>ＣＡＮＢＵＳ</t>
    <phoneticPr fontId="2"/>
  </si>
  <si>
    <t>通勤</t>
    <rPh sb="0" eb="2">
      <t>ツウキン</t>
    </rPh>
    <phoneticPr fontId="2"/>
  </si>
  <si>
    <t>回数券</t>
    <rPh sb="0" eb="3">
      <t>カイスウケン</t>
    </rPh>
    <phoneticPr fontId="2"/>
  </si>
  <si>
    <t>周遊券</t>
    <phoneticPr fontId="2"/>
  </si>
  <si>
    <t>資料：加賀温泉バス(株）・（株）まちづくり加賀</t>
    <rPh sb="0" eb="2">
      <t>シリョウ</t>
    </rPh>
    <rPh sb="3" eb="5">
      <t>カガ</t>
    </rPh>
    <rPh sb="5" eb="7">
      <t>オンセン</t>
    </rPh>
    <rPh sb="10" eb="11">
      <t>カブ</t>
    </rPh>
    <phoneticPr fontId="2"/>
  </si>
  <si>
    <t>09-05　電話の設置状況</t>
    <rPh sb="6" eb="8">
      <t>デンワ</t>
    </rPh>
    <rPh sb="9" eb="11">
      <t>セッチ</t>
    </rPh>
    <rPh sb="11" eb="13">
      <t>ジョウキョウ</t>
    </rPh>
    <phoneticPr fontId="2"/>
  </si>
  <si>
    <t>各年度末現在</t>
    <rPh sb="0" eb="3">
      <t>カクネンド</t>
    </rPh>
    <rPh sb="3" eb="4">
      <t>マツ</t>
    </rPh>
    <rPh sb="4" eb="6">
      <t>ゲンザイ</t>
    </rPh>
    <phoneticPr fontId="2"/>
  </si>
  <si>
    <t>加入電話（件）</t>
    <rPh sb="0" eb="2">
      <t>カニュウ</t>
    </rPh>
    <rPh sb="2" eb="4">
      <t>デンワ</t>
    </rPh>
    <rPh sb="5" eb="6">
      <t>ケン</t>
    </rPh>
    <phoneticPr fontId="2"/>
  </si>
  <si>
    <t>INSネットサービス
（回線）</t>
    <rPh sb="12" eb="14">
      <t>カイセン</t>
    </rPh>
    <phoneticPr fontId="2"/>
  </si>
  <si>
    <t>公衆電話（個）</t>
    <rPh sb="0" eb="2">
      <t>コウシュウ</t>
    </rPh>
    <rPh sb="2" eb="4">
      <t>デンワ</t>
    </rPh>
    <rPh sb="5" eb="6">
      <t>コ</t>
    </rPh>
    <phoneticPr fontId="2"/>
  </si>
  <si>
    <t>総  計</t>
    <rPh sb="0" eb="1">
      <t>ソウ</t>
    </rPh>
    <rPh sb="3" eb="4">
      <t>ケイ</t>
    </rPh>
    <phoneticPr fontId="2"/>
  </si>
  <si>
    <t>単独</t>
    <rPh sb="0" eb="2">
      <t>タンドク</t>
    </rPh>
    <phoneticPr fontId="2"/>
  </si>
  <si>
    <t>共同</t>
    <rPh sb="0" eb="2">
      <t>キョウドウ</t>
    </rPh>
    <phoneticPr fontId="2"/>
  </si>
  <si>
    <t>事務用</t>
    <rPh sb="0" eb="3">
      <t>ジムヨウ</t>
    </rPh>
    <phoneticPr fontId="2"/>
  </si>
  <si>
    <t>住宅用</t>
    <rPh sb="0" eb="3">
      <t>ジュウタクヨウ</t>
    </rPh>
    <phoneticPr fontId="2"/>
  </si>
  <si>
    <t>ボックス</t>
    <phoneticPr fontId="2"/>
  </si>
  <si>
    <t>卓上</t>
    <rPh sb="0" eb="2">
      <t>タクジョウ</t>
    </rPh>
    <phoneticPr fontId="2"/>
  </si>
  <si>
    <t>※INSネットサービスはINSネット64、INSネット1500（INSネット64の10倍換算）の合計</t>
    <rPh sb="43" eb="44">
      <t>バイ</t>
    </rPh>
    <rPh sb="44" eb="46">
      <t>カンサン</t>
    </rPh>
    <rPh sb="48" eb="50">
      <t>ゴウケイ</t>
    </rPh>
    <phoneticPr fontId="2"/>
  </si>
  <si>
    <t>資料：NTT西日本金沢支店</t>
    <rPh sb="0" eb="2">
      <t>シリョウ</t>
    </rPh>
    <rPh sb="6" eb="7">
      <t>ニシ</t>
    </rPh>
    <rPh sb="7" eb="9">
      <t>ニホン</t>
    </rPh>
    <rPh sb="9" eb="11">
      <t>カナザワ</t>
    </rPh>
    <rPh sb="11" eb="13">
      <t>シテン</t>
    </rPh>
    <phoneticPr fontId="2"/>
  </si>
  <si>
    <t>09-06　テレビの受信契約件数</t>
    <rPh sb="10" eb="12">
      <t>ジュシン</t>
    </rPh>
    <rPh sb="12" eb="14">
      <t>ケイヤク</t>
    </rPh>
    <rPh sb="14" eb="16">
      <t>ケンスウ</t>
    </rPh>
    <phoneticPr fontId="2"/>
  </si>
  <si>
    <t>地　上　契　約</t>
    <rPh sb="0" eb="1">
      <t>チ</t>
    </rPh>
    <rPh sb="2" eb="3">
      <t>ジョウ</t>
    </rPh>
    <rPh sb="4" eb="5">
      <t>チギリ</t>
    </rPh>
    <rPh sb="6" eb="7">
      <t>ヤク</t>
    </rPh>
    <phoneticPr fontId="2"/>
  </si>
  <si>
    <t>衛　星　契　約</t>
    <rPh sb="0" eb="1">
      <t>マモル</t>
    </rPh>
    <rPh sb="2" eb="3">
      <t>ホシ</t>
    </rPh>
    <rPh sb="4" eb="5">
      <t>チギリ</t>
    </rPh>
    <rPh sb="6" eb="7">
      <t>ヤク</t>
    </rPh>
    <phoneticPr fontId="2"/>
  </si>
  <si>
    <t>資料：ＮＨＫ金沢放送局</t>
    <rPh sb="0" eb="2">
      <t>シリョウ</t>
    </rPh>
    <rPh sb="6" eb="8">
      <t>カナザワ</t>
    </rPh>
    <rPh sb="8" eb="11">
      <t>ホウソウキョク</t>
    </rPh>
    <phoneticPr fontId="2"/>
  </si>
  <si>
    <t>10-01　上水道の状況</t>
    <rPh sb="6" eb="9">
      <t>ジョウスイドウ</t>
    </rPh>
    <rPh sb="10" eb="12">
      <t>ジョウキョウ</t>
    </rPh>
    <phoneticPr fontId="2"/>
  </si>
  <si>
    <t>各年度末現在</t>
    <rPh sb="0" eb="4">
      <t>カクネンドマツ</t>
    </rPh>
    <rPh sb="4" eb="6">
      <t>ゲンザイ</t>
    </rPh>
    <phoneticPr fontId="2"/>
  </si>
  <si>
    <t>行政区域内世帯数</t>
    <rPh sb="0" eb="2">
      <t>ギョウセイ</t>
    </rPh>
    <rPh sb="2" eb="5">
      <t>クイキナイ</t>
    </rPh>
    <rPh sb="5" eb="8">
      <t>セタイスウ</t>
    </rPh>
    <phoneticPr fontId="2"/>
  </si>
  <si>
    <t>世帯</t>
    <rPh sb="0" eb="2">
      <t>セタイ</t>
    </rPh>
    <phoneticPr fontId="2"/>
  </si>
  <si>
    <t>行政区域内人口</t>
    <rPh sb="0" eb="2">
      <t>ギョウセイ</t>
    </rPh>
    <rPh sb="2" eb="5">
      <t>クイキナイ</t>
    </rPh>
    <rPh sb="5" eb="7">
      <t>ジンコウ</t>
    </rPh>
    <phoneticPr fontId="2"/>
  </si>
  <si>
    <t>現在給水人口</t>
    <rPh sb="0" eb="2">
      <t>ゲンザイ</t>
    </rPh>
    <rPh sb="2" eb="4">
      <t>キュウスイ</t>
    </rPh>
    <rPh sb="4" eb="6">
      <t>ジンコウ</t>
    </rPh>
    <phoneticPr fontId="2"/>
  </si>
  <si>
    <t>普及率</t>
    <rPh sb="0" eb="2">
      <t>フキュウ</t>
    </rPh>
    <rPh sb="2" eb="3">
      <t>リツ</t>
    </rPh>
    <phoneticPr fontId="2"/>
  </si>
  <si>
    <t>B/A</t>
    <phoneticPr fontId="2"/>
  </si>
  <si>
    <t>％</t>
    <phoneticPr fontId="2"/>
  </si>
  <si>
    <t>栓数</t>
    <rPh sb="0" eb="1">
      <t>セン</t>
    </rPh>
    <rPh sb="1" eb="2">
      <t>スウ</t>
    </rPh>
    <phoneticPr fontId="2"/>
  </si>
  <si>
    <t>栓</t>
    <rPh sb="0" eb="1">
      <t>セン</t>
    </rPh>
    <phoneticPr fontId="2"/>
  </si>
  <si>
    <t>総配水量</t>
    <rPh sb="0" eb="1">
      <t>ソウ</t>
    </rPh>
    <rPh sb="1" eb="3">
      <t>ハイスイ</t>
    </rPh>
    <rPh sb="3" eb="4">
      <t>リョウ</t>
    </rPh>
    <phoneticPr fontId="2"/>
  </si>
  <si>
    <t>㎥</t>
    <phoneticPr fontId="2"/>
  </si>
  <si>
    <t>1日平均配水量</t>
    <rPh sb="1" eb="2">
      <t>ニチ</t>
    </rPh>
    <rPh sb="2" eb="4">
      <t>ヘイキン</t>
    </rPh>
    <rPh sb="4" eb="6">
      <t>ハイスイ</t>
    </rPh>
    <rPh sb="6" eb="7">
      <t>リョウ</t>
    </rPh>
    <phoneticPr fontId="2"/>
  </si>
  <si>
    <t>1日最大配水量</t>
    <rPh sb="1" eb="2">
      <t>ニチ</t>
    </rPh>
    <rPh sb="2" eb="4">
      <t>サイダイ</t>
    </rPh>
    <rPh sb="4" eb="6">
      <t>ハイスイ</t>
    </rPh>
    <rPh sb="6" eb="7">
      <t>リョウ</t>
    </rPh>
    <phoneticPr fontId="2"/>
  </si>
  <si>
    <t>総給水量</t>
    <rPh sb="0" eb="1">
      <t>ソウ</t>
    </rPh>
    <rPh sb="1" eb="3">
      <t>キュウスイ</t>
    </rPh>
    <rPh sb="3" eb="4">
      <t>リョウ</t>
    </rPh>
    <phoneticPr fontId="2"/>
  </si>
  <si>
    <t>1人1日平均給水量</t>
    <rPh sb="1" eb="2">
      <t>ニン</t>
    </rPh>
    <rPh sb="3" eb="4">
      <t>ニチ</t>
    </rPh>
    <rPh sb="4" eb="6">
      <t>ヘイキン</t>
    </rPh>
    <rPh sb="6" eb="8">
      <t>キュウスイ</t>
    </rPh>
    <rPh sb="8" eb="9">
      <t>リョウ</t>
    </rPh>
    <phoneticPr fontId="2"/>
  </si>
  <si>
    <t>ℓ</t>
    <phoneticPr fontId="2"/>
  </si>
  <si>
    <t>給水世帯</t>
    <rPh sb="0" eb="2">
      <t>キュウスイ</t>
    </rPh>
    <rPh sb="2" eb="4">
      <t>セタイ</t>
    </rPh>
    <phoneticPr fontId="2"/>
  </si>
  <si>
    <t>給水戸数</t>
    <rPh sb="0" eb="2">
      <t>キュウスイ</t>
    </rPh>
    <rPh sb="2" eb="4">
      <t>コスウ</t>
    </rPh>
    <phoneticPr fontId="2"/>
  </si>
  <si>
    <t>戸</t>
    <rPh sb="0" eb="1">
      <t>コ</t>
    </rPh>
    <phoneticPr fontId="2"/>
  </si>
  <si>
    <t>有収水量率</t>
    <rPh sb="0" eb="1">
      <t>ユウ</t>
    </rPh>
    <rPh sb="1" eb="2">
      <t>シュウ</t>
    </rPh>
    <rPh sb="2" eb="4">
      <t>スイリョウ</t>
    </rPh>
    <rPh sb="4" eb="5">
      <t>リツ</t>
    </rPh>
    <phoneticPr fontId="2"/>
  </si>
  <si>
    <t>E/C</t>
    <phoneticPr fontId="2"/>
  </si>
  <si>
    <t>供給単価</t>
    <rPh sb="0" eb="2">
      <t>キョウキュウ</t>
    </rPh>
    <rPh sb="2" eb="4">
      <t>タンカ</t>
    </rPh>
    <phoneticPr fontId="2"/>
  </si>
  <si>
    <t>円</t>
    <rPh sb="0" eb="1">
      <t>エン</t>
    </rPh>
    <phoneticPr fontId="2"/>
  </si>
  <si>
    <t>給水原価</t>
    <rPh sb="0" eb="2">
      <t>キュウスイ</t>
    </rPh>
    <rPh sb="2" eb="4">
      <t>ゲンカ</t>
    </rPh>
    <phoneticPr fontId="2"/>
  </si>
  <si>
    <t>導送配水管延長</t>
    <rPh sb="0" eb="1">
      <t>ミチビ</t>
    </rPh>
    <rPh sb="1" eb="2">
      <t>ソウ</t>
    </rPh>
    <rPh sb="2" eb="5">
      <t>ハイスイカン</t>
    </rPh>
    <rPh sb="5" eb="7">
      <t>エンチョウ</t>
    </rPh>
    <phoneticPr fontId="2"/>
  </si>
  <si>
    <t>km</t>
    <phoneticPr fontId="2"/>
  </si>
  <si>
    <t>消火栓数</t>
    <rPh sb="0" eb="3">
      <t>ショウカセン</t>
    </rPh>
    <rPh sb="3" eb="4">
      <t>スウ</t>
    </rPh>
    <phoneticPr fontId="2"/>
  </si>
  <si>
    <t>基</t>
    <rPh sb="0" eb="1">
      <t>キ</t>
    </rPh>
    <phoneticPr fontId="2"/>
  </si>
  <si>
    <t>※簡易水道含む</t>
    <phoneticPr fontId="2"/>
  </si>
  <si>
    <t>資料：水道課</t>
    <rPh sb="0" eb="2">
      <t>シリョウ</t>
    </rPh>
    <rPh sb="3" eb="5">
      <t>スイドウ</t>
    </rPh>
    <rPh sb="5" eb="6">
      <t>カ</t>
    </rPh>
    <phoneticPr fontId="2"/>
  </si>
  <si>
    <t>10-02　下水道の普及状況</t>
    <rPh sb="6" eb="9">
      <t>ゲスイドウ</t>
    </rPh>
    <rPh sb="10" eb="12">
      <t>フキュウ</t>
    </rPh>
    <rPh sb="12" eb="14">
      <t>ジョウキョウ</t>
    </rPh>
    <phoneticPr fontId="2"/>
  </si>
  <si>
    <t>市・町人口(人)(A)</t>
    <rPh sb="0" eb="1">
      <t>シ</t>
    </rPh>
    <rPh sb="2" eb="3">
      <t>マチ</t>
    </rPh>
    <rPh sb="3" eb="5">
      <t>ジンコウ</t>
    </rPh>
    <rPh sb="6" eb="7">
      <t>ヒト</t>
    </rPh>
    <phoneticPr fontId="2"/>
  </si>
  <si>
    <t>処理区内人口(人)(B)</t>
    <rPh sb="0" eb="2">
      <t>ショリ</t>
    </rPh>
    <rPh sb="2" eb="4">
      <t>クナイ</t>
    </rPh>
    <rPh sb="4" eb="6">
      <t>ジンコウ</t>
    </rPh>
    <rPh sb="7" eb="8">
      <t>ヒト</t>
    </rPh>
    <phoneticPr fontId="2"/>
  </si>
  <si>
    <t>水洗化戸数(戸）</t>
    <rPh sb="0" eb="3">
      <t>スイセンカ</t>
    </rPh>
    <rPh sb="3" eb="5">
      <t>コスウ</t>
    </rPh>
    <rPh sb="6" eb="7">
      <t>コ</t>
    </rPh>
    <phoneticPr fontId="2"/>
  </si>
  <si>
    <t>普及率(％)
(B)/(A)</t>
    <rPh sb="0" eb="2">
      <t>フキュウ</t>
    </rPh>
    <rPh sb="2" eb="3">
      <t>リツ</t>
    </rPh>
    <phoneticPr fontId="2"/>
  </si>
  <si>
    <t>　 平成28年度</t>
    <rPh sb="2" eb="4">
      <t>ヘイセイ</t>
    </rPh>
    <rPh sb="6" eb="8">
      <t>ネンド</t>
    </rPh>
    <phoneticPr fontId="2"/>
  </si>
  <si>
    <t>※公共下水道、集落排水、地域下水道を含む</t>
    <rPh sb="1" eb="3">
      <t>コウキョウ</t>
    </rPh>
    <rPh sb="3" eb="6">
      <t>ゲスイドウ</t>
    </rPh>
    <rPh sb="7" eb="9">
      <t>シュウラク</t>
    </rPh>
    <rPh sb="9" eb="11">
      <t>ハイスイ</t>
    </rPh>
    <rPh sb="12" eb="14">
      <t>チイキ</t>
    </rPh>
    <rPh sb="14" eb="17">
      <t>ゲスイドウ</t>
    </rPh>
    <rPh sb="18" eb="19">
      <t>フク</t>
    </rPh>
    <phoneticPr fontId="2"/>
  </si>
  <si>
    <t>資料：下水道課</t>
    <rPh sb="3" eb="6">
      <t>ゲスイドウ</t>
    </rPh>
    <rPh sb="6" eb="7">
      <t>カ</t>
    </rPh>
    <phoneticPr fontId="2"/>
  </si>
  <si>
    <t>11-01　社会教育施設の状況</t>
    <phoneticPr fontId="2"/>
  </si>
  <si>
    <t>名　　　　　称</t>
  </si>
  <si>
    <t>構　　　造</t>
  </si>
  <si>
    <t>面積(㎡)</t>
  </si>
  <si>
    <t>設　置　年　月</t>
  </si>
  <si>
    <t>備　　　　　考</t>
  </si>
  <si>
    <t>セミナーハウスあいりす
(中央公園内)</t>
    <phoneticPr fontId="2"/>
  </si>
  <si>
    <t>鉄筋ｺﾝｸﾘｰﾄ造
2階建</t>
    <rPh sb="8" eb="9">
      <t>ツクリ</t>
    </rPh>
    <phoneticPr fontId="2"/>
  </si>
  <si>
    <t>平成11年6月</t>
  </si>
  <si>
    <t>宿泊定員62名、洋室(8室)、和室(3室)、浴室、ｱｲﾘｽﾎｰﾙ、研修室（5室）、工作室、調理室、音楽ｽﾀｼﾞｵ、ｷｯｽﾞﾙｰﾑ、団体事務室、ﾚｽﾄﾗﾝ</t>
  </si>
  <si>
    <t>中央図書館
(大聖寺地方町1の10番地4)</t>
    <phoneticPr fontId="2"/>
  </si>
  <si>
    <t>鉄筋ｺﾝｸﾘｰﾄ造
一部2階建</t>
    <rPh sb="8" eb="9">
      <t>ツクリ</t>
    </rPh>
    <phoneticPr fontId="2"/>
  </si>
  <si>
    <t>平成3年7月</t>
    <phoneticPr fontId="2"/>
  </si>
  <si>
    <t>視聴覚ホール(120席)、学習室(52席)、おはなし室、ＡＶコーナー、児童閲覧コーナー、市政･議会図書室</t>
    <rPh sb="44" eb="46">
      <t>シセイ</t>
    </rPh>
    <rPh sb="47" eb="49">
      <t>ギカイ</t>
    </rPh>
    <rPh sb="49" eb="52">
      <t>トショシツ</t>
    </rPh>
    <phoneticPr fontId="2"/>
  </si>
  <si>
    <t>鴨池観察館
(片野町子2番地1)</t>
  </si>
  <si>
    <t>昭和59年10月</t>
  </si>
  <si>
    <t>ラムサール条約湿地である片野鴨池を一望できる自然観察館。レンジャー(指導員)が常駐し、観察のアドバイスや鴨池の保全活動を行う。</t>
    <phoneticPr fontId="2"/>
  </si>
  <si>
    <t>加賀市美術館
(作見町リ1番地4)</t>
    <rPh sb="2" eb="3">
      <t>シ</t>
    </rPh>
    <rPh sb="3" eb="6">
      <t>ビジュツカン</t>
    </rPh>
    <phoneticPr fontId="2"/>
  </si>
  <si>
    <t>鉄筋ｺﾝｸﾘｰﾄ造
一部中2階建</t>
    <rPh sb="8" eb="9">
      <t>ツクリ</t>
    </rPh>
    <phoneticPr fontId="2"/>
  </si>
  <si>
    <t>平成9年9月</t>
  </si>
  <si>
    <t>企画展示室
加賀市ゆかりの作家の作品を紹介する企画展や石川県を代表する展覧会の巡回展等を行う。</t>
    <rPh sb="6" eb="8">
      <t>カガ</t>
    </rPh>
    <rPh sb="8" eb="9">
      <t>シ</t>
    </rPh>
    <rPh sb="13" eb="15">
      <t>サッカ</t>
    </rPh>
    <rPh sb="16" eb="18">
      <t>サクヒン</t>
    </rPh>
    <rPh sb="19" eb="21">
      <t>ショウカイ</t>
    </rPh>
    <rPh sb="23" eb="26">
      <t>キカクテン</t>
    </rPh>
    <rPh sb="27" eb="30">
      <t>イシカワケン</t>
    </rPh>
    <rPh sb="31" eb="33">
      <t>ダイヒョウ</t>
    </rPh>
    <rPh sb="35" eb="38">
      <t>テンランカイ</t>
    </rPh>
    <rPh sb="39" eb="41">
      <t>ジュンカイ</t>
    </rPh>
    <rPh sb="41" eb="42">
      <t>テン</t>
    </rPh>
    <rPh sb="42" eb="43">
      <t>ナド</t>
    </rPh>
    <rPh sb="44" eb="45">
      <t>オコナ</t>
    </rPh>
    <phoneticPr fontId="2"/>
  </si>
  <si>
    <t>歴史民俗収蔵庫
(大聖寺東町二丁目4番地)</t>
    <rPh sb="4" eb="7">
      <t>シュウゾウコ</t>
    </rPh>
    <phoneticPr fontId="2"/>
  </si>
  <si>
    <t>鉄筋ｺﾝｸﾘｰﾄ造
3階建</t>
    <rPh sb="8" eb="9">
      <t>ツクリ</t>
    </rPh>
    <phoneticPr fontId="2"/>
  </si>
  <si>
    <t>昭和48年4月</t>
    <phoneticPr fontId="2"/>
  </si>
  <si>
    <t>考古、藩政、民俗、郷土の資料を保管</t>
    <rPh sb="12" eb="14">
      <t>シリョウ</t>
    </rPh>
    <rPh sb="15" eb="17">
      <t>ホカン</t>
    </rPh>
    <phoneticPr fontId="2"/>
  </si>
  <si>
    <t>加賀市文化会館
(山代温泉北部2丁目68番地)</t>
    <phoneticPr fontId="2"/>
  </si>
  <si>
    <t>昭和54年7月</t>
  </si>
  <si>
    <t>ホール(1,426席)、楽屋(4室)、リハーサル室、会議室（8室）、茶室、シャワー室、ホワイエ、喫茶コーナー</t>
    <rPh sb="16" eb="17">
      <t>シツ</t>
    </rPh>
    <rPh sb="31" eb="32">
      <t>シツ</t>
    </rPh>
    <phoneticPr fontId="2"/>
  </si>
  <si>
    <t>白山麓の山村民家
(中央公園内)</t>
    <phoneticPr fontId="2"/>
  </si>
  <si>
    <t>木造かや葺き
平屋建</t>
    <rPh sb="9" eb="10">
      <t>ダテ</t>
    </rPh>
    <phoneticPr fontId="2"/>
  </si>
  <si>
    <t>昭和54年11月</t>
  </si>
  <si>
    <t>小松市新保町に所在していたものを白山麓の往時の生活様式や家屋構造を一般市民に広く理解してもらうために移築復元したもの。昭和55年4月24日、国の重要有形民俗文化財の指定を受ける。</t>
  </si>
  <si>
    <t>重要有形民俗文化財収蔵庫
(中央公園内)</t>
    <phoneticPr fontId="2"/>
  </si>
  <si>
    <t>鉄筋ｺﾝｸﾘｰﾄ造
高床式平屋建</t>
    <rPh sb="8" eb="9">
      <t>ツクリ</t>
    </rPh>
    <rPh sb="15" eb="16">
      <t>ダテ</t>
    </rPh>
    <phoneticPr fontId="2"/>
  </si>
  <si>
    <t>昭和56年4月</t>
  </si>
  <si>
    <t>国指定重要有形民俗文化財の白山麓の山村生産用具2,638点および積雪期用具2,236点を収蔵する施設</t>
  </si>
  <si>
    <t>法皇山収蔵庫
(勅使町イ53-1)</t>
    <rPh sb="3" eb="6">
      <t>シュウゾウコ</t>
    </rPh>
    <phoneticPr fontId="2"/>
  </si>
  <si>
    <t>鉄筋ｺﾝｸﾘｰﾄ造
平屋建</t>
    <rPh sb="8" eb="9">
      <t>ツクリ</t>
    </rPh>
    <rPh sb="12" eb="13">
      <t>ダテ</t>
    </rPh>
    <phoneticPr fontId="2"/>
  </si>
  <si>
    <t>昭和46年3月</t>
  </si>
  <si>
    <t>法皇山横穴古墳群より出土の資料約50点を展示・収蔵</t>
    <rPh sb="5" eb="7">
      <t>コフン</t>
    </rPh>
    <phoneticPr fontId="2"/>
  </si>
  <si>
    <t>水車小屋
(中央公園内)</t>
    <phoneticPr fontId="2"/>
  </si>
  <si>
    <r>
      <t xml:space="preserve">木造かや葺き
平屋建
</t>
    </r>
    <r>
      <rPr>
        <sz val="10"/>
        <rFont val="ＭＳ 明朝"/>
        <family val="1"/>
        <charset val="128"/>
      </rPr>
      <t>（ｺﾝｸﾘｰﾄ水槽循環ポンプ設置）</t>
    </r>
    <rPh sb="7" eb="9">
      <t>ヒラヤ</t>
    </rPh>
    <rPh sb="9" eb="10">
      <t>ダテ</t>
    </rPh>
    <phoneticPr fontId="2"/>
  </si>
  <si>
    <t>昭和56年10月</t>
  </si>
  <si>
    <t>白山麓で明治初期まで実際に使われていた4枚羽根回転式水車小屋を復元したもの</t>
  </si>
  <si>
    <t>大聖寺藩石倉
(中央公園内)</t>
    <phoneticPr fontId="2"/>
  </si>
  <si>
    <t>石造瓦葺き
2階建</t>
    <rPh sb="0" eb="1">
      <t>イシ</t>
    </rPh>
    <rPh sb="1" eb="2">
      <t>ツクリ</t>
    </rPh>
    <rPh sb="2" eb="4">
      <t>カワラブキ</t>
    </rPh>
    <rPh sb="7" eb="8">
      <t>カイ</t>
    </rPh>
    <rPh sb="8" eb="9">
      <t>ダテ</t>
    </rPh>
    <phoneticPr fontId="2"/>
  </si>
  <si>
    <t>昭和55年12月</t>
  </si>
  <si>
    <t>大聖寺藩の御文庫倉として使われたと伝えられている。屋根瓦の一部には棒梅鉢の紋が入り、また床下は特殊な構造になっている。</t>
  </si>
  <si>
    <t>埋蔵文化財収蔵庫
(中央公園内)</t>
    <phoneticPr fontId="2"/>
  </si>
  <si>
    <t>昭和55年4月</t>
  </si>
  <si>
    <t>市内各所から出土した埋蔵文化財資料を収蔵する施設。約60万点（土器破片を含む）を保管。</t>
  </si>
  <si>
    <t>第2埋蔵文化財収蔵庫
(中央公園内)</t>
    <phoneticPr fontId="2"/>
  </si>
  <si>
    <t>平成5年3月</t>
  </si>
  <si>
    <t>出土遺物の洗浄、注記、復元等を行う整理室、可動式収納棚を備えた収蔵庫</t>
  </si>
  <si>
    <t>炭焼き小屋
(中央公園内）</t>
    <phoneticPr fontId="2"/>
  </si>
  <si>
    <t>木造鉄板葺き
平屋建</t>
    <rPh sb="2" eb="4">
      <t>テッパン</t>
    </rPh>
    <rPh sb="9" eb="10">
      <t>ダテ</t>
    </rPh>
    <phoneticPr fontId="2"/>
  </si>
  <si>
    <t>昭和55年5月</t>
    <rPh sb="0" eb="2">
      <t>ショウワ</t>
    </rPh>
    <rPh sb="6" eb="7">
      <t>ガツ</t>
    </rPh>
    <phoneticPr fontId="2"/>
  </si>
  <si>
    <t>白山麓で行われていた製炭窯を復元</t>
  </si>
  <si>
    <t>北前船の里資料館
(橋立町イ乙1番地の1)</t>
  </si>
  <si>
    <t>母屋:
木造瓦葺き2階建
土蔵(7棟):
土蔵造2階建・平屋建
付属屋（6棟）：平屋建</t>
    <rPh sb="0" eb="2">
      <t>オモヤ</t>
    </rPh>
    <rPh sb="13" eb="15">
      <t>ドゾウ</t>
    </rPh>
    <rPh sb="17" eb="18">
      <t>トウ</t>
    </rPh>
    <rPh sb="21" eb="23">
      <t>ドゾウ</t>
    </rPh>
    <rPh sb="23" eb="24">
      <t>ツク</t>
    </rPh>
    <rPh sb="25" eb="26">
      <t>カイ</t>
    </rPh>
    <rPh sb="26" eb="27">
      <t>タ</t>
    </rPh>
    <rPh sb="28" eb="30">
      <t>ヒラヤ</t>
    </rPh>
    <rPh sb="30" eb="31">
      <t>ダ</t>
    </rPh>
    <rPh sb="32" eb="35">
      <t>フゾクヤ</t>
    </rPh>
    <rPh sb="37" eb="38">
      <t>ムネ</t>
    </rPh>
    <rPh sb="40" eb="42">
      <t>ヒラヤ</t>
    </rPh>
    <rPh sb="42" eb="43">
      <t>タ</t>
    </rPh>
    <phoneticPr fontId="2"/>
  </si>
  <si>
    <t xml:space="preserve">607.03
293.28
87.65
</t>
  </si>
  <si>
    <t xml:space="preserve">昭和57年10月
（市取得）
</t>
    <rPh sb="10" eb="11">
      <t>シ</t>
    </rPh>
    <rPh sb="11" eb="13">
      <t>シュトク</t>
    </rPh>
    <phoneticPr fontId="2"/>
  </si>
  <si>
    <t>明治9年建築の旧北前船主酒谷長兵衛宅を譲り受け北前船の専門資料館として一般に公開。北前船に関する資料を展示。</t>
    <rPh sb="14" eb="17">
      <t>チョウベイ</t>
    </rPh>
    <phoneticPr fontId="2"/>
  </si>
  <si>
    <t>中谷宇吉郎雪の科学館
(潮津町イ106番地)</t>
  </si>
  <si>
    <t>鉄筋ｺﾝｸﾘｰﾄ造
一部木造2階建</t>
    <rPh sb="8" eb="9">
      <t>ツクリ</t>
    </rPh>
    <phoneticPr fontId="2"/>
  </si>
  <si>
    <t>平成6年11月</t>
  </si>
  <si>
    <t>「雪は天から送られた手紙である」の言葉で知られる加賀市出身の雪博士・中谷宇吉郎の人間像と雪の科学を、実験も交えて紹介。</t>
    <rPh sb="1" eb="2">
      <t>ユキ</t>
    </rPh>
    <rPh sb="3" eb="4">
      <t>テン</t>
    </rPh>
    <rPh sb="6" eb="7">
      <t>オク</t>
    </rPh>
    <rPh sb="10" eb="12">
      <t>テガミ</t>
    </rPh>
    <rPh sb="17" eb="19">
      <t>コトバ</t>
    </rPh>
    <rPh sb="20" eb="21">
      <t>シ</t>
    </rPh>
    <rPh sb="24" eb="27">
      <t>カガシ</t>
    </rPh>
    <rPh sb="27" eb="29">
      <t>シュッシン</t>
    </rPh>
    <rPh sb="30" eb="31">
      <t>ユキ</t>
    </rPh>
    <rPh sb="31" eb="33">
      <t>ハカセ</t>
    </rPh>
    <rPh sb="34" eb="36">
      <t>ナカヤ</t>
    </rPh>
    <rPh sb="36" eb="39">
      <t>ウキチロウ</t>
    </rPh>
    <rPh sb="40" eb="42">
      <t>ニンゲン</t>
    </rPh>
    <rPh sb="42" eb="43">
      <t>ゾウ</t>
    </rPh>
    <rPh sb="44" eb="45">
      <t>ユキ</t>
    </rPh>
    <rPh sb="46" eb="48">
      <t>カガク</t>
    </rPh>
    <rPh sb="50" eb="52">
      <t>ジッケン</t>
    </rPh>
    <rPh sb="53" eb="54">
      <t>マジ</t>
    </rPh>
    <rPh sb="56" eb="58">
      <t>ショウカイ</t>
    </rPh>
    <phoneticPr fontId="2"/>
  </si>
  <si>
    <t>石川県九谷焼美術館
(大聖寺地方町1の10番地13)</t>
  </si>
  <si>
    <t>平成13年9月
平成14年4月(開館)</t>
  </si>
  <si>
    <t>九谷焼をテーマとした専門美術館。九谷焼を青手、色絵、赤絵の3つの様式に分けて展示。</t>
    <phoneticPr fontId="2"/>
  </si>
  <si>
    <t>魯山人寓居跡いろは草庵
(山代温泉18の5番地)</t>
  </si>
  <si>
    <t>母屋:
木造瓦葺き2階建
土蔵:
土蔵造2階建</t>
    <rPh sb="0" eb="2">
      <t>オモヤ</t>
    </rPh>
    <rPh sb="13" eb="15">
      <t>ドゾウ</t>
    </rPh>
    <rPh sb="17" eb="19">
      <t>ドゾウ</t>
    </rPh>
    <rPh sb="19" eb="20">
      <t>ツク</t>
    </rPh>
    <rPh sb="21" eb="23">
      <t>カイダ</t>
    </rPh>
    <phoneticPr fontId="2"/>
  </si>
  <si>
    <t xml:space="preserve">
225.68
52.88</t>
  </si>
  <si>
    <t>平成14年10月</t>
  </si>
  <si>
    <t>大正4年10月から北大路魯山人が刻字看板製作のため半年間滞在した建物を当時のまま公開。土蔵はミニギャラリーとして魯山人の作品を展示。</t>
  </si>
  <si>
    <t>九谷焼窯跡展示館
(山代温泉19の101番地9)</t>
  </si>
  <si>
    <t>展示館工房:
木造瓦葺き2階建
                  便所棟：　　　　　　　　　　　　　　　　　　　　　　　　　　　　　　　登り窯覆屋:
鉄骨平屋建
磁器焼成窯小屋:
木造瓦葺き平屋建</t>
  </si>
  <si>
    <t>　　271.37
　　　27.00　　　　　　
　　　　238.00
79.32</t>
  </si>
  <si>
    <t>吉田屋窯以来の再興九谷の名品を焼成した窯跡と、昭和15年築造の九谷焼窯としては現存最古の窯が残る窯小屋、工房として使われてきた旧母屋を公開。</t>
  </si>
  <si>
    <t>深田久弥山の文化館
(大聖寺番場町18番地2)</t>
  </si>
  <si>
    <t>主屋:
木造2階建
展示棟:
石蔵造2階建
聴山房:
木造2階建
資料文献室：
木造1階建</t>
    <rPh sb="0" eb="1">
      <t>オモ</t>
    </rPh>
    <rPh sb="1" eb="2">
      <t>ヤ</t>
    </rPh>
    <rPh sb="4" eb="6">
      <t>モクゾウ</t>
    </rPh>
    <rPh sb="7" eb="8">
      <t>カイ</t>
    </rPh>
    <rPh sb="8" eb="9">
      <t>ダテ</t>
    </rPh>
    <rPh sb="10" eb="12">
      <t>テンジ</t>
    </rPh>
    <rPh sb="12" eb="13">
      <t>トウ</t>
    </rPh>
    <rPh sb="15" eb="16">
      <t>イシ</t>
    </rPh>
    <rPh sb="16" eb="17">
      <t>クラ</t>
    </rPh>
    <rPh sb="17" eb="18">
      <t>ツク</t>
    </rPh>
    <rPh sb="19" eb="21">
      <t>カイダテ</t>
    </rPh>
    <rPh sb="22" eb="23">
      <t>キ</t>
    </rPh>
    <rPh sb="23" eb="24">
      <t>ヤマ</t>
    </rPh>
    <rPh sb="24" eb="25">
      <t>ボウ</t>
    </rPh>
    <rPh sb="27" eb="29">
      <t>モクゾウ</t>
    </rPh>
    <rPh sb="30" eb="32">
      <t>カイダテ</t>
    </rPh>
    <rPh sb="33" eb="35">
      <t>シリョウ</t>
    </rPh>
    <rPh sb="35" eb="37">
      <t>ブンケン</t>
    </rPh>
    <rPh sb="37" eb="38">
      <t>シツ</t>
    </rPh>
    <rPh sb="40" eb="42">
      <t>モクゾウ</t>
    </rPh>
    <rPh sb="43" eb="45">
      <t>カイダ</t>
    </rPh>
    <phoneticPr fontId="2"/>
  </si>
  <si>
    <t xml:space="preserve">
251.94
102.66
124.79
83.09</t>
    <phoneticPr fontId="2"/>
  </si>
  <si>
    <t>平成14年12月</t>
  </si>
  <si>
    <t>『日本百名山』を著した山の文学者であり登山家である深田久弥の資料や山の資料を展示。平成30年3月に別棟の資料文献室が竣工し、深田久弥及び山に関する文献資料を公開。</t>
    <phoneticPr fontId="2"/>
  </si>
  <si>
    <t>山中座
(山中温泉薬師町ム1）</t>
    <phoneticPr fontId="2"/>
  </si>
  <si>
    <t xml:space="preserve">鉄筋ｺﾝｸﾘｰﾄ造
瓦葺き一部2階建
</t>
    <rPh sb="8" eb="9">
      <t>ツクリ</t>
    </rPh>
    <rPh sb="10" eb="12">
      <t>カワラブ</t>
    </rPh>
    <rPh sb="13" eb="15">
      <t>イチブ</t>
    </rPh>
    <phoneticPr fontId="2"/>
  </si>
  <si>
    <t>平成14年11月</t>
  </si>
  <si>
    <t>定員180人収容のホールは伝統芸能にふさわしい檜舞台と松羽目を備え、山中漆器の技を極めた格調高い造りで、和室、茶室、応接室を備えている。毎週土・日・祝日には芸妓衆による山中節四季の舞が上演されている。</t>
    <phoneticPr fontId="2"/>
  </si>
  <si>
    <t>山中温泉芭蕉の館
(山中温泉本町2丁目
　ニ86番地1）</t>
    <phoneticPr fontId="2"/>
  </si>
  <si>
    <t>木造一部土蔵造り瓦葺き2階建</t>
    <rPh sb="8" eb="10">
      <t>カワラブ</t>
    </rPh>
    <phoneticPr fontId="2"/>
  </si>
  <si>
    <t>平成16年11月</t>
  </si>
  <si>
    <t>芭蕉が逗留した泉屋に隣接した扇屋の別荘を再整備した資料館。明治38年建築で鉄扉を配した白壁土蔵造りの耐火構造。伝統的工芸品・山中漆器も展示されている。</t>
  </si>
  <si>
    <t>山中温泉文化会館
(山中温泉西桂木町ト5－1）</t>
    <phoneticPr fontId="2"/>
  </si>
  <si>
    <t>鉄筋ｺﾝｸﾘｰﾄ造
半地下1階
地上2階建</t>
    <rPh sb="8" eb="9">
      <t>ツクリ</t>
    </rPh>
    <rPh sb="20" eb="21">
      <t>ダテ</t>
    </rPh>
    <phoneticPr fontId="2"/>
  </si>
  <si>
    <t>昭和48年4月</t>
  </si>
  <si>
    <t>ホール（1,158人収容）、会議室（6室）、和室（2室）、視聴覚室</t>
    <rPh sb="19" eb="20">
      <t>シツ</t>
    </rPh>
    <rPh sb="26" eb="27">
      <t>シツ</t>
    </rPh>
    <phoneticPr fontId="2"/>
  </si>
  <si>
    <t>山中図書館
(山中温泉西桂木町ト19－1）</t>
    <phoneticPr fontId="2"/>
  </si>
  <si>
    <t>平成6年6月</t>
  </si>
  <si>
    <t>一般閲覧ｺｰﾅｰ、児童ｺｰﾅｰ、郷土資料ｺｰﾅｰ、ＡＶｺｰﾅｰ、対面朗読室、会議室</t>
    <rPh sb="38" eb="41">
      <t>カイギシツ</t>
    </rPh>
    <phoneticPr fontId="2"/>
  </si>
  <si>
    <t>11-02　体育施設の状況</t>
    <phoneticPr fontId="2"/>
  </si>
  <si>
    <t>構　　　　　造</t>
  </si>
  <si>
    <t>設置年月</t>
    <phoneticPr fontId="2"/>
  </si>
  <si>
    <t>加賀体育館
(大聖寺東町2丁目3番地1)</t>
  </si>
  <si>
    <t>鉄筋ｺﾝｸﾘｰﾄ造　</t>
    <rPh sb="8" eb="9">
      <t>ツク</t>
    </rPh>
    <phoneticPr fontId="2"/>
  </si>
  <si>
    <t>3,083.90</t>
    <phoneticPr fontId="2"/>
  </si>
  <si>
    <t>昭和47年7月</t>
    <phoneticPr fontId="2"/>
  </si>
  <si>
    <t>ﾊﾞﾚｰﾎﾞｰﾙｺｰﾄ　2面</t>
    <phoneticPr fontId="2"/>
  </si>
  <si>
    <t>一部鉄骨造一部2階建</t>
    <phoneticPr fontId="2"/>
  </si>
  <si>
    <t>ﾊﾞｽｹｯﾄﾎﾞｰﾙｺｰﾄ　2面</t>
    <phoneticPr fontId="2"/>
  </si>
  <si>
    <t>増築部　鉄骨造　平屋建</t>
    <rPh sb="0" eb="2">
      <t>ゾウチク</t>
    </rPh>
    <rPh sb="2" eb="3">
      <t>ブ</t>
    </rPh>
    <rPh sb="4" eb="6">
      <t>テッコツ</t>
    </rPh>
    <rPh sb="6" eb="7">
      <t>ツク</t>
    </rPh>
    <rPh sb="8" eb="10">
      <t>ヒラヤ</t>
    </rPh>
    <rPh sb="10" eb="11">
      <t>ダ</t>
    </rPh>
    <phoneticPr fontId="2"/>
  </si>
  <si>
    <t>ﾊﾞﾄﾞﾐﾝﾄﾝｺｰﾄ　8面</t>
    <phoneticPr fontId="2"/>
  </si>
  <si>
    <t>ﾃﾆｽｺｰﾄ　2面</t>
    <phoneticPr fontId="2"/>
  </si>
  <si>
    <t>卓球場　4面</t>
    <phoneticPr fontId="2"/>
  </si>
  <si>
    <t>体操全種目</t>
    <phoneticPr fontId="2"/>
  </si>
  <si>
    <t>加賀市武道館
(大聖寺東町2丁目3番地2)</t>
    <phoneticPr fontId="2"/>
  </si>
  <si>
    <t>鉄筋鉄骨ｺﾝｸﾘｰﾄ造</t>
    <rPh sb="10" eb="11">
      <t>ツク</t>
    </rPh>
    <phoneticPr fontId="2"/>
  </si>
  <si>
    <t>2,261.29</t>
    <phoneticPr fontId="2"/>
  </si>
  <si>
    <t>昭和54年4月</t>
    <phoneticPr fontId="2"/>
  </si>
  <si>
    <t>1階 柔道場 (180畳)</t>
    <rPh sb="1" eb="2">
      <t>カイ</t>
    </rPh>
    <phoneticPr fontId="2"/>
  </si>
  <si>
    <t>3階建</t>
    <phoneticPr fontId="2"/>
  </si>
  <si>
    <t>2階 剣道場 (2面)</t>
    <phoneticPr fontId="2"/>
  </si>
  <si>
    <t>遠的場：鉄骨造平屋建</t>
    <rPh sb="0" eb="1">
      <t>トオ</t>
    </rPh>
    <rPh sb="1" eb="2">
      <t>マト</t>
    </rPh>
    <rPh sb="2" eb="3">
      <t>バ</t>
    </rPh>
    <rPh sb="4" eb="6">
      <t>テッコツ</t>
    </rPh>
    <rPh sb="6" eb="7">
      <t>ツク</t>
    </rPh>
    <rPh sb="7" eb="9">
      <t>ヒラヤ</t>
    </rPh>
    <rPh sb="9" eb="10">
      <t>タ</t>
    </rPh>
    <phoneticPr fontId="2"/>
  </si>
  <si>
    <t>3階 弓道場 (6人立)</t>
    <phoneticPr fontId="2"/>
  </si>
  <si>
    <t>屋外遠的場</t>
    <phoneticPr fontId="2"/>
  </si>
  <si>
    <t>加賀市片山津野球場
（潮津町ソ１番地）</t>
  </si>
  <si>
    <t>本塁より両翼90m</t>
    <phoneticPr fontId="2"/>
  </si>
  <si>
    <t>グラウンド</t>
    <phoneticPr fontId="2"/>
  </si>
  <si>
    <t>昭和54年4月</t>
  </si>
  <si>
    <t>夜間照明施設(H5.9完成)</t>
    <phoneticPr fontId="2"/>
  </si>
  <si>
    <t>センター110m</t>
    <phoneticPr fontId="2"/>
  </si>
  <si>
    <t>11,322.00</t>
    <phoneticPr fontId="2"/>
  </si>
  <si>
    <t>98KW　平均照度200ﾙｯｸｽ</t>
    <phoneticPr fontId="2"/>
  </si>
  <si>
    <t>管理棟</t>
    <phoneticPr fontId="2"/>
  </si>
  <si>
    <t>用具庫、更衣室、便所</t>
    <phoneticPr fontId="2"/>
  </si>
  <si>
    <t xml:space="preserve">木造瓦棒　平屋建
</t>
    <phoneticPr fontId="2"/>
  </si>
  <si>
    <t>用具庫</t>
    <rPh sb="0" eb="2">
      <t>ヨウグ</t>
    </rPh>
    <rPh sb="2" eb="3">
      <t>コ</t>
    </rPh>
    <phoneticPr fontId="2"/>
  </si>
  <si>
    <t>用具庫等</t>
    <phoneticPr fontId="2"/>
  </si>
  <si>
    <t>CB造　平屋建</t>
    <phoneticPr fontId="2"/>
  </si>
  <si>
    <t>42.12</t>
    <phoneticPr fontId="2"/>
  </si>
  <si>
    <t>駐車場</t>
    <phoneticPr fontId="2"/>
  </si>
  <si>
    <t>1,000</t>
    <phoneticPr fontId="2"/>
  </si>
  <si>
    <t>動橋グラウンド
(動橋町ナ14番地1)</t>
    <phoneticPr fontId="2"/>
  </si>
  <si>
    <t>バックネット　1基</t>
    <phoneticPr fontId="2"/>
  </si>
  <si>
    <t>昭和53年10月</t>
    <phoneticPr fontId="2"/>
  </si>
  <si>
    <t xml:space="preserve">夜間照明施設(S54.9完成)
</t>
    <rPh sb="12" eb="14">
      <t>カンセイ</t>
    </rPh>
    <phoneticPr fontId="2"/>
  </si>
  <si>
    <t>フェンス　H=2m L=98m</t>
    <phoneticPr fontId="2"/>
  </si>
  <si>
    <t>10,595.00</t>
    <phoneticPr fontId="2"/>
  </si>
  <si>
    <t>48KW　平均照度300ﾙｯｸｽ</t>
    <phoneticPr fontId="2"/>
  </si>
  <si>
    <t xml:space="preserve">      　H=1.5m L=185m</t>
    <phoneticPr fontId="2"/>
  </si>
  <si>
    <t>用具庫･便所</t>
    <phoneticPr fontId="2"/>
  </si>
  <si>
    <t>ソフトボール　1面</t>
    <rPh sb="8" eb="9">
      <t>メン</t>
    </rPh>
    <phoneticPr fontId="2"/>
  </si>
  <si>
    <t>用具庫・便所</t>
    <rPh sb="0" eb="3">
      <t>ヨウグコ</t>
    </rPh>
    <rPh sb="4" eb="6">
      <t>ベンジョ</t>
    </rPh>
    <phoneticPr fontId="2"/>
  </si>
  <si>
    <t>16.80</t>
    <phoneticPr fontId="2"/>
  </si>
  <si>
    <t>野球　1面</t>
    <phoneticPr fontId="2"/>
  </si>
  <si>
    <t>木造瓦棒造　平屋建</t>
    <rPh sb="4" eb="5">
      <t>ゾウ</t>
    </rPh>
    <phoneticPr fontId="2"/>
  </si>
  <si>
    <t>用具庫、便所</t>
    <phoneticPr fontId="2"/>
  </si>
  <si>
    <t>1,404.00</t>
    <phoneticPr fontId="2"/>
  </si>
  <si>
    <t>加賀市中央公園ﾃﾆｽｺｰﾄ
（山田町リ245番地2　中央公園内）</t>
    <phoneticPr fontId="2"/>
  </si>
  <si>
    <t>砂入り人工芝　10面</t>
    <rPh sb="0" eb="1">
      <t>スナ</t>
    </rPh>
    <rPh sb="1" eb="2">
      <t>イ</t>
    </rPh>
    <rPh sb="3" eb="5">
      <t>ジンコウ</t>
    </rPh>
    <rPh sb="5" eb="6">
      <t>シバ</t>
    </rPh>
    <rPh sb="9" eb="10">
      <t>メン</t>
    </rPh>
    <phoneticPr fontId="2"/>
  </si>
  <si>
    <t>7,518.00</t>
    <phoneticPr fontId="2"/>
  </si>
  <si>
    <t>昭和62年8月</t>
  </si>
  <si>
    <t>観覧席　1,080人</t>
    <phoneticPr fontId="2"/>
  </si>
  <si>
    <t>壁打練習ボード　1面</t>
    <rPh sb="0" eb="1">
      <t>カベ</t>
    </rPh>
    <rPh sb="1" eb="2">
      <t>ウ</t>
    </rPh>
    <rPh sb="2" eb="4">
      <t>レンシュウ</t>
    </rPh>
    <rPh sb="9" eb="10">
      <t>メン</t>
    </rPh>
    <phoneticPr fontId="2"/>
  </si>
  <si>
    <t>加賀市大聖寺ﾃﾆｽｺｰﾄ
（大聖寺八間道30番地2）</t>
    <phoneticPr fontId="2"/>
  </si>
  <si>
    <t>オムニコート　　４面</t>
    <rPh sb="9" eb="10">
      <t>メン</t>
    </rPh>
    <phoneticPr fontId="2"/>
  </si>
  <si>
    <t>4,402.98</t>
    <phoneticPr fontId="2"/>
  </si>
  <si>
    <t>昭和56年5月</t>
    <rPh sb="0" eb="2">
      <t>ショウワ</t>
    </rPh>
    <rPh sb="4" eb="5">
      <t>ネン</t>
    </rPh>
    <rPh sb="6" eb="7">
      <t>ガツ</t>
    </rPh>
    <phoneticPr fontId="2"/>
  </si>
  <si>
    <t>夜間照明付　4面</t>
    <phoneticPr fontId="2"/>
  </si>
  <si>
    <t>クレーコート　　１面</t>
    <rPh sb="9" eb="10">
      <t>メン</t>
    </rPh>
    <phoneticPr fontId="2"/>
  </si>
  <si>
    <t>クラブハウス　　１棟</t>
    <rPh sb="9" eb="10">
      <t>トウ</t>
    </rPh>
    <phoneticPr fontId="2"/>
  </si>
  <si>
    <t>山代グラウンド
（山代温泉16の60番地）</t>
    <phoneticPr fontId="2"/>
  </si>
  <si>
    <t>バックネット</t>
    <phoneticPr fontId="2"/>
  </si>
  <si>
    <t>9,200.00</t>
    <phoneticPr fontId="2"/>
  </si>
  <si>
    <t>昭和61年7月</t>
  </si>
  <si>
    <t>夜間照明施設(S58完成)</t>
    <phoneticPr fontId="2"/>
  </si>
  <si>
    <t xml:space="preserve">用具庫 </t>
    <rPh sb="0" eb="2">
      <t>ヨウグ</t>
    </rPh>
    <rPh sb="2" eb="3">
      <t>コ</t>
    </rPh>
    <phoneticPr fontId="2"/>
  </si>
  <si>
    <t>鉄筋ｺﾝｸﾘｰﾄ造平屋建</t>
    <rPh sb="9" eb="11">
      <t>ヒラヤ</t>
    </rPh>
    <rPh sb="11" eb="12">
      <t>ダ</t>
    </rPh>
    <phoneticPr fontId="2"/>
  </si>
  <si>
    <t>ｿﾌﾄﾎﾞｰﾙ　1面、野球　1面</t>
    <rPh sb="9" eb="10">
      <t>メン</t>
    </rPh>
    <phoneticPr fontId="2"/>
  </si>
  <si>
    <t>便所</t>
    <rPh sb="0" eb="2">
      <t>ベンジョ</t>
    </rPh>
    <phoneticPr fontId="2"/>
  </si>
  <si>
    <t>サッカー　1面</t>
    <phoneticPr fontId="2"/>
  </si>
  <si>
    <t>加賀市中央公園野球場
（山田町リ245番地2　中央公園内）</t>
    <phoneticPr fontId="2"/>
  </si>
  <si>
    <t>本塁より両翼　98m</t>
    <phoneticPr fontId="2"/>
  </si>
  <si>
    <t>敷地面積</t>
    <rPh sb="0" eb="2">
      <t>シキチ</t>
    </rPh>
    <phoneticPr fontId="2"/>
  </si>
  <si>
    <t>平成4年10月</t>
    <phoneticPr fontId="2"/>
  </si>
  <si>
    <t>屋内練習場　2ヶ所</t>
    <rPh sb="8" eb="9">
      <t>ショ</t>
    </rPh>
    <phoneticPr fontId="2"/>
  </si>
  <si>
    <t>センター　　122m</t>
    <phoneticPr fontId="2"/>
  </si>
  <si>
    <t>19,950.00</t>
    <phoneticPr fontId="2"/>
  </si>
  <si>
    <t>放送記録室</t>
    <phoneticPr fontId="2"/>
  </si>
  <si>
    <t>内野=黒土、外野=芝生</t>
    <phoneticPr fontId="2"/>
  </si>
  <si>
    <t>ｸﾞﾗｳﾝﾄﾞ面積</t>
    <phoneticPr fontId="2"/>
  </si>
  <si>
    <t>審判員室</t>
    <phoneticPr fontId="2"/>
  </si>
  <si>
    <t>建物施設</t>
    <phoneticPr fontId="2"/>
  </si>
  <si>
    <t>13,943.00</t>
    <phoneticPr fontId="2"/>
  </si>
  <si>
    <t>会議室</t>
    <phoneticPr fontId="2"/>
  </si>
  <si>
    <t>メインスタンド</t>
    <phoneticPr fontId="2"/>
  </si>
  <si>
    <t>建物面積</t>
    <phoneticPr fontId="2"/>
  </si>
  <si>
    <t>観客収容人員</t>
    <phoneticPr fontId="2"/>
  </si>
  <si>
    <t>鉄筋ｺﾝｸﾘｰﾄ造　2階建</t>
    <phoneticPr fontId="2"/>
  </si>
  <si>
    <t>2,441.49</t>
    <phoneticPr fontId="2"/>
  </si>
  <si>
    <t>メインスタンド　2,690人</t>
    <phoneticPr fontId="2"/>
  </si>
  <si>
    <t>内野スタンド</t>
    <rPh sb="0" eb="2">
      <t>ナイヤ</t>
    </rPh>
    <phoneticPr fontId="2"/>
  </si>
  <si>
    <t>内野スタンド　  1,040人</t>
    <phoneticPr fontId="2"/>
  </si>
  <si>
    <t>鉄筋ｺﾝｸﾘｰﾄ造　1階建</t>
    <phoneticPr fontId="2"/>
  </si>
  <si>
    <t>外野スタンド　  2,800人</t>
    <phoneticPr fontId="2"/>
  </si>
  <si>
    <t>スコアボード</t>
    <phoneticPr fontId="2"/>
  </si>
  <si>
    <t>鉄骨造　3階建</t>
    <rPh sb="0" eb="2">
      <t>テッコツ</t>
    </rPh>
    <phoneticPr fontId="2"/>
  </si>
  <si>
    <t>大聖寺グラウンド
(大聖寺八間道30番地１)</t>
    <phoneticPr fontId="2"/>
  </si>
  <si>
    <t>サッカーゴール　1対</t>
    <phoneticPr fontId="2"/>
  </si>
  <si>
    <t>7,341.12</t>
    <phoneticPr fontId="2"/>
  </si>
  <si>
    <t>昭和56年8月</t>
  </si>
  <si>
    <t>夜間照明施設</t>
    <phoneticPr fontId="2"/>
  </si>
  <si>
    <t>多目的グラウンド</t>
  </si>
  <si>
    <t>ﾌｪﾝｽ (H=1.5m) 178m</t>
    <phoneticPr fontId="2"/>
  </si>
  <si>
    <t>少年野球　1面</t>
    <rPh sb="0" eb="2">
      <t>ショウネン</t>
    </rPh>
    <rPh sb="2" eb="4">
      <t>ヤキュウ</t>
    </rPh>
    <rPh sb="6" eb="7">
      <t>メン</t>
    </rPh>
    <phoneticPr fontId="2"/>
  </si>
  <si>
    <t>ソフトボール　1面</t>
    <phoneticPr fontId="2"/>
  </si>
  <si>
    <t>加賀市相撲場
（山田町リ245番地2　中央公園内）</t>
    <phoneticPr fontId="2"/>
  </si>
  <si>
    <t>鉄骨造　平屋建</t>
    <phoneticPr fontId="2"/>
  </si>
  <si>
    <t>造成面積</t>
    <phoneticPr fontId="2"/>
  </si>
  <si>
    <t>昭和58年10月</t>
  </si>
  <si>
    <t xml:space="preserve">3方をｼｬｯﾀｰにて開閉
</t>
    <phoneticPr fontId="2"/>
  </si>
  <si>
    <t>1,820.00</t>
    <phoneticPr fontId="2"/>
  </si>
  <si>
    <t>冬期、雨天時も使用可能</t>
    <phoneticPr fontId="2"/>
  </si>
  <si>
    <t>延床面積</t>
    <phoneticPr fontId="2"/>
  </si>
  <si>
    <t>土俵　1面</t>
    <phoneticPr fontId="2"/>
  </si>
  <si>
    <t>209.58</t>
    <phoneticPr fontId="2"/>
  </si>
  <si>
    <t>シャワー、便所</t>
    <phoneticPr fontId="2"/>
  </si>
  <si>
    <t>観覧席（芝）　1,500人</t>
    <phoneticPr fontId="2"/>
  </si>
  <si>
    <t>加賀市屋内水泳プール
（山田町リ245番地2　中央公園内）</t>
    <phoneticPr fontId="2"/>
  </si>
  <si>
    <t>日本水泳連盟公認</t>
  </si>
  <si>
    <t>1階</t>
    <phoneticPr fontId="2"/>
  </si>
  <si>
    <t>昭和59年4月</t>
  </si>
  <si>
    <t xml:space="preserve">可動型ｿｰﾗｰｼｽﾃﾑ
</t>
    <phoneticPr fontId="2"/>
  </si>
  <si>
    <t>鉄筋ｺﾝｸﾘｰﾄ平屋建</t>
  </si>
  <si>
    <t>1,610.76</t>
    <phoneticPr fontId="2"/>
  </si>
  <si>
    <t>（ｶﾞﾗｽ張り）</t>
    <phoneticPr fontId="2"/>
  </si>
  <si>
    <t>一部2階建</t>
    <phoneticPr fontId="2"/>
  </si>
  <si>
    <t>2階</t>
    <phoneticPr fontId="2"/>
  </si>
  <si>
    <t>ロッカー室</t>
    <phoneticPr fontId="2"/>
  </si>
  <si>
    <t>25ｍ　7コース</t>
  </si>
  <si>
    <t>98.00</t>
    <phoneticPr fontId="2"/>
  </si>
  <si>
    <t>採暖室</t>
    <phoneticPr fontId="2"/>
  </si>
  <si>
    <t>(25×15m、</t>
    <phoneticPr fontId="2"/>
  </si>
  <si>
    <t>駐車場</t>
    <rPh sb="0" eb="3">
      <t>チュウシャジョウ</t>
    </rPh>
    <phoneticPr fontId="2"/>
  </si>
  <si>
    <t>ギャラリー</t>
    <phoneticPr fontId="2"/>
  </si>
  <si>
    <t>　H=1.1～1.3m)</t>
    <phoneticPr fontId="2"/>
  </si>
  <si>
    <t>1,220.00</t>
    <phoneticPr fontId="2"/>
  </si>
  <si>
    <t>幼児プール</t>
  </si>
  <si>
    <t>(6m×13m、H=0.3～0.6m)</t>
    <phoneticPr fontId="2"/>
  </si>
  <si>
    <t>加賀市屋外水泳プール
（山田町リ245番地2　中央公園内）</t>
    <phoneticPr fontId="2"/>
  </si>
  <si>
    <t>4,455.55</t>
    <phoneticPr fontId="2"/>
  </si>
  <si>
    <t>昭和61年6月</t>
  </si>
  <si>
    <t>50m　8コース</t>
    <phoneticPr fontId="2"/>
  </si>
  <si>
    <t>シャワー室</t>
    <phoneticPr fontId="2"/>
  </si>
  <si>
    <t>(50×21.4m、</t>
    <phoneticPr fontId="2"/>
  </si>
  <si>
    <t>435.55</t>
    <phoneticPr fontId="2"/>
  </si>
  <si>
    <t>観覧席　1,895人</t>
    <phoneticPr fontId="2"/>
  </si>
  <si>
    <t>　H=1.4～1.7m)</t>
    <phoneticPr fontId="2"/>
  </si>
  <si>
    <t>鉄筋ｺﾝｸﾘｰﾄ造　平屋建</t>
    <rPh sb="0" eb="2">
      <t>テッキン</t>
    </rPh>
    <rPh sb="8" eb="9">
      <t>ツク</t>
    </rPh>
    <rPh sb="10" eb="12">
      <t>ヒラヤ</t>
    </rPh>
    <rPh sb="12" eb="13">
      <t>ダ</t>
    </rPh>
    <phoneticPr fontId="2"/>
  </si>
  <si>
    <t>加賀市飛び込みプール
（山田町リ245番地2　中央公園内）</t>
    <phoneticPr fontId="2"/>
  </si>
  <si>
    <t>1,219.50</t>
    <phoneticPr fontId="2"/>
  </si>
  <si>
    <t>観覧席(芝）　500人</t>
    <phoneticPr fontId="2"/>
  </si>
  <si>
    <t>22m×22m</t>
    <phoneticPr fontId="2"/>
  </si>
  <si>
    <t>機械棟</t>
    <phoneticPr fontId="2"/>
  </si>
  <si>
    <t>H=2.76～5.05m</t>
    <phoneticPr fontId="2"/>
  </si>
  <si>
    <t>159.15</t>
    <phoneticPr fontId="2"/>
  </si>
  <si>
    <t>飛び込み台</t>
    <rPh sb="0" eb="1">
      <t>ト</t>
    </rPh>
    <rPh sb="2" eb="3">
      <t>コ</t>
    </rPh>
    <rPh sb="4" eb="5">
      <t>ダイ</t>
    </rPh>
    <phoneticPr fontId="2"/>
  </si>
  <si>
    <t xml:space="preserve">H=10m・7.5m・5m </t>
    <phoneticPr fontId="2"/>
  </si>
  <si>
    <t>　各1基</t>
    <phoneticPr fontId="2"/>
  </si>
  <si>
    <t xml:space="preserve">  3m・1m 各2基</t>
    <phoneticPr fontId="2"/>
  </si>
  <si>
    <t>練習用1m　2基</t>
    <phoneticPr fontId="2"/>
  </si>
  <si>
    <t>加賀市陸上競技場
（山田町リ245番地2　中央公園内）</t>
    <phoneticPr fontId="2"/>
  </si>
  <si>
    <t>日本陸上競技連盟</t>
    <phoneticPr fontId="2"/>
  </si>
  <si>
    <t>26,100.00</t>
    <phoneticPr fontId="2"/>
  </si>
  <si>
    <t>スタンド収容人員5,360人</t>
  </si>
  <si>
    <t>(第3種)公認</t>
    <phoneticPr fontId="2"/>
  </si>
  <si>
    <t>トラック</t>
    <phoneticPr fontId="2"/>
  </si>
  <si>
    <t>事務室、会議室、救護室、</t>
    <rPh sb="0" eb="3">
      <t>ジムシツ</t>
    </rPh>
    <rPh sb="4" eb="7">
      <t>カイギシツ</t>
    </rPh>
    <rPh sb="8" eb="11">
      <t>キュウゴシツ</t>
    </rPh>
    <phoneticPr fontId="2"/>
  </si>
  <si>
    <t>ﾄﾗｯｸ-ｳﾚﾀﾝ系全天候舗装</t>
    <phoneticPr fontId="2"/>
  </si>
  <si>
    <t>4,865.00</t>
    <phoneticPr fontId="2"/>
  </si>
  <si>
    <t>記録役員室、放送室、</t>
    <rPh sb="0" eb="2">
      <t>キロク</t>
    </rPh>
    <rPh sb="2" eb="4">
      <t>ヤクイン</t>
    </rPh>
    <rPh sb="4" eb="5">
      <t>シツ</t>
    </rPh>
    <rPh sb="6" eb="9">
      <t>ホウソウシツ</t>
    </rPh>
    <phoneticPr fontId="2"/>
  </si>
  <si>
    <t>１周400m　8コース</t>
    <phoneticPr fontId="2"/>
  </si>
  <si>
    <t>ﾌｨﾙﾄﾞ(天然芝)</t>
    <rPh sb="6" eb="9">
      <t>テンネンシバ</t>
    </rPh>
    <phoneticPr fontId="2"/>
  </si>
  <si>
    <t>ロッカー室、シャワー室、</t>
    <rPh sb="10" eb="11">
      <t>シツ</t>
    </rPh>
    <phoneticPr fontId="2"/>
  </si>
  <si>
    <t>3,000m障害ｺｰｽ、走り幅跳び、三段跳び(2)、棒高跳び、槍投げ(2)、砲丸投げ(2)、円盤投げ(2)、ハンマー投げ(2)</t>
    <rPh sb="6" eb="8">
      <t>ショウガイ</t>
    </rPh>
    <rPh sb="12" eb="13">
      <t>ハシ</t>
    </rPh>
    <rPh sb="14" eb="16">
      <t>ハバト</t>
    </rPh>
    <rPh sb="18" eb="21">
      <t>サンダント</t>
    </rPh>
    <rPh sb="26" eb="27">
      <t>ボウ</t>
    </rPh>
    <rPh sb="27" eb="29">
      <t>タカト</t>
    </rPh>
    <rPh sb="31" eb="33">
      <t>ヤリナ</t>
    </rPh>
    <rPh sb="38" eb="41">
      <t>ホウガンナ</t>
    </rPh>
    <rPh sb="46" eb="49">
      <t>エンバンナ</t>
    </rPh>
    <rPh sb="58" eb="59">
      <t>ナ</t>
    </rPh>
    <phoneticPr fontId="2"/>
  </si>
  <si>
    <t>10,574.00</t>
    <phoneticPr fontId="2"/>
  </si>
  <si>
    <t>トレーニング室、便所、</t>
    <rPh sb="6" eb="7">
      <t>シツ</t>
    </rPh>
    <rPh sb="8" eb="10">
      <t>ベンジョ</t>
    </rPh>
    <phoneticPr fontId="2"/>
  </si>
  <si>
    <t>駐車場（第4）</t>
    <rPh sb="0" eb="3">
      <t>チュウシャジョウ</t>
    </rPh>
    <rPh sb="4" eb="5">
      <t>ダイ</t>
    </rPh>
    <phoneticPr fontId="2"/>
  </si>
  <si>
    <t>器具庫</t>
    <rPh sb="0" eb="2">
      <t>キグ</t>
    </rPh>
    <rPh sb="2" eb="3">
      <t>コ</t>
    </rPh>
    <phoneticPr fontId="2"/>
  </si>
  <si>
    <t>5,750.00</t>
    <phoneticPr fontId="2"/>
  </si>
  <si>
    <t>グリーンスポーツ施設
（中央公園内）</t>
  </si>
  <si>
    <t>運動広場</t>
  </si>
  <si>
    <t>17,200.00</t>
  </si>
  <si>
    <t>昭和54年10月</t>
  </si>
  <si>
    <t>ちびっ子広場</t>
  </si>
  <si>
    <t>　4,200.00</t>
  </si>
  <si>
    <t>冒険の丘</t>
  </si>
  <si>
    <t>　8,600.00</t>
  </si>
  <si>
    <t>駐車場</t>
  </si>
  <si>
    <t>5,300.00</t>
  </si>
  <si>
    <t>加賀市スポーツセンター
（山田町リ245番地2　中央公園内）</t>
    <phoneticPr fontId="2"/>
  </si>
  <si>
    <t>5,974.33</t>
    <phoneticPr fontId="2"/>
  </si>
  <si>
    <t>平成元年5月</t>
    <phoneticPr fontId="2"/>
  </si>
  <si>
    <t>メインアリーナ　　　　　　　　　　　　　　　　　　　　　　　　　　　　　　　　　　　　　　　　　　　　　　　　　　　　　　　　　　　　　　　　　　　　　　　　　　　　　　　　　　　　　　　　　 　　　　　　　　　　　　　　　　　　　　　　　　　　　　　　　　　　　　　　　　　　　　　　　　　　　　　　　　　　　　　　　　　　　　　　　　　　　　　　　　　　　　　　　　　　　　　　　　　　　　　　　　　　　　　　　　　　　　　　　　　　　　　　　　　　　　　　　　　　　　　　　　　　　　　　　　　　　　　　</t>
  </si>
  <si>
    <t>(一部鉄骨鉄筋ｺﾝｸﾘｰﾄ)</t>
    <phoneticPr fontId="2"/>
  </si>
  <si>
    <t>（ﾊﾞﾚｰﾎﾞｰﾙｺｰﾄ 3面）</t>
    <phoneticPr fontId="2"/>
  </si>
  <si>
    <t>（ﾊﾞｽｹｯﾄﾎﾞｰﾙｺｰﾄ 2面）</t>
    <phoneticPr fontId="2"/>
  </si>
  <si>
    <t>（ﾊﾞﾄﾞﾐﾝﾄﾝｺｰﾄ 10面）</t>
    <phoneticPr fontId="2"/>
  </si>
  <si>
    <t>（ﾊﾝﾄﾞﾎﾞｰﾙ 1面）</t>
    <phoneticPr fontId="2"/>
  </si>
  <si>
    <t xml:space="preserve"> (ﾗﾝﾆﾝｸﾞｺｰｽ　200ｍ)</t>
    <phoneticPr fontId="2"/>
  </si>
  <si>
    <t xml:space="preserve"> 観覧席　1,524席</t>
    <phoneticPr fontId="2"/>
  </si>
  <si>
    <t>サブアリーナ、事務室、</t>
    <rPh sb="7" eb="10">
      <t>ジムシツ</t>
    </rPh>
    <phoneticPr fontId="2"/>
  </si>
  <si>
    <t>多目的ルーム、本部室、</t>
    <rPh sb="0" eb="3">
      <t>タモクテキ</t>
    </rPh>
    <rPh sb="7" eb="9">
      <t>ホンブ</t>
    </rPh>
    <rPh sb="9" eb="10">
      <t>シツ</t>
    </rPh>
    <phoneticPr fontId="2"/>
  </si>
  <si>
    <t>放送室、医務室、会議室、</t>
    <rPh sb="0" eb="3">
      <t>ホウソウシツ</t>
    </rPh>
    <rPh sb="4" eb="7">
      <t>イムシツ</t>
    </rPh>
    <rPh sb="8" eb="11">
      <t>カイギシツ</t>
    </rPh>
    <phoneticPr fontId="2"/>
  </si>
  <si>
    <t>身体障害者観覧室、</t>
    <rPh sb="0" eb="2">
      <t>シンタイ</t>
    </rPh>
    <rPh sb="2" eb="5">
      <t>ショウガイシャ</t>
    </rPh>
    <rPh sb="5" eb="7">
      <t>カンラン</t>
    </rPh>
    <rPh sb="7" eb="8">
      <t>シツ</t>
    </rPh>
    <phoneticPr fontId="2"/>
  </si>
  <si>
    <t>男女更衣室（シャワー室）</t>
    <rPh sb="0" eb="2">
      <t>ダンジョ</t>
    </rPh>
    <rPh sb="2" eb="5">
      <t>コウイシツ</t>
    </rPh>
    <rPh sb="10" eb="11">
      <t>シツ</t>
    </rPh>
    <phoneticPr fontId="2"/>
  </si>
  <si>
    <t>いきいきランドかが
（ＡＩＭＢＳ）
(熊坂町乙1番地1)</t>
    <phoneticPr fontId="2"/>
  </si>
  <si>
    <t>グラウンドゴルフ場　</t>
  </si>
  <si>
    <t>4,800.00</t>
    <phoneticPr fontId="2"/>
  </si>
  <si>
    <t>平成9年7月</t>
  </si>
  <si>
    <t>ｸﾞﾗｳﾝﾄﾞｺﾞﾙﾌ　16ホール</t>
    <phoneticPr fontId="2"/>
  </si>
  <si>
    <t>（天然芝）</t>
    <phoneticPr fontId="2"/>
  </si>
  <si>
    <t>屋内グラウンド</t>
    <phoneticPr fontId="2"/>
  </si>
  <si>
    <t>1,025.10</t>
    <phoneticPr fontId="2"/>
  </si>
  <si>
    <t>平成10年10月</t>
  </si>
  <si>
    <t>ﾃﾆｽｺｰﾄ1面</t>
    <phoneticPr fontId="2"/>
  </si>
  <si>
    <t>（人工芝）</t>
    <phoneticPr fontId="2"/>
  </si>
  <si>
    <t>ｹﾞｰﾄﾎﾞｰﾙ2面</t>
    <phoneticPr fontId="2"/>
  </si>
  <si>
    <t>　鉄骨造平屋建　</t>
    <phoneticPr fontId="2"/>
  </si>
  <si>
    <t>屋外グラウンド</t>
    <phoneticPr fontId="2"/>
  </si>
  <si>
    <t>6,150.00</t>
    <phoneticPr fontId="2"/>
  </si>
  <si>
    <t>平成11年7月</t>
    <phoneticPr fontId="2"/>
  </si>
  <si>
    <t>公式少年ｻｯｶｰ1面</t>
    <phoneticPr fontId="2"/>
  </si>
  <si>
    <t>ｹﾞｰﾄﾎﾞｰﾙ6面</t>
    <phoneticPr fontId="2"/>
  </si>
  <si>
    <t>山中健民体育館
（山中温泉加美谷台二丁目2番地）</t>
    <phoneticPr fontId="2"/>
  </si>
  <si>
    <t>鉄筋ｺﾝｸﾘｰﾄ造</t>
    <rPh sb="8" eb="9">
      <t>ゾウ</t>
    </rPh>
    <phoneticPr fontId="2"/>
  </si>
  <si>
    <t>敷地面積</t>
    <phoneticPr fontId="2"/>
  </si>
  <si>
    <t>昭和59年7月</t>
  </si>
  <si>
    <t>ﾊﾞﾚｰﾎﾞｰﾙｺｰﾄ　3面</t>
    <phoneticPr fontId="2"/>
  </si>
  <si>
    <t>一部鉄骨造2階建</t>
    <phoneticPr fontId="2"/>
  </si>
  <si>
    <t>7,431.04</t>
    <phoneticPr fontId="2"/>
  </si>
  <si>
    <t>亜鉛メッキ鋼板板葺</t>
    <phoneticPr fontId="2"/>
  </si>
  <si>
    <t>1階　</t>
    <phoneticPr fontId="2"/>
  </si>
  <si>
    <t>　</t>
    <phoneticPr fontId="2"/>
  </si>
  <si>
    <t>2,047.68</t>
    <phoneticPr fontId="2"/>
  </si>
  <si>
    <t>ﾗﾝﾆﾝｸﾞｺｰｽ　150m</t>
    <phoneticPr fontId="2"/>
  </si>
  <si>
    <t xml:space="preserve">2階　　 </t>
    <phoneticPr fontId="2"/>
  </si>
  <si>
    <t>ﾃﾆｽｺｰﾄ　1面</t>
    <rPh sb="8" eb="9">
      <t>メン</t>
    </rPh>
    <phoneticPr fontId="2"/>
  </si>
  <si>
    <t>514.48</t>
    <phoneticPr fontId="2"/>
  </si>
  <si>
    <t>事務室、会議室</t>
    <rPh sb="0" eb="3">
      <t>ジムシツ</t>
    </rPh>
    <rPh sb="4" eb="7">
      <t>カイギシツ</t>
    </rPh>
    <phoneticPr fontId="2"/>
  </si>
  <si>
    <t>2,970.04</t>
    <phoneticPr fontId="2"/>
  </si>
  <si>
    <t>山中武道館
（山中温泉東桂木町ヌ11番地1）</t>
  </si>
  <si>
    <t>鉄骨鉄筋ｺﾝｸﾘｰﾄ造</t>
    <phoneticPr fontId="2"/>
  </si>
  <si>
    <t>昭和57年3月</t>
  </si>
  <si>
    <t xml:space="preserve">1階 柔道場 409.68㎡ </t>
    <phoneticPr fontId="2"/>
  </si>
  <si>
    <t>2階建</t>
    <phoneticPr fontId="2"/>
  </si>
  <si>
    <t>1,762.28</t>
    <phoneticPr fontId="2"/>
  </si>
  <si>
    <t>（2面）</t>
    <phoneticPr fontId="2"/>
  </si>
  <si>
    <t>2階 剣道場 409.68㎡</t>
    <phoneticPr fontId="2"/>
  </si>
  <si>
    <t>665.64</t>
    <phoneticPr fontId="2"/>
  </si>
  <si>
    <t xml:space="preserve">2階   </t>
    <phoneticPr fontId="2"/>
  </si>
  <si>
    <t>事務室、用具室、休憩室、</t>
    <rPh sb="0" eb="3">
      <t>ジムシツ</t>
    </rPh>
    <rPh sb="4" eb="7">
      <t>ヨウグシツ</t>
    </rPh>
    <rPh sb="8" eb="11">
      <t>キュウケイシツ</t>
    </rPh>
    <phoneticPr fontId="2"/>
  </si>
  <si>
    <t>671.04</t>
    <phoneticPr fontId="2"/>
  </si>
  <si>
    <t>会議室、更衣室、便所</t>
    <rPh sb="0" eb="3">
      <t>カイギシツ</t>
    </rPh>
    <rPh sb="4" eb="7">
      <t>コウイシツ</t>
    </rPh>
    <rPh sb="8" eb="10">
      <t>ベンジョ</t>
    </rPh>
    <phoneticPr fontId="2"/>
  </si>
  <si>
    <t>山中弓道場
（山中温泉塚谷町ト87番地3）</t>
  </si>
  <si>
    <t>鉄骨造 平屋建</t>
  </si>
  <si>
    <t xml:space="preserve">敷地面積           </t>
    <rPh sb="0" eb="2">
      <t>シキチ</t>
    </rPh>
    <rPh sb="2" eb="4">
      <t>メンセキ</t>
    </rPh>
    <phoneticPr fontId="2"/>
  </si>
  <si>
    <t>平成5年3月</t>
    <phoneticPr fontId="2"/>
  </si>
  <si>
    <t>近的射場（9人立）</t>
  </si>
  <si>
    <t>2,759.00</t>
    <phoneticPr fontId="2"/>
  </si>
  <si>
    <t>審判室、控室、巻藁室、</t>
    <rPh sb="0" eb="2">
      <t>シンパン</t>
    </rPh>
    <rPh sb="2" eb="3">
      <t>シツ</t>
    </rPh>
    <rPh sb="4" eb="5">
      <t>ヒカ</t>
    </rPh>
    <rPh sb="5" eb="6">
      <t>シツ</t>
    </rPh>
    <rPh sb="7" eb="8">
      <t>マ</t>
    </rPh>
    <rPh sb="8" eb="9">
      <t>ワラ</t>
    </rPh>
    <rPh sb="9" eb="10">
      <t>シツ</t>
    </rPh>
    <phoneticPr fontId="2"/>
  </si>
  <si>
    <t>更衣室、事務室、会議室、</t>
    <rPh sb="0" eb="3">
      <t>コウイシツ</t>
    </rPh>
    <rPh sb="4" eb="7">
      <t>ジムシツ</t>
    </rPh>
    <rPh sb="8" eb="11">
      <t>カイギシツ</t>
    </rPh>
    <phoneticPr fontId="2"/>
  </si>
  <si>
    <t>614.90</t>
    <phoneticPr fontId="2"/>
  </si>
  <si>
    <t>山中球場
（山中温泉東桂木町ヌ11番地2）</t>
    <phoneticPr fontId="2"/>
  </si>
  <si>
    <t>両翼　90.0m</t>
    <phoneticPr fontId="2"/>
  </si>
  <si>
    <t xml:space="preserve">総面積
     </t>
    <phoneticPr fontId="2"/>
  </si>
  <si>
    <t>平成17年5月</t>
  </si>
  <si>
    <t>センター　110.0m</t>
    <phoneticPr fontId="2"/>
  </si>
  <si>
    <t>11,765.88</t>
    <phoneticPr fontId="2"/>
  </si>
  <si>
    <t>　放送室兼記録室</t>
    <rPh sb="4" eb="5">
      <t>ケン</t>
    </rPh>
    <rPh sb="5" eb="8">
      <t>キロクシツ</t>
    </rPh>
    <phoneticPr fontId="2"/>
  </si>
  <si>
    <t>ﾊﾞｯｸﾈｯﾄ(W=15.0m H=8.0m)</t>
    <phoneticPr fontId="2"/>
  </si>
  <si>
    <t>　男女トイレ</t>
    <phoneticPr fontId="2"/>
  </si>
  <si>
    <t>ﾌｪﾝｽ(W=3.0m H=8.0m L=324m)</t>
    <phoneticPr fontId="2"/>
  </si>
  <si>
    <t>62.10</t>
    <phoneticPr fontId="2"/>
  </si>
  <si>
    <t>　ミーティングルーム</t>
    <phoneticPr fontId="2"/>
  </si>
  <si>
    <t>天然芝</t>
    <rPh sb="0" eb="2">
      <t>テンネン</t>
    </rPh>
    <rPh sb="2" eb="3">
      <t>シバ</t>
    </rPh>
    <phoneticPr fontId="2"/>
  </si>
  <si>
    <t>　倉庫　2棟</t>
    <phoneticPr fontId="2"/>
  </si>
  <si>
    <t>管理棟　木造　2階建</t>
    <phoneticPr fontId="2"/>
  </si>
  <si>
    <t>橋立自然公園運動広場
（橋立町南1番地）</t>
    <phoneticPr fontId="2"/>
  </si>
  <si>
    <t>芝生グラウンド</t>
    <rPh sb="0" eb="2">
      <t>シバフ</t>
    </rPh>
    <phoneticPr fontId="2"/>
  </si>
  <si>
    <t>平成23年7月</t>
    <rPh sb="0" eb="2">
      <t>ヘイセイ</t>
    </rPh>
    <rPh sb="4" eb="5">
      <t>ネン</t>
    </rPh>
    <rPh sb="6" eb="7">
      <t>ガツ</t>
    </rPh>
    <phoneticPr fontId="2"/>
  </si>
  <si>
    <r>
      <t>（高麗芝）7,700m</t>
    </r>
    <r>
      <rPr>
        <vertAlign val="superscript"/>
        <sz val="11"/>
        <rFont val="ＭＳ 明朝"/>
        <family val="1"/>
        <charset val="128"/>
      </rPr>
      <t>2</t>
    </r>
    <rPh sb="1" eb="3">
      <t>コウライ</t>
    </rPh>
    <rPh sb="3" eb="4">
      <t>シバ</t>
    </rPh>
    <phoneticPr fontId="2"/>
  </si>
  <si>
    <t>7,700</t>
    <phoneticPr fontId="2"/>
  </si>
  <si>
    <t>黒崎多目的広場
（黒崎町め23番地）</t>
    <rPh sb="0" eb="2">
      <t>クロサキ</t>
    </rPh>
    <rPh sb="2" eb="5">
      <t>タモクテキ</t>
    </rPh>
    <rPh sb="5" eb="7">
      <t>ヒロバ</t>
    </rPh>
    <rPh sb="9" eb="12">
      <t>クロサキマチ</t>
    </rPh>
    <rPh sb="15" eb="17">
      <t>バンチ</t>
    </rPh>
    <phoneticPr fontId="2"/>
  </si>
  <si>
    <t>芝生グランド</t>
    <rPh sb="0" eb="2">
      <t>シバフ</t>
    </rPh>
    <phoneticPr fontId="2"/>
  </si>
  <si>
    <t>敷地面積</t>
    <rPh sb="0" eb="2">
      <t>シキチ</t>
    </rPh>
    <rPh sb="2" eb="4">
      <t>メンセキ</t>
    </rPh>
    <phoneticPr fontId="2"/>
  </si>
  <si>
    <t>平成30年4月</t>
    <rPh sb="0" eb="2">
      <t>ヘイセイ</t>
    </rPh>
    <rPh sb="4" eb="5">
      <t>ネン</t>
    </rPh>
    <rPh sb="6" eb="7">
      <t>ガツ</t>
    </rPh>
    <phoneticPr fontId="2"/>
  </si>
  <si>
    <r>
      <t>（高麗芝）7,341.30m</t>
    </r>
    <r>
      <rPr>
        <vertAlign val="superscript"/>
        <sz val="11"/>
        <rFont val="ＭＳ 明朝"/>
        <family val="1"/>
        <charset val="128"/>
      </rPr>
      <t>2</t>
    </r>
    <phoneticPr fontId="2"/>
  </si>
  <si>
    <t>7341.30</t>
    <phoneticPr fontId="2"/>
  </si>
  <si>
    <t xml:space="preserve">かが健康グリーンパーク
</t>
    <rPh sb="2" eb="4">
      <t>ケンコウ</t>
    </rPh>
    <phoneticPr fontId="2"/>
  </si>
  <si>
    <t>休憩棟　鉄筋コンクリート平屋</t>
    <rPh sb="0" eb="2">
      <t>キュウケイ</t>
    </rPh>
    <rPh sb="2" eb="3">
      <t>トウ</t>
    </rPh>
    <rPh sb="4" eb="6">
      <t>テッキン</t>
    </rPh>
    <rPh sb="12" eb="14">
      <t>ヒラヤ</t>
    </rPh>
    <phoneticPr fontId="2"/>
  </si>
  <si>
    <t>令和元年10月</t>
    <rPh sb="0" eb="2">
      <t>レイワ</t>
    </rPh>
    <rPh sb="2" eb="4">
      <t>ガンネン</t>
    </rPh>
    <rPh sb="6" eb="7">
      <t>ガツ</t>
    </rPh>
    <phoneticPr fontId="2"/>
  </si>
  <si>
    <t>パークゴルフ場</t>
    <rPh sb="6" eb="7">
      <t>ジョウ</t>
    </rPh>
    <phoneticPr fontId="2"/>
  </si>
  <si>
    <t>（橋立町南1番地）</t>
  </si>
  <si>
    <t>事務棟　木造平屋</t>
    <rPh sb="0" eb="2">
      <t>ジム</t>
    </rPh>
    <rPh sb="2" eb="3">
      <t>トウ</t>
    </rPh>
    <rPh sb="4" eb="6">
      <t>モクゾウ</t>
    </rPh>
    <rPh sb="6" eb="8">
      <t>ヒラヤ</t>
    </rPh>
    <phoneticPr fontId="2"/>
  </si>
  <si>
    <t>25882.67</t>
    <phoneticPr fontId="2"/>
  </si>
  <si>
    <t>グランドゴルフ場</t>
    <rPh sb="7" eb="8">
      <t>ジョウ</t>
    </rPh>
    <phoneticPr fontId="2"/>
  </si>
  <si>
    <t>芝生広場</t>
    <rPh sb="0" eb="2">
      <t>シバフ</t>
    </rPh>
    <rPh sb="2" eb="4">
      <t>ヒロバ</t>
    </rPh>
    <phoneticPr fontId="2"/>
  </si>
  <si>
    <t>マレットゴルフ場</t>
    <rPh sb="7" eb="8">
      <t>ジョウ</t>
    </rPh>
    <phoneticPr fontId="2"/>
  </si>
  <si>
    <t>４コース36ホール</t>
  </si>
  <si>
    <t>資料：スポーツ推進課</t>
  </si>
  <si>
    <t>11-03　市立小学校の状況</t>
    <rPh sb="6" eb="8">
      <t>シリツ</t>
    </rPh>
    <rPh sb="8" eb="11">
      <t>ショウガッコウ</t>
    </rPh>
    <rPh sb="12" eb="14">
      <t>ジョウキョウ</t>
    </rPh>
    <phoneticPr fontId="2"/>
  </si>
  <si>
    <t>令和3年5月1日現在</t>
    <rPh sb="0" eb="2">
      <t>レイワ</t>
    </rPh>
    <rPh sb="3" eb="4">
      <t>ネン</t>
    </rPh>
    <rPh sb="4" eb="5">
      <t>ヘイネン</t>
    </rPh>
    <rPh sb="5" eb="6">
      <t>ツキ</t>
    </rPh>
    <rPh sb="7" eb="8">
      <t>ニチ</t>
    </rPh>
    <rPh sb="8" eb="10">
      <t>ゲンザイ</t>
    </rPh>
    <phoneticPr fontId="2"/>
  </si>
  <si>
    <t>学校名</t>
    <rPh sb="0" eb="2">
      <t>ガッコウ</t>
    </rPh>
    <rPh sb="2" eb="3">
      <t>メイ</t>
    </rPh>
    <phoneticPr fontId="2"/>
  </si>
  <si>
    <t>教職員数(人)</t>
    <rPh sb="0" eb="1">
      <t>キョウ</t>
    </rPh>
    <rPh sb="1" eb="4">
      <t>ショクインスウ</t>
    </rPh>
    <rPh sb="5" eb="6">
      <t>ニン</t>
    </rPh>
    <phoneticPr fontId="2"/>
  </si>
  <si>
    <t>学級数</t>
    <rPh sb="0" eb="2">
      <t>ガッキュウ</t>
    </rPh>
    <rPh sb="2" eb="3">
      <t>スウ</t>
    </rPh>
    <phoneticPr fontId="2"/>
  </si>
  <si>
    <t>児　童　数　（人）</t>
    <rPh sb="0" eb="1">
      <t>ジ</t>
    </rPh>
    <rPh sb="2" eb="3">
      <t>ワラベ</t>
    </rPh>
    <rPh sb="4" eb="5">
      <t>スウ</t>
    </rPh>
    <rPh sb="7" eb="8">
      <t>ニン</t>
    </rPh>
    <phoneticPr fontId="2"/>
  </si>
  <si>
    <t>校舎構造</t>
    <rPh sb="0" eb="2">
      <t>コウシャ</t>
    </rPh>
    <rPh sb="2" eb="4">
      <t>コウゾウ</t>
    </rPh>
    <phoneticPr fontId="2"/>
  </si>
  <si>
    <t>校舎面積
(㎡）</t>
    <rPh sb="0" eb="2">
      <t>コウシャ</t>
    </rPh>
    <rPh sb="2" eb="4">
      <t>メンセキ</t>
    </rPh>
    <phoneticPr fontId="2"/>
  </si>
  <si>
    <t>教員</t>
    <rPh sb="0" eb="2">
      <t>キョウイン</t>
    </rPh>
    <phoneticPr fontId="2"/>
  </si>
  <si>
    <t>職員</t>
    <rPh sb="0" eb="2">
      <t>ショクイン</t>
    </rPh>
    <phoneticPr fontId="2"/>
  </si>
  <si>
    <t>合計</t>
    <rPh sb="0" eb="2">
      <t>ゴウケイ</t>
    </rPh>
    <phoneticPr fontId="2"/>
  </si>
  <si>
    <t>錦城小</t>
    <rPh sb="0" eb="2">
      <t>キンジョウ</t>
    </rPh>
    <rPh sb="2" eb="3">
      <t>ショウ</t>
    </rPh>
    <phoneticPr fontId="2"/>
  </si>
  <si>
    <t>鉄筋3階</t>
    <rPh sb="0" eb="2">
      <t>テッキン</t>
    </rPh>
    <rPh sb="3" eb="4">
      <t>カイ</t>
    </rPh>
    <phoneticPr fontId="2"/>
  </si>
  <si>
    <t>錦城東小</t>
    <rPh sb="0" eb="2">
      <t>キンジョウ</t>
    </rPh>
    <rPh sb="2" eb="3">
      <t>ヒガシ</t>
    </rPh>
    <rPh sb="3" eb="4">
      <t>ショウ</t>
    </rPh>
    <phoneticPr fontId="2"/>
  </si>
  <si>
    <t>三木小</t>
    <rPh sb="0" eb="2">
      <t>ミキ</t>
    </rPh>
    <rPh sb="2" eb="3">
      <t>ショウ</t>
    </rPh>
    <phoneticPr fontId="2"/>
  </si>
  <si>
    <t>鉄筋2階</t>
    <rPh sb="0" eb="2">
      <t>テッキン</t>
    </rPh>
    <rPh sb="3" eb="4">
      <t>カイ</t>
    </rPh>
    <phoneticPr fontId="2"/>
  </si>
  <si>
    <t>三谷小</t>
    <rPh sb="0" eb="2">
      <t>ミタニ</t>
    </rPh>
    <rPh sb="2" eb="3">
      <t>ショウ</t>
    </rPh>
    <phoneticPr fontId="2"/>
  </si>
  <si>
    <t>南郷小</t>
    <rPh sb="0" eb="2">
      <t>ナンゴウ</t>
    </rPh>
    <rPh sb="2" eb="3">
      <t>ショウ</t>
    </rPh>
    <phoneticPr fontId="2"/>
  </si>
  <si>
    <t>橋立小</t>
    <rPh sb="0" eb="1">
      <t>ハシ</t>
    </rPh>
    <rPh sb="1" eb="2">
      <t>タテ</t>
    </rPh>
    <rPh sb="2" eb="3">
      <t>ショウ</t>
    </rPh>
    <phoneticPr fontId="2"/>
  </si>
  <si>
    <t>片山津小</t>
    <rPh sb="0" eb="3">
      <t>カタヤマヅ</t>
    </rPh>
    <rPh sb="3" eb="4">
      <t>ショウ</t>
    </rPh>
    <phoneticPr fontId="2"/>
  </si>
  <si>
    <t>金明小</t>
    <rPh sb="0" eb="1">
      <t>キン</t>
    </rPh>
    <rPh sb="1" eb="2">
      <t>メイ</t>
    </rPh>
    <rPh sb="2" eb="3">
      <t>ショウ</t>
    </rPh>
    <phoneticPr fontId="2"/>
  </si>
  <si>
    <t>湖北小</t>
    <rPh sb="0" eb="2">
      <t>コホク</t>
    </rPh>
    <rPh sb="2" eb="3">
      <t>ショウ</t>
    </rPh>
    <phoneticPr fontId="2"/>
  </si>
  <si>
    <t>動橋小</t>
    <rPh sb="0" eb="2">
      <t>イブリハシ</t>
    </rPh>
    <rPh sb="2" eb="3">
      <t>ショウ</t>
    </rPh>
    <phoneticPr fontId="2"/>
  </si>
  <si>
    <t>分校小</t>
    <rPh sb="0" eb="2">
      <t>ブンギョウ</t>
    </rPh>
    <rPh sb="2" eb="3">
      <t>ショウ</t>
    </rPh>
    <phoneticPr fontId="2"/>
  </si>
  <si>
    <t>作見小</t>
    <rPh sb="0" eb="1">
      <t>サク</t>
    </rPh>
    <rPh sb="1" eb="2">
      <t>ミ</t>
    </rPh>
    <rPh sb="2" eb="3">
      <t>ショウ</t>
    </rPh>
    <phoneticPr fontId="2"/>
  </si>
  <si>
    <t>山代小</t>
    <rPh sb="0" eb="2">
      <t>ヤマシロ</t>
    </rPh>
    <rPh sb="2" eb="3">
      <t>ショウ</t>
    </rPh>
    <phoneticPr fontId="2"/>
  </si>
  <si>
    <t>庄小</t>
    <rPh sb="0" eb="1">
      <t>ショウ</t>
    </rPh>
    <rPh sb="1" eb="2">
      <t>ショウ</t>
    </rPh>
    <phoneticPr fontId="2"/>
  </si>
  <si>
    <t>東谷口小</t>
    <rPh sb="0" eb="2">
      <t>ヒガシタニ</t>
    </rPh>
    <rPh sb="2" eb="3">
      <t>クチ</t>
    </rPh>
    <rPh sb="3" eb="4">
      <t>ショウ</t>
    </rPh>
    <phoneticPr fontId="2"/>
  </si>
  <si>
    <t>勅使小</t>
    <rPh sb="0" eb="2">
      <t>チョクシ</t>
    </rPh>
    <rPh sb="2" eb="3">
      <t>ショウ</t>
    </rPh>
    <phoneticPr fontId="2"/>
  </si>
  <si>
    <t>山中小</t>
    <rPh sb="0" eb="2">
      <t>ヤマナカ</t>
    </rPh>
    <rPh sb="2" eb="3">
      <t>ショウ</t>
    </rPh>
    <phoneticPr fontId="2"/>
  </si>
  <si>
    <t>河南小</t>
    <rPh sb="0" eb="3">
      <t>カワミナミ</t>
    </rPh>
    <phoneticPr fontId="2"/>
  </si>
  <si>
    <t>資料：学校指導課　学校基本調査</t>
    <rPh sb="0" eb="2">
      <t>シリョウ</t>
    </rPh>
    <rPh sb="3" eb="5">
      <t>ガッコウ</t>
    </rPh>
    <rPh sb="5" eb="7">
      <t>シドウ</t>
    </rPh>
    <rPh sb="7" eb="8">
      <t>カ</t>
    </rPh>
    <rPh sb="9" eb="11">
      <t>ガッコウ</t>
    </rPh>
    <rPh sb="11" eb="13">
      <t>キホン</t>
    </rPh>
    <rPh sb="13" eb="15">
      <t>チョウサ</t>
    </rPh>
    <phoneticPr fontId="2"/>
  </si>
  <si>
    <t>11-04　市立中学校の状況</t>
    <rPh sb="6" eb="8">
      <t>シリツ</t>
    </rPh>
    <rPh sb="8" eb="11">
      <t>チュウガッコウ</t>
    </rPh>
    <rPh sb="12" eb="14">
      <t>ジョウキョウ</t>
    </rPh>
    <phoneticPr fontId="2"/>
  </si>
  <si>
    <t>令和3年5月1日現在</t>
    <rPh sb="0" eb="2">
      <t>レイワ</t>
    </rPh>
    <rPh sb="3" eb="4">
      <t>ネン</t>
    </rPh>
    <rPh sb="5" eb="6">
      <t>ツキ</t>
    </rPh>
    <rPh sb="7" eb="8">
      <t>ニチ</t>
    </rPh>
    <rPh sb="8" eb="10">
      <t>ゲンザイ</t>
    </rPh>
    <phoneticPr fontId="2"/>
  </si>
  <si>
    <t>生　徒　数　　（人）</t>
    <rPh sb="0" eb="1">
      <t>ショウ</t>
    </rPh>
    <rPh sb="2" eb="3">
      <t>タダ</t>
    </rPh>
    <rPh sb="4" eb="5">
      <t>スウ</t>
    </rPh>
    <rPh sb="8" eb="9">
      <t>ニン</t>
    </rPh>
    <phoneticPr fontId="2"/>
  </si>
  <si>
    <t>錦城中</t>
    <rPh sb="0" eb="2">
      <t>キンジョウ</t>
    </rPh>
    <rPh sb="2" eb="3">
      <t>チュウ</t>
    </rPh>
    <phoneticPr fontId="2"/>
  </si>
  <si>
    <t>鉄骨2階</t>
    <rPh sb="0" eb="2">
      <t>テッコツ</t>
    </rPh>
    <rPh sb="3" eb="4">
      <t>カイ</t>
    </rPh>
    <phoneticPr fontId="2"/>
  </si>
  <si>
    <t>橋立中</t>
    <rPh sb="0" eb="1">
      <t>ハシ</t>
    </rPh>
    <rPh sb="1" eb="2">
      <t>タテ</t>
    </rPh>
    <rPh sb="2" eb="3">
      <t>チュウ</t>
    </rPh>
    <phoneticPr fontId="2"/>
  </si>
  <si>
    <t>片山津中</t>
    <rPh sb="0" eb="3">
      <t>カタヤマヅ</t>
    </rPh>
    <rPh sb="3" eb="4">
      <t>チュウ</t>
    </rPh>
    <phoneticPr fontId="2"/>
  </si>
  <si>
    <t>鉄筋4階</t>
    <rPh sb="0" eb="2">
      <t>テッキン</t>
    </rPh>
    <rPh sb="3" eb="4">
      <t>カイ</t>
    </rPh>
    <phoneticPr fontId="2"/>
  </si>
  <si>
    <t>東和中</t>
    <rPh sb="0" eb="2">
      <t>トウワ</t>
    </rPh>
    <rPh sb="2" eb="3">
      <t>チュウ</t>
    </rPh>
    <phoneticPr fontId="2"/>
  </si>
  <si>
    <t>山代中</t>
    <rPh sb="0" eb="2">
      <t>ヤマシロ</t>
    </rPh>
    <rPh sb="2" eb="3">
      <t>チュウ</t>
    </rPh>
    <phoneticPr fontId="2"/>
  </si>
  <si>
    <t>山中中</t>
    <rPh sb="0" eb="2">
      <t>サンチュウ</t>
    </rPh>
    <rPh sb="2" eb="3">
      <t>チュウ</t>
    </rPh>
    <phoneticPr fontId="2"/>
  </si>
  <si>
    <t>11-05　県立高等学校の状況</t>
    <rPh sb="6" eb="8">
      <t>ケンリツ</t>
    </rPh>
    <rPh sb="8" eb="10">
      <t>コウトウ</t>
    </rPh>
    <rPh sb="10" eb="12">
      <t>ガッコウ</t>
    </rPh>
    <rPh sb="13" eb="15">
      <t>ジョウキョウ</t>
    </rPh>
    <phoneticPr fontId="2"/>
  </si>
  <si>
    <t>生　徒　数　（人）</t>
    <rPh sb="0" eb="1">
      <t>ショウ</t>
    </rPh>
    <rPh sb="2" eb="3">
      <t>タダ</t>
    </rPh>
    <rPh sb="4" eb="5">
      <t>スウ</t>
    </rPh>
    <rPh sb="7" eb="8">
      <t>ニン</t>
    </rPh>
    <phoneticPr fontId="2"/>
  </si>
  <si>
    <t>建物構造</t>
    <rPh sb="0" eb="2">
      <t>タテモノ</t>
    </rPh>
    <rPh sb="2" eb="4">
      <t>コウゾウ</t>
    </rPh>
    <phoneticPr fontId="2"/>
  </si>
  <si>
    <t>建物面積
(㎡）</t>
    <rPh sb="0" eb="2">
      <t>タテモノ</t>
    </rPh>
    <rPh sb="2" eb="4">
      <t>メンセキ</t>
    </rPh>
    <phoneticPr fontId="2"/>
  </si>
  <si>
    <t>大聖寺</t>
    <rPh sb="0" eb="3">
      <t>ダイショウジ</t>
    </rPh>
    <phoneticPr fontId="65"/>
  </si>
  <si>
    <t>鉄筋コンクリート他</t>
    <rPh sb="0" eb="2">
      <t>テッキン</t>
    </rPh>
    <rPh sb="8" eb="9">
      <t>タ</t>
    </rPh>
    <phoneticPr fontId="2"/>
  </si>
  <si>
    <t>大聖寺実業</t>
    <rPh sb="0" eb="3">
      <t>ダイショウジ</t>
    </rPh>
    <rPh sb="3" eb="5">
      <t>ジツギョウ</t>
    </rPh>
    <phoneticPr fontId="65"/>
  </si>
  <si>
    <t>鉄筋４階</t>
    <rPh sb="0" eb="2">
      <t>テッキン</t>
    </rPh>
    <rPh sb="3" eb="4">
      <t>カイ</t>
    </rPh>
    <phoneticPr fontId="2"/>
  </si>
  <si>
    <t>加賀</t>
    <rPh sb="0" eb="2">
      <t>カガ</t>
    </rPh>
    <phoneticPr fontId="65"/>
  </si>
  <si>
    <t>鉄筋コンクリート造</t>
    <rPh sb="0" eb="2">
      <t>テッキン</t>
    </rPh>
    <rPh sb="8" eb="9">
      <t>ゾウ</t>
    </rPh>
    <phoneticPr fontId="2"/>
  </si>
  <si>
    <t>加賀聖城</t>
    <rPh sb="0" eb="2">
      <t>カガ</t>
    </rPh>
    <rPh sb="2" eb="3">
      <t>ヒジリ</t>
    </rPh>
    <rPh sb="3" eb="4">
      <t>シロ</t>
    </rPh>
    <phoneticPr fontId="65"/>
  </si>
  <si>
    <t>鉄筋コンクリート造</t>
    <phoneticPr fontId="2"/>
  </si>
  <si>
    <t>資料：各高等学校</t>
    <rPh sb="0" eb="2">
      <t>シリョウ</t>
    </rPh>
    <rPh sb="3" eb="4">
      <t>カク</t>
    </rPh>
    <rPh sb="4" eb="6">
      <t>コウトウ</t>
    </rPh>
    <rPh sb="6" eb="8">
      <t>ガッコウ</t>
    </rPh>
    <phoneticPr fontId="2"/>
  </si>
  <si>
    <t>11-06　錦城特別支援学校の状況</t>
    <rPh sb="6" eb="8">
      <t>キンジョウ</t>
    </rPh>
    <rPh sb="8" eb="10">
      <t>トクベツ</t>
    </rPh>
    <rPh sb="10" eb="12">
      <t>シエン</t>
    </rPh>
    <rPh sb="12" eb="14">
      <t>ガッコウ</t>
    </rPh>
    <rPh sb="15" eb="17">
      <t>ジョウキョウ</t>
    </rPh>
    <phoneticPr fontId="2"/>
  </si>
  <si>
    <t>県立錦城特別支援学校</t>
    <rPh sb="0" eb="2">
      <t>ケンリツ</t>
    </rPh>
    <rPh sb="2" eb="4">
      <t>ニシキジョウ</t>
    </rPh>
    <rPh sb="4" eb="6">
      <t>トクベツ</t>
    </rPh>
    <rPh sb="6" eb="8">
      <t>シエン</t>
    </rPh>
    <rPh sb="8" eb="10">
      <t>ガッコウ</t>
    </rPh>
    <phoneticPr fontId="2"/>
  </si>
  <si>
    <t>鉄筋2階</t>
    <rPh sb="0" eb="2">
      <t>テッキン</t>
    </rPh>
    <rPh sb="3" eb="4">
      <t>カイ</t>
    </rPh>
    <phoneticPr fontId="65"/>
  </si>
  <si>
    <t>資料：県立錦城特別支援学校</t>
    <rPh sb="0" eb="2">
      <t>シリョウ</t>
    </rPh>
    <rPh sb="7" eb="11">
      <t>トクベツシエン</t>
    </rPh>
    <rPh sb="11" eb="13">
      <t>ガッコウ</t>
    </rPh>
    <phoneticPr fontId="2"/>
  </si>
  <si>
    <t>11-07　加賀看護学校の状況</t>
    <rPh sb="6" eb="8">
      <t>カガ</t>
    </rPh>
    <rPh sb="8" eb="10">
      <t>カンゴ</t>
    </rPh>
    <rPh sb="10" eb="12">
      <t>ガッコウ</t>
    </rPh>
    <rPh sb="13" eb="15">
      <t>ジョウキョウ</t>
    </rPh>
    <phoneticPr fontId="2"/>
  </si>
  <si>
    <t>令和4年1月1日現在</t>
    <rPh sb="0" eb="2">
      <t>レイワ</t>
    </rPh>
    <rPh sb="3" eb="4">
      <t>ネン</t>
    </rPh>
    <rPh sb="4" eb="5">
      <t>ヘイネン</t>
    </rPh>
    <rPh sb="5" eb="6">
      <t>ツキ</t>
    </rPh>
    <rPh sb="7" eb="8">
      <t>ニチ</t>
    </rPh>
    <rPh sb="8" eb="10">
      <t>ゲンザイ</t>
    </rPh>
    <phoneticPr fontId="2"/>
  </si>
  <si>
    <t>課　程　等</t>
    <rPh sb="0" eb="1">
      <t>カ</t>
    </rPh>
    <rPh sb="2" eb="3">
      <t>ホド</t>
    </rPh>
    <rPh sb="4" eb="5">
      <t>トウ</t>
    </rPh>
    <phoneticPr fontId="2"/>
  </si>
  <si>
    <t>学　生　数　（人）</t>
    <rPh sb="0" eb="1">
      <t>ガク</t>
    </rPh>
    <rPh sb="2" eb="3">
      <t>ショウ</t>
    </rPh>
    <rPh sb="4" eb="5">
      <t>スウ</t>
    </rPh>
    <rPh sb="7" eb="8">
      <t>ニン</t>
    </rPh>
    <phoneticPr fontId="2"/>
  </si>
  <si>
    <t>看護師
３年課程
（全日制）</t>
    <rPh sb="10" eb="11">
      <t>ゼン</t>
    </rPh>
    <rPh sb="11" eb="12">
      <t>ヒ</t>
    </rPh>
    <rPh sb="12" eb="13">
      <t>セイ</t>
    </rPh>
    <phoneticPr fontId="2"/>
  </si>
  <si>
    <t>鉄筋コンクリート造</t>
    <rPh sb="0" eb="2">
      <t>テッキン</t>
    </rPh>
    <rPh sb="8" eb="9">
      <t>ツク</t>
    </rPh>
    <phoneticPr fontId="2"/>
  </si>
  <si>
    <t>資料：加賀看護学校</t>
    <rPh sb="0" eb="2">
      <t>シリョウ</t>
    </rPh>
    <rPh sb="3" eb="5">
      <t>カガ</t>
    </rPh>
    <rPh sb="5" eb="7">
      <t>カンゴ</t>
    </rPh>
    <phoneticPr fontId="2"/>
  </si>
  <si>
    <t>11-08　県内高等学校都道府県別就職者数</t>
    <rPh sb="6" eb="8">
      <t>ケンナイ</t>
    </rPh>
    <phoneticPr fontId="2"/>
  </si>
  <si>
    <t>各年3月　単位：人</t>
    <phoneticPr fontId="2"/>
  </si>
  <si>
    <t>都道府県</t>
    <phoneticPr fontId="2"/>
  </si>
  <si>
    <t>青森</t>
    <rPh sb="0" eb="2">
      <t>アオモリ</t>
    </rPh>
    <phoneticPr fontId="2"/>
  </si>
  <si>
    <t>岩手</t>
    <rPh sb="0" eb="2">
      <t>イワテ</t>
    </rPh>
    <phoneticPr fontId="2"/>
  </si>
  <si>
    <t>宮城</t>
    <rPh sb="0" eb="2">
      <t>ミヤギ</t>
    </rPh>
    <phoneticPr fontId="2"/>
  </si>
  <si>
    <t>秋田</t>
    <rPh sb="0" eb="2">
      <t>アキタ</t>
    </rPh>
    <phoneticPr fontId="2"/>
  </si>
  <si>
    <t>山形</t>
    <rPh sb="0" eb="2">
      <t>ヤマガタ</t>
    </rPh>
    <phoneticPr fontId="2"/>
  </si>
  <si>
    <t>福島</t>
    <rPh sb="0" eb="2">
      <t>フクシマ</t>
    </rPh>
    <phoneticPr fontId="2"/>
  </si>
  <si>
    <t>茨城</t>
    <phoneticPr fontId="2"/>
  </si>
  <si>
    <t>栃木</t>
    <phoneticPr fontId="2"/>
  </si>
  <si>
    <t>群馬</t>
    <phoneticPr fontId="2"/>
  </si>
  <si>
    <t>埼玉</t>
    <phoneticPr fontId="2"/>
  </si>
  <si>
    <t>千葉</t>
    <phoneticPr fontId="2"/>
  </si>
  <si>
    <t>東京</t>
    <phoneticPr fontId="2"/>
  </si>
  <si>
    <t>神奈川</t>
    <phoneticPr fontId="2"/>
  </si>
  <si>
    <t>新潟</t>
    <phoneticPr fontId="2"/>
  </si>
  <si>
    <t>富山</t>
    <phoneticPr fontId="2"/>
  </si>
  <si>
    <t>(各年3月)</t>
    <rPh sb="1" eb="3">
      <t>カクネン</t>
    </rPh>
    <rPh sb="4" eb="5">
      <t>ガツ</t>
    </rPh>
    <phoneticPr fontId="2"/>
  </si>
  <si>
    <t>　　30　</t>
    <phoneticPr fontId="2"/>
  </si>
  <si>
    <t>石川</t>
    <phoneticPr fontId="2"/>
  </si>
  <si>
    <t>福井</t>
    <phoneticPr fontId="2"/>
  </si>
  <si>
    <t>山梨</t>
    <phoneticPr fontId="2"/>
  </si>
  <si>
    <t>長野</t>
    <phoneticPr fontId="2"/>
  </si>
  <si>
    <t>岐阜</t>
    <phoneticPr fontId="2"/>
  </si>
  <si>
    <t>静岡</t>
    <phoneticPr fontId="2"/>
  </si>
  <si>
    <t>愛知</t>
    <phoneticPr fontId="2"/>
  </si>
  <si>
    <t>三重</t>
    <phoneticPr fontId="2"/>
  </si>
  <si>
    <t>滋賀</t>
  </si>
  <si>
    <t>京都</t>
    <phoneticPr fontId="2"/>
  </si>
  <si>
    <t>大阪</t>
    <phoneticPr fontId="2"/>
  </si>
  <si>
    <t>兵庫</t>
    <phoneticPr fontId="2"/>
  </si>
  <si>
    <t>奈良</t>
    <phoneticPr fontId="2"/>
  </si>
  <si>
    <t>和歌山</t>
    <phoneticPr fontId="2"/>
  </si>
  <si>
    <t>鳥取</t>
    <phoneticPr fontId="2"/>
  </si>
  <si>
    <t>島根</t>
    <phoneticPr fontId="2"/>
  </si>
  <si>
    <t>岡山</t>
    <phoneticPr fontId="2"/>
  </si>
  <si>
    <t>広島</t>
    <phoneticPr fontId="2"/>
  </si>
  <si>
    <t>山口</t>
    <phoneticPr fontId="2"/>
  </si>
  <si>
    <t>徳島</t>
    <phoneticPr fontId="2"/>
  </si>
  <si>
    <t>香川</t>
    <phoneticPr fontId="2"/>
  </si>
  <si>
    <t>愛媛</t>
    <phoneticPr fontId="2"/>
  </si>
  <si>
    <t>高知</t>
    <phoneticPr fontId="2"/>
  </si>
  <si>
    <t>福岡</t>
    <phoneticPr fontId="2"/>
  </si>
  <si>
    <t>佐賀</t>
    <phoneticPr fontId="2"/>
  </si>
  <si>
    <t>長崎</t>
    <phoneticPr fontId="2"/>
  </si>
  <si>
    <t>熊本</t>
    <phoneticPr fontId="2"/>
  </si>
  <si>
    <t>大分</t>
    <phoneticPr fontId="2"/>
  </si>
  <si>
    <t>宮崎</t>
    <phoneticPr fontId="2"/>
  </si>
  <si>
    <t>鹿児島</t>
    <phoneticPr fontId="2"/>
  </si>
  <si>
    <t>沖縄</t>
    <phoneticPr fontId="2"/>
  </si>
  <si>
    <t>県外
就職率
(％)</t>
    <phoneticPr fontId="2"/>
  </si>
  <si>
    <t>資料：学校基本調査</t>
    <phoneticPr fontId="2"/>
  </si>
  <si>
    <t>11-09　市内中学校県内就職者数</t>
    <rPh sb="6" eb="8">
      <t>シナイ</t>
    </rPh>
    <rPh sb="8" eb="11">
      <t>チュウガッコウ</t>
    </rPh>
    <rPh sb="11" eb="13">
      <t>ケンナイ</t>
    </rPh>
    <rPh sb="13" eb="16">
      <t>シュウショクシャ</t>
    </rPh>
    <rPh sb="16" eb="17">
      <t>スウ</t>
    </rPh>
    <phoneticPr fontId="2"/>
  </si>
  <si>
    <t>単位：人</t>
    <phoneticPr fontId="2"/>
  </si>
  <si>
    <t>就職先</t>
    <rPh sb="0" eb="3">
      <t>シュウショクサキ</t>
    </rPh>
    <phoneticPr fontId="2"/>
  </si>
  <si>
    <t>金沢市</t>
    <phoneticPr fontId="2"/>
  </si>
  <si>
    <t>七尾市</t>
    <phoneticPr fontId="2"/>
  </si>
  <si>
    <t>小松市</t>
    <phoneticPr fontId="2"/>
  </si>
  <si>
    <t>輪島市</t>
    <phoneticPr fontId="2"/>
  </si>
  <si>
    <t>珠洲市</t>
    <phoneticPr fontId="2"/>
  </si>
  <si>
    <t>加賀市</t>
    <phoneticPr fontId="2"/>
  </si>
  <si>
    <t>羽咋市</t>
    <phoneticPr fontId="2"/>
  </si>
  <si>
    <t>かほく市</t>
    <phoneticPr fontId="2"/>
  </si>
  <si>
    <t>白山市</t>
    <phoneticPr fontId="2"/>
  </si>
  <si>
    <t>能美市</t>
    <phoneticPr fontId="2"/>
  </si>
  <si>
    <t>川北町</t>
    <phoneticPr fontId="2"/>
  </si>
  <si>
    <t>野々市町</t>
    <phoneticPr fontId="2"/>
  </si>
  <si>
    <t>河北郡</t>
    <phoneticPr fontId="2"/>
  </si>
  <si>
    <t>羽咋郡</t>
    <phoneticPr fontId="2"/>
  </si>
  <si>
    <t>中能登町</t>
    <phoneticPr fontId="2"/>
  </si>
  <si>
    <t>鳳珠郡</t>
    <phoneticPr fontId="2"/>
  </si>
  <si>
    <t>11-10　市内高等学校県内就職者数</t>
    <rPh sb="6" eb="8">
      <t>シナイ</t>
    </rPh>
    <rPh sb="8" eb="10">
      <t>コウトウ</t>
    </rPh>
    <rPh sb="10" eb="12">
      <t>ガッコウ</t>
    </rPh>
    <rPh sb="12" eb="14">
      <t>ケンナイ</t>
    </rPh>
    <rPh sb="14" eb="17">
      <t>シュウショクシャ</t>
    </rPh>
    <rPh sb="17" eb="18">
      <t>スウ</t>
    </rPh>
    <phoneticPr fontId="2"/>
  </si>
  <si>
    <t>各年3月　単位：人</t>
    <rPh sb="0" eb="1">
      <t>カク</t>
    </rPh>
    <rPh sb="1" eb="2">
      <t>トシ</t>
    </rPh>
    <rPh sb="3" eb="4">
      <t>ガツ</t>
    </rPh>
    <rPh sb="5" eb="7">
      <t>タンイ</t>
    </rPh>
    <rPh sb="8" eb="9">
      <t>ヒト</t>
    </rPh>
    <phoneticPr fontId="2"/>
  </si>
  <si>
    <t>資料：市内各高等学校</t>
    <rPh sb="0" eb="2">
      <t>シリョウ</t>
    </rPh>
    <rPh sb="3" eb="5">
      <t>シナイ</t>
    </rPh>
    <rPh sb="5" eb="6">
      <t>カク</t>
    </rPh>
    <rPh sb="6" eb="8">
      <t>コウトウ</t>
    </rPh>
    <rPh sb="8" eb="10">
      <t>ガッコウ</t>
    </rPh>
    <phoneticPr fontId="2"/>
  </si>
  <si>
    <t>11-11　市内中学校進路別卒業者数</t>
    <rPh sb="6" eb="8">
      <t>シナイ</t>
    </rPh>
    <rPh sb="8" eb="11">
      <t>チュウガッコウ</t>
    </rPh>
    <rPh sb="11" eb="13">
      <t>シンロ</t>
    </rPh>
    <rPh sb="13" eb="14">
      <t>ベツ</t>
    </rPh>
    <rPh sb="14" eb="15">
      <t>ソツ</t>
    </rPh>
    <rPh sb="15" eb="18">
      <t>ギョウシャスウ</t>
    </rPh>
    <phoneticPr fontId="2"/>
  </si>
  <si>
    <t>各年3月　単位：人</t>
    <rPh sb="5" eb="7">
      <t>タンイ</t>
    </rPh>
    <rPh sb="8" eb="9">
      <t>ヒト</t>
    </rPh>
    <phoneticPr fontId="2"/>
  </si>
  <si>
    <t>年
（３月）</t>
    <rPh sb="0" eb="1">
      <t>ネン</t>
    </rPh>
    <rPh sb="4" eb="5">
      <t>ガツ</t>
    </rPh>
    <phoneticPr fontId="66"/>
  </si>
  <si>
    <t>卒業者合計</t>
    <rPh sb="0" eb="3">
      <t>ソツギョウシャ</t>
    </rPh>
    <rPh sb="3" eb="5">
      <t>ゴウケイ</t>
    </rPh>
    <phoneticPr fontId="66"/>
  </si>
  <si>
    <t>Ａ　高等学校等進学者(就職進学者を含む)</t>
  </si>
  <si>
    <r>
      <t xml:space="preserve">Ｂ専修学校
</t>
    </r>
    <r>
      <rPr>
        <sz val="8"/>
        <rFont val="ＭＳ ゴシック"/>
        <family val="3"/>
        <charset val="128"/>
      </rPr>
      <t>（高等課程）</t>
    </r>
    <r>
      <rPr>
        <sz val="9"/>
        <rFont val="ＭＳ ゴシック"/>
        <family val="3"/>
        <charset val="128"/>
      </rPr>
      <t xml:space="preserve">
進学者</t>
    </r>
    <phoneticPr fontId="66"/>
  </si>
  <si>
    <t>Ｃ 専修学校(一般課程)等入学者
(就職して入学した者を含む)</t>
    <phoneticPr fontId="66"/>
  </si>
  <si>
    <t>Ｄ
公共職業
能力開発
施設等
入学者</t>
    <rPh sb="7" eb="9">
      <t>ノウリョク</t>
    </rPh>
    <rPh sb="9" eb="11">
      <t>カイハツ</t>
    </rPh>
    <rPh sb="16" eb="19">
      <t>ニュウガクシャ</t>
    </rPh>
    <phoneticPr fontId="66"/>
  </si>
  <si>
    <t>就職者
(左記Ａ
Ｂ、Ｃ、Ｄ
を除く)</t>
    <phoneticPr fontId="66"/>
  </si>
  <si>
    <t>左  記
以  外</t>
    <rPh sb="0" eb="4">
      <t>サキ</t>
    </rPh>
    <rPh sb="5" eb="9">
      <t>イガイ</t>
    </rPh>
    <phoneticPr fontId="66"/>
  </si>
  <si>
    <t>死  亡
不  詳</t>
    <phoneticPr fontId="66"/>
  </si>
  <si>
    <t>左記Ａ
のうち
他県への
進学者
(再掲)</t>
    <phoneticPr fontId="66"/>
  </si>
  <si>
    <t>高等
学校等
進学率
（％）</t>
    <phoneticPr fontId="66"/>
  </si>
  <si>
    <t>就職率
（％）</t>
    <phoneticPr fontId="2"/>
  </si>
  <si>
    <t>計</t>
  </si>
  <si>
    <t>高等学校本科</t>
  </si>
  <si>
    <t>高等
専門学校</t>
    <phoneticPr fontId="66"/>
  </si>
  <si>
    <t>盲・ろう
養護学校
高等部
本科</t>
    <phoneticPr fontId="66"/>
  </si>
  <si>
    <t>盲・ろう
養護学校
高等部
別科</t>
    <rPh sb="14" eb="15">
      <t>ベツ</t>
    </rPh>
    <phoneticPr fontId="66"/>
  </si>
  <si>
    <t>専修学校
一般課程</t>
    <phoneticPr fontId="66"/>
  </si>
  <si>
    <t>各種学校</t>
  </si>
  <si>
    <t>全日制</t>
    <rPh sb="0" eb="2">
      <t>ゼンニチ</t>
    </rPh>
    <rPh sb="2" eb="3">
      <t>セイ</t>
    </rPh>
    <phoneticPr fontId="2"/>
  </si>
  <si>
    <t>定時制</t>
    <rPh sb="0" eb="3">
      <t>テイジセイ</t>
    </rPh>
    <phoneticPr fontId="2"/>
  </si>
  <si>
    <t>通信制</t>
    <rPh sb="0" eb="3">
      <t>ツウシンセイ</t>
    </rPh>
    <phoneticPr fontId="2"/>
  </si>
  <si>
    <t>資料：学校基本調査</t>
    <rPh sb="0" eb="2">
      <t>シリョウ</t>
    </rPh>
    <rPh sb="3" eb="5">
      <t>ガッコウ</t>
    </rPh>
    <rPh sb="5" eb="7">
      <t>キホン</t>
    </rPh>
    <rPh sb="7" eb="9">
      <t>チョウサ</t>
    </rPh>
    <phoneticPr fontId="2"/>
  </si>
  <si>
    <t>11-12　市内高等学校進路別卒業者数</t>
    <rPh sb="6" eb="8">
      <t>シナイ</t>
    </rPh>
    <rPh sb="8" eb="10">
      <t>コウトウ</t>
    </rPh>
    <rPh sb="10" eb="12">
      <t>ガッコウ</t>
    </rPh>
    <rPh sb="12" eb="14">
      <t>シンロ</t>
    </rPh>
    <rPh sb="14" eb="15">
      <t>ベツ</t>
    </rPh>
    <rPh sb="15" eb="16">
      <t>ソツ</t>
    </rPh>
    <rPh sb="16" eb="19">
      <t>ギョウシャスウ</t>
    </rPh>
    <phoneticPr fontId="2"/>
  </si>
  <si>
    <t>Ａ　大学等進学者(就職進学者を含む)</t>
  </si>
  <si>
    <t>Ｂ
専修学校
（専門課程）
進学者</t>
    <phoneticPr fontId="66"/>
  </si>
  <si>
    <t>Ｅ　就職者等</t>
    <rPh sb="5" eb="6">
      <t>トウ</t>
    </rPh>
    <phoneticPr fontId="66"/>
  </si>
  <si>
    <t>一時的な仕事に就いた者</t>
    <rPh sb="0" eb="3">
      <t>イチジテキ</t>
    </rPh>
    <rPh sb="4" eb="6">
      <t>シゴト</t>
    </rPh>
    <rPh sb="7" eb="8">
      <t>ツ</t>
    </rPh>
    <rPh sb="10" eb="11">
      <t>モノ</t>
    </rPh>
    <phoneticPr fontId="66"/>
  </si>
  <si>
    <t>左 記
以 外</t>
    <rPh sb="0" eb="1">
      <t>ヒダリ</t>
    </rPh>
    <rPh sb="2" eb="3">
      <t>キ</t>
    </rPh>
    <rPh sb="4" eb="5">
      <t>イ</t>
    </rPh>
    <rPh sb="6" eb="7">
      <t>ソト</t>
    </rPh>
    <phoneticPr fontId="66"/>
  </si>
  <si>
    <t>死 亡
不 詳</t>
    <phoneticPr fontId="66"/>
  </si>
  <si>
    <t>(再掲)</t>
    <phoneticPr fontId="66"/>
  </si>
  <si>
    <t>大学等
進学率
（％）</t>
    <phoneticPr fontId="66"/>
  </si>
  <si>
    <t>常用労働者</t>
    <rPh sb="0" eb="2">
      <t>ジョウヨウ</t>
    </rPh>
    <rPh sb="2" eb="5">
      <t>ロウドウシャ</t>
    </rPh>
    <phoneticPr fontId="2"/>
  </si>
  <si>
    <t>臨時労働者</t>
    <rPh sb="0" eb="2">
      <t>リンジ</t>
    </rPh>
    <rPh sb="2" eb="5">
      <t>ロウドウシャ</t>
    </rPh>
    <phoneticPr fontId="2"/>
  </si>
  <si>
    <t>左記Ａ,Ｂ,Ｃ,Ｄのうち就職している者</t>
    <phoneticPr fontId="2"/>
  </si>
  <si>
    <t>左記E有期雇用労働者のうち雇用契約期間が一年以上,かつフルタイム勤務相当の者</t>
    <rPh sb="0" eb="2">
      <t>サキ</t>
    </rPh>
    <rPh sb="3" eb="10">
      <t>ユウキコヨウロウドウシャ</t>
    </rPh>
    <rPh sb="13" eb="17">
      <t>コヨウケイヤク</t>
    </rPh>
    <rPh sb="17" eb="19">
      <t>キカン</t>
    </rPh>
    <rPh sb="20" eb="24">
      <t>イチネンイジョウ</t>
    </rPh>
    <rPh sb="32" eb="34">
      <t>キンム</t>
    </rPh>
    <rPh sb="34" eb="36">
      <t>ソウトウ</t>
    </rPh>
    <rPh sb="37" eb="38">
      <t>モノ</t>
    </rPh>
    <phoneticPr fontId="2"/>
  </si>
  <si>
    <t>大学学部</t>
    <phoneticPr fontId="66"/>
  </si>
  <si>
    <t>短期大学
本科</t>
    <rPh sb="5" eb="7">
      <t>ホンカ</t>
    </rPh>
    <phoneticPr fontId="66"/>
  </si>
  <si>
    <t>大学・短
期大学の
通信教育</t>
    <phoneticPr fontId="66"/>
  </si>
  <si>
    <t>大学・短
期大学の
別科</t>
    <phoneticPr fontId="66"/>
  </si>
  <si>
    <t>高等学校
専攻科</t>
    <phoneticPr fontId="66"/>
  </si>
  <si>
    <t>盲・ろう
養護学校
高等部
専攻科</t>
    <phoneticPr fontId="66"/>
  </si>
  <si>
    <t>自営業主等</t>
    <rPh sb="0" eb="4">
      <t>ジエイギョウヌシ</t>
    </rPh>
    <rPh sb="4" eb="5">
      <t>ナド</t>
    </rPh>
    <phoneticPr fontId="2"/>
  </si>
  <si>
    <t>無期雇用労働者</t>
    <rPh sb="0" eb="2">
      <t>ムキ</t>
    </rPh>
    <rPh sb="2" eb="4">
      <t>コヨウ</t>
    </rPh>
    <rPh sb="4" eb="7">
      <t>ロウドウシャ</t>
    </rPh>
    <phoneticPr fontId="2"/>
  </si>
  <si>
    <t>有期雇用労働者</t>
    <rPh sb="0" eb="2">
      <t>ユウキ</t>
    </rPh>
    <rPh sb="2" eb="4">
      <t>コヨウ</t>
    </rPh>
    <rPh sb="4" eb="7">
      <t>ロウドウシャ</t>
    </rPh>
    <phoneticPr fontId="2"/>
  </si>
  <si>
    <t>自営業主等・無期雇用労働者</t>
    <rPh sb="0" eb="3">
      <t>ジエイギョウ</t>
    </rPh>
    <rPh sb="3" eb="5">
      <t>ヌシトウ</t>
    </rPh>
    <rPh sb="6" eb="10">
      <t>ムキコヨウ</t>
    </rPh>
    <rPh sb="10" eb="13">
      <t>ロウドウシャ</t>
    </rPh>
    <phoneticPr fontId="2"/>
  </si>
  <si>
    <t>雇用期間が一年以上かつ,フルタイム勤務相当の者</t>
    <rPh sb="0" eb="4">
      <t>コヨウキカン</t>
    </rPh>
    <rPh sb="5" eb="9">
      <t>イチネンイジョウ</t>
    </rPh>
    <rPh sb="17" eb="21">
      <t>キンムソウトウ</t>
    </rPh>
    <rPh sb="22" eb="23">
      <t>モノ</t>
    </rPh>
    <phoneticPr fontId="2"/>
  </si>
  <si>
    <t>…</t>
  </si>
  <si>
    <t>※　令和2年の調査から就職者の内訳が追加</t>
    <rPh sb="2" eb="4">
      <t>レイワ</t>
    </rPh>
    <rPh sb="5" eb="6">
      <t>ネン</t>
    </rPh>
    <rPh sb="7" eb="9">
      <t>チョウサ</t>
    </rPh>
    <rPh sb="11" eb="14">
      <t>シュウショクシャ</t>
    </rPh>
    <rPh sb="15" eb="17">
      <t>ウチワケ</t>
    </rPh>
    <rPh sb="18" eb="20">
      <t>ツイカ</t>
    </rPh>
    <phoneticPr fontId="2"/>
  </si>
  <si>
    <t>資料：学校基本調査</t>
  </si>
  <si>
    <t>11-13　市立図書館の状況 （1）貸出登録者数</t>
    <rPh sb="6" eb="8">
      <t>シリツ</t>
    </rPh>
    <rPh sb="8" eb="11">
      <t>トショカン</t>
    </rPh>
    <rPh sb="12" eb="14">
      <t>ジョウキョウ</t>
    </rPh>
    <rPh sb="18" eb="20">
      <t>カシダシ</t>
    </rPh>
    <rPh sb="20" eb="22">
      <t>トウロク</t>
    </rPh>
    <rPh sb="22" eb="23">
      <t>シャ</t>
    </rPh>
    <rPh sb="23" eb="24">
      <t>スウ</t>
    </rPh>
    <phoneticPr fontId="2"/>
  </si>
  <si>
    <t>各年度末現在　単位：人</t>
    <rPh sb="0" eb="4">
      <t>カクネンドマツ</t>
    </rPh>
    <rPh sb="4" eb="6">
      <t>ゲンザイ</t>
    </rPh>
    <rPh sb="7" eb="9">
      <t>タンイ</t>
    </rPh>
    <rPh sb="10" eb="11">
      <t>ヒト</t>
    </rPh>
    <phoneticPr fontId="2"/>
  </si>
  <si>
    <t>一般</t>
    <rPh sb="0" eb="2">
      <t>イッパン</t>
    </rPh>
    <phoneticPr fontId="2"/>
  </si>
  <si>
    <t>中学</t>
    <rPh sb="0" eb="2">
      <t>チュウガク</t>
    </rPh>
    <phoneticPr fontId="2"/>
  </si>
  <si>
    <t>児童</t>
    <rPh sb="0" eb="2">
      <t>ジドウ</t>
    </rPh>
    <phoneticPr fontId="2"/>
  </si>
  <si>
    <t>幼児</t>
    <rPh sb="0" eb="2">
      <t>ヨウジ</t>
    </rPh>
    <phoneticPr fontId="2"/>
  </si>
  <si>
    <t>平成28年度</t>
    <rPh sb="0" eb="2">
      <t>ヘイセイ</t>
    </rPh>
    <phoneticPr fontId="2"/>
  </si>
  <si>
    <t>令和元　　</t>
    <rPh sb="0" eb="2">
      <t>レイワ</t>
    </rPh>
    <phoneticPr fontId="2"/>
  </si>
  <si>
    <t>資料：中央図書館・山中図書館</t>
    <rPh sb="0" eb="2">
      <t>シリョウ</t>
    </rPh>
    <rPh sb="3" eb="5">
      <t>チュウオウ</t>
    </rPh>
    <rPh sb="5" eb="8">
      <t>トショカン</t>
    </rPh>
    <rPh sb="9" eb="11">
      <t>ヤマナカ</t>
    </rPh>
    <rPh sb="11" eb="14">
      <t>トショカン</t>
    </rPh>
    <phoneticPr fontId="2"/>
  </si>
  <si>
    <t>11-14　市立図書館の状況 （2）年齢別貸出利用者数</t>
    <rPh sb="18" eb="20">
      <t>ネンレイ</t>
    </rPh>
    <rPh sb="20" eb="21">
      <t>ベツ</t>
    </rPh>
    <rPh sb="21" eb="23">
      <t>カシダシ</t>
    </rPh>
    <rPh sb="23" eb="25">
      <t>リヨウ</t>
    </rPh>
    <rPh sb="25" eb="26">
      <t>シャ</t>
    </rPh>
    <rPh sb="26" eb="27">
      <t>スウ</t>
    </rPh>
    <phoneticPr fontId="2"/>
  </si>
  <si>
    <t>　　　　年度
分類</t>
    <rPh sb="4" eb="6">
      <t>ネンド</t>
    </rPh>
    <rPh sb="7" eb="9">
      <t>ブンルイ</t>
    </rPh>
    <phoneticPr fontId="2"/>
  </si>
  <si>
    <t>中央図書館</t>
    <rPh sb="0" eb="5">
      <t>チュウオウトショカン</t>
    </rPh>
    <phoneticPr fontId="2"/>
  </si>
  <si>
    <t>山中図書館</t>
    <rPh sb="0" eb="2">
      <t>ヤマナカ</t>
    </rPh>
    <rPh sb="2" eb="5">
      <t>トショカン</t>
    </rPh>
    <phoneticPr fontId="2"/>
  </si>
  <si>
    <t>0～6歳</t>
    <rPh sb="3" eb="4">
      <t>サイ</t>
    </rPh>
    <phoneticPr fontId="2"/>
  </si>
  <si>
    <t>7～12歳</t>
    <rPh sb="4" eb="5">
      <t>サイ</t>
    </rPh>
    <phoneticPr fontId="2"/>
  </si>
  <si>
    <t>13～15歳</t>
    <rPh sb="5" eb="6">
      <t>サイ</t>
    </rPh>
    <phoneticPr fontId="2"/>
  </si>
  <si>
    <t>16～18歳</t>
    <rPh sb="5" eb="6">
      <t>サイ</t>
    </rPh>
    <phoneticPr fontId="2"/>
  </si>
  <si>
    <t>19～30歳</t>
    <rPh sb="5" eb="6">
      <t>サイ</t>
    </rPh>
    <phoneticPr fontId="2"/>
  </si>
  <si>
    <t>31～40歳</t>
    <rPh sb="5" eb="6">
      <t>サイ</t>
    </rPh>
    <phoneticPr fontId="2"/>
  </si>
  <si>
    <t>41～60歳</t>
    <rPh sb="5" eb="6">
      <t>サイ</t>
    </rPh>
    <phoneticPr fontId="2"/>
  </si>
  <si>
    <t>61歳～</t>
    <rPh sb="2" eb="3">
      <t>サイ</t>
    </rPh>
    <phoneticPr fontId="2"/>
  </si>
  <si>
    <t>11-15　市立図書館の状況 （3）年別貸出冊数</t>
    <rPh sb="18" eb="19">
      <t>ネン</t>
    </rPh>
    <rPh sb="19" eb="20">
      <t>ベツ</t>
    </rPh>
    <rPh sb="20" eb="22">
      <t>カシダシ</t>
    </rPh>
    <rPh sb="22" eb="23">
      <t>サツ</t>
    </rPh>
    <rPh sb="23" eb="24">
      <t>スウ</t>
    </rPh>
    <phoneticPr fontId="2"/>
  </si>
  <si>
    <t>単位：冊</t>
    <rPh sb="0" eb="2">
      <t>タンイ</t>
    </rPh>
    <rPh sb="3" eb="4">
      <t>サツ</t>
    </rPh>
    <phoneticPr fontId="2"/>
  </si>
  <si>
    <t>平成28年度</t>
    <rPh sb="0" eb="2">
      <t>ヘイセイ</t>
    </rPh>
    <rPh sb="4" eb="5">
      <t>ネン</t>
    </rPh>
    <rPh sb="5" eb="6">
      <t>ド</t>
    </rPh>
    <phoneticPr fontId="2"/>
  </si>
  <si>
    <t>平成29</t>
    <rPh sb="0" eb="2">
      <t>ヘイセイ</t>
    </rPh>
    <phoneticPr fontId="2"/>
  </si>
  <si>
    <t>平成30</t>
    <rPh sb="0" eb="2">
      <t>ヘイセイ</t>
    </rPh>
    <phoneticPr fontId="2"/>
  </si>
  <si>
    <t>中央図書館</t>
    <phoneticPr fontId="2"/>
  </si>
  <si>
    <t>山中図書館</t>
    <phoneticPr fontId="2"/>
  </si>
  <si>
    <t>一般書</t>
    <rPh sb="2" eb="3">
      <t>ショ</t>
    </rPh>
    <phoneticPr fontId="2"/>
  </si>
  <si>
    <t>児童書</t>
    <rPh sb="0" eb="3">
      <t>ジドウショ</t>
    </rPh>
    <phoneticPr fontId="2"/>
  </si>
  <si>
    <t>雑誌</t>
    <rPh sb="0" eb="2">
      <t>ザッシ</t>
    </rPh>
    <phoneticPr fontId="2"/>
  </si>
  <si>
    <t>AV（視聴覚）</t>
    <phoneticPr fontId="2"/>
  </si>
  <si>
    <t>11-16　市立図書館の状況 （4）自動車文庫貸出冊数</t>
    <rPh sb="18" eb="21">
      <t>ジドウシャ</t>
    </rPh>
    <rPh sb="21" eb="23">
      <t>ブンコ</t>
    </rPh>
    <rPh sb="23" eb="25">
      <t>カシダシ</t>
    </rPh>
    <rPh sb="25" eb="27">
      <t>サツスウ</t>
    </rPh>
    <phoneticPr fontId="2"/>
  </si>
  <si>
    <t>単位：冊</t>
    <phoneticPr fontId="2"/>
  </si>
  <si>
    <t>一般書</t>
    <rPh sb="0" eb="3">
      <t>イッパンショ</t>
    </rPh>
    <phoneticPr fontId="2"/>
  </si>
  <si>
    <t>11-17　市立図書館の状況 （5）図書受入状況</t>
    <rPh sb="18" eb="20">
      <t>トショ</t>
    </rPh>
    <rPh sb="20" eb="22">
      <t>ウケイレ</t>
    </rPh>
    <rPh sb="22" eb="24">
      <t>ジョウキョウ</t>
    </rPh>
    <phoneticPr fontId="2"/>
  </si>
  <si>
    <t>　　　年度
分類</t>
    <rPh sb="3" eb="5">
      <t>ネンド</t>
    </rPh>
    <rPh sb="6" eb="8">
      <t>ブンルイ</t>
    </rPh>
    <phoneticPr fontId="2"/>
  </si>
  <si>
    <t>平成27年度</t>
    <rPh sb="0" eb="2">
      <t>ヘイセイ</t>
    </rPh>
    <rPh sb="4" eb="6">
      <t>ネンド</t>
    </rPh>
    <phoneticPr fontId="2"/>
  </si>
  <si>
    <t>　　　年度
分類</t>
    <rPh sb="3" eb="4">
      <t>ネン</t>
    </rPh>
    <rPh sb="5" eb="7">
      <t>ブンルイ</t>
    </rPh>
    <phoneticPr fontId="2"/>
  </si>
  <si>
    <t>寄贈</t>
  </si>
  <si>
    <t>購入</t>
  </si>
  <si>
    <t>山中図書館</t>
    <rPh sb="0" eb="5">
      <t>ヤマナカトショカン</t>
    </rPh>
    <phoneticPr fontId="2"/>
  </si>
  <si>
    <t>総記・雑著</t>
    <rPh sb="0" eb="2">
      <t>ソウキ</t>
    </rPh>
    <rPh sb="3" eb="4">
      <t>ザツ</t>
    </rPh>
    <rPh sb="4" eb="5">
      <t>チョ</t>
    </rPh>
    <phoneticPr fontId="2"/>
  </si>
  <si>
    <t>哲学・宗教</t>
    <rPh sb="0" eb="2">
      <t>テツガク</t>
    </rPh>
    <rPh sb="3" eb="5">
      <t>シュウキョウ</t>
    </rPh>
    <phoneticPr fontId="2"/>
  </si>
  <si>
    <t>歴史･地理</t>
    <rPh sb="0" eb="2">
      <t>レキシ</t>
    </rPh>
    <rPh sb="3" eb="5">
      <t>チリ</t>
    </rPh>
    <phoneticPr fontId="2"/>
  </si>
  <si>
    <t>社会科学・民族</t>
    <rPh sb="0" eb="2">
      <t>シャカイ</t>
    </rPh>
    <rPh sb="2" eb="4">
      <t>カガク</t>
    </rPh>
    <rPh sb="5" eb="7">
      <t>ミンゾク</t>
    </rPh>
    <phoneticPr fontId="2"/>
  </si>
  <si>
    <t>自然科学・医学</t>
    <rPh sb="0" eb="2">
      <t>シゼン</t>
    </rPh>
    <rPh sb="2" eb="4">
      <t>カガク</t>
    </rPh>
    <rPh sb="5" eb="7">
      <t>イガク</t>
    </rPh>
    <phoneticPr fontId="2"/>
  </si>
  <si>
    <t>工学・生活</t>
    <rPh sb="0" eb="2">
      <t>コウガク</t>
    </rPh>
    <rPh sb="3" eb="5">
      <t>セイカツ</t>
    </rPh>
    <phoneticPr fontId="2"/>
  </si>
  <si>
    <t>産業･交通</t>
    <rPh sb="0" eb="2">
      <t>サンギョウ</t>
    </rPh>
    <rPh sb="3" eb="5">
      <t>コウツウ</t>
    </rPh>
    <phoneticPr fontId="2"/>
  </si>
  <si>
    <t>芸術・スポーツ</t>
    <rPh sb="0" eb="2">
      <t>ゲイジュツ</t>
    </rPh>
    <phoneticPr fontId="2"/>
  </si>
  <si>
    <t>語学</t>
    <rPh sb="0" eb="2">
      <t>ゴガク</t>
    </rPh>
    <phoneticPr fontId="2"/>
  </si>
  <si>
    <t>文学</t>
    <rPh sb="0" eb="2">
      <t>ブンガク</t>
    </rPh>
    <phoneticPr fontId="2"/>
  </si>
  <si>
    <t>寄贈</t>
    <rPh sb="0" eb="2">
      <t>キゾウ</t>
    </rPh>
    <phoneticPr fontId="2"/>
  </si>
  <si>
    <t>購入</t>
    <rPh sb="0" eb="2">
      <t>コウニュウ</t>
    </rPh>
    <phoneticPr fontId="2"/>
  </si>
  <si>
    <t>資料：市立中央図書館・山中図書館</t>
  </si>
  <si>
    <t>11-18　市立図書館の状況 （6）蔵書数</t>
    <rPh sb="18" eb="20">
      <t>ゾウショ</t>
    </rPh>
    <rPh sb="20" eb="21">
      <t>スウ</t>
    </rPh>
    <phoneticPr fontId="2"/>
  </si>
  <si>
    <t>分類</t>
    <rPh sb="0" eb="1">
      <t>ブン</t>
    </rPh>
    <rPh sb="1" eb="2">
      <t>ルイ</t>
    </rPh>
    <phoneticPr fontId="2"/>
  </si>
  <si>
    <t>語　　　学</t>
    <rPh sb="0" eb="1">
      <t>ゴ</t>
    </rPh>
    <rPh sb="4" eb="5">
      <t>ガク</t>
    </rPh>
    <phoneticPr fontId="2"/>
  </si>
  <si>
    <t>文　　　学</t>
    <rPh sb="0" eb="1">
      <t>ブン</t>
    </rPh>
    <rPh sb="4" eb="5">
      <t>ガク</t>
    </rPh>
    <phoneticPr fontId="2"/>
  </si>
  <si>
    <t>聖藩文庫</t>
    <rPh sb="0" eb="1">
      <t>セイ</t>
    </rPh>
    <rPh sb="1" eb="2">
      <t>ハン</t>
    </rPh>
    <rPh sb="2" eb="4">
      <t>ブンコ</t>
    </rPh>
    <phoneticPr fontId="2"/>
  </si>
  <si>
    <t>資料：中央図書館・山中図書館</t>
    <phoneticPr fontId="2"/>
  </si>
  <si>
    <t>11-19　市立図書館の状況 （7）ＡＶコーナー利用実績</t>
    <rPh sb="24" eb="26">
      <t>リヨウ</t>
    </rPh>
    <rPh sb="26" eb="28">
      <t>ジッセキ</t>
    </rPh>
    <phoneticPr fontId="2"/>
  </si>
  <si>
    <t>単位：件</t>
    <rPh sb="0" eb="2">
      <t>タンイ</t>
    </rPh>
    <rPh sb="3" eb="4">
      <t>ケン</t>
    </rPh>
    <phoneticPr fontId="2"/>
  </si>
  <si>
    <t>ビデオテープ・
ＤＶＤ</t>
    <phoneticPr fontId="2"/>
  </si>
  <si>
    <t>ＣＤ・
カセットテープ</t>
    <phoneticPr fontId="2"/>
  </si>
  <si>
    <t>11-20　市立図書館の状況 （8）１6ミリフィルム貸出状況（市所有分）</t>
    <rPh sb="26" eb="28">
      <t>カシダシ</t>
    </rPh>
    <rPh sb="28" eb="30">
      <t>ジョウキョウ</t>
    </rPh>
    <rPh sb="31" eb="32">
      <t>シ</t>
    </rPh>
    <rPh sb="32" eb="34">
      <t>ショユウ</t>
    </rPh>
    <rPh sb="34" eb="35">
      <t>ブン</t>
    </rPh>
    <phoneticPr fontId="2"/>
  </si>
  <si>
    <t>保有数</t>
    <rPh sb="0" eb="2">
      <t>ホユウ</t>
    </rPh>
    <rPh sb="2" eb="3">
      <t>スウ</t>
    </rPh>
    <phoneticPr fontId="2"/>
  </si>
  <si>
    <t>貸出件数</t>
    <rPh sb="0" eb="2">
      <t>カシダシ</t>
    </rPh>
    <rPh sb="2" eb="4">
      <t>ケンスウ</t>
    </rPh>
    <phoneticPr fontId="2"/>
  </si>
  <si>
    <t>貸出本数</t>
    <rPh sb="0" eb="2">
      <t>カシダシ</t>
    </rPh>
    <rPh sb="2" eb="4">
      <t>ホンスウ</t>
    </rPh>
    <phoneticPr fontId="2"/>
  </si>
  <si>
    <t>使用回数</t>
    <rPh sb="0" eb="2">
      <t>シヨウ</t>
    </rPh>
    <rPh sb="2" eb="4">
      <t>カイスウ</t>
    </rPh>
    <phoneticPr fontId="2"/>
  </si>
  <si>
    <t>観覧者数</t>
    <rPh sb="0" eb="2">
      <t>カンラン</t>
    </rPh>
    <rPh sb="2" eb="3">
      <t>シャ</t>
    </rPh>
    <rPh sb="3" eb="4">
      <t>スウ</t>
    </rPh>
    <phoneticPr fontId="2"/>
  </si>
  <si>
    <t>令和元　　</t>
    <rPh sb="0" eb="2">
      <t>レイワ</t>
    </rPh>
    <rPh sb="2" eb="3">
      <t>ゲン</t>
    </rPh>
    <phoneticPr fontId="2"/>
  </si>
  <si>
    <t>資料：視聴覚ライブラリー</t>
    <rPh sb="0" eb="2">
      <t>シリョウ</t>
    </rPh>
    <rPh sb="3" eb="6">
      <t>シチョウカク</t>
    </rPh>
    <phoneticPr fontId="2"/>
  </si>
  <si>
    <t>11-21　セミナーハウスあいりす利用状況</t>
    <rPh sb="17" eb="19">
      <t>リヨウ</t>
    </rPh>
    <rPh sb="19" eb="21">
      <t>ジョウキョウ</t>
    </rPh>
    <phoneticPr fontId="2"/>
  </si>
  <si>
    <t>ホール</t>
    <phoneticPr fontId="2"/>
  </si>
  <si>
    <t>研修室</t>
    <rPh sb="0" eb="3">
      <t>ケンシュウシツ</t>
    </rPh>
    <phoneticPr fontId="2"/>
  </si>
  <si>
    <t>工作室</t>
    <rPh sb="0" eb="2">
      <t>コウサク</t>
    </rPh>
    <rPh sb="2" eb="3">
      <t>シツ</t>
    </rPh>
    <phoneticPr fontId="2"/>
  </si>
  <si>
    <t>音楽スタジオ</t>
    <rPh sb="0" eb="2">
      <t>オンガク</t>
    </rPh>
    <phoneticPr fontId="2"/>
  </si>
  <si>
    <t>調理室</t>
    <rPh sb="0" eb="3">
      <t>チョウリシツ</t>
    </rPh>
    <phoneticPr fontId="2"/>
  </si>
  <si>
    <t>資料：生涯学習課</t>
    <rPh sb="0" eb="2">
      <t>シリョウ</t>
    </rPh>
    <rPh sb="3" eb="8">
      <t>ショウガイガクシュウカ</t>
    </rPh>
    <phoneticPr fontId="2"/>
  </si>
  <si>
    <t>11-22　加賀市美術館利用状況</t>
    <rPh sb="6" eb="8">
      <t>カガ</t>
    </rPh>
    <rPh sb="8" eb="9">
      <t>シ</t>
    </rPh>
    <rPh sb="9" eb="12">
      <t>ビジュツカン</t>
    </rPh>
    <rPh sb="12" eb="14">
      <t>リヨウ</t>
    </rPh>
    <rPh sb="14" eb="16">
      <t>ジョウキョウ</t>
    </rPh>
    <phoneticPr fontId="2"/>
  </si>
  <si>
    <t>総 　 数</t>
    <rPh sb="0" eb="1">
      <t>フサ</t>
    </rPh>
    <rPh sb="4" eb="5">
      <t>カズ</t>
    </rPh>
    <phoneticPr fontId="2"/>
  </si>
  <si>
    <t>企　画　展　示　室</t>
    <rPh sb="0" eb="1">
      <t>クワダ</t>
    </rPh>
    <rPh sb="2" eb="3">
      <t>ガ</t>
    </rPh>
    <rPh sb="4" eb="5">
      <t>テン</t>
    </rPh>
    <rPh sb="6" eb="7">
      <t>シメス</t>
    </rPh>
    <rPh sb="8" eb="9">
      <t>シツ</t>
    </rPh>
    <phoneticPr fontId="2"/>
  </si>
  <si>
    <t>個人・一般</t>
    <rPh sb="0" eb="1">
      <t>コ</t>
    </rPh>
    <rPh sb="1" eb="2">
      <t>ジン</t>
    </rPh>
    <rPh sb="3" eb="4">
      <t>イッ</t>
    </rPh>
    <rPh sb="4" eb="5">
      <t>ハン</t>
    </rPh>
    <phoneticPr fontId="2"/>
  </si>
  <si>
    <t>団体</t>
    <rPh sb="0" eb="2">
      <t>ダンタイ</t>
    </rPh>
    <phoneticPr fontId="2"/>
  </si>
  <si>
    <t>※平成9年9月開館</t>
    <phoneticPr fontId="2"/>
  </si>
  <si>
    <t>資料：加賀市美術館</t>
    <rPh sb="0" eb="2">
      <t>シリョウ</t>
    </rPh>
    <rPh sb="3" eb="5">
      <t>カガ</t>
    </rPh>
    <rPh sb="5" eb="6">
      <t>シ</t>
    </rPh>
    <rPh sb="6" eb="9">
      <t>ビジュツカン</t>
    </rPh>
    <phoneticPr fontId="2"/>
  </si>
  <si>
    <t>※平成24年4月から加賀アートギャラリー改め加賀市美術館に名称変更</t>
    <rPh sb="5" eb="6">
      <t>ネン</t>
    </rPh>
    <rPh sb="7" eb="8">
      <t>ガツ</t>
    </rPh>
    <rPh sb="10" eb="12">
      <t>カガ</t>
    </rPh>
    <rPh sb="20" eb="21">
      <t>アラタ</t>
    </rPh>
    <rPh sb="22" eb="25">
      <t>カガシ</t>
    </rPh>
    <rPh sb="25" eb="28">
      <t>ビジュツカン</t>
    </rPh>
    <rPh sb="29" eb="31">
      <t>メイショウ</t>
    </rPh>
    <rPh sb="31" eb="33">
      <t>ヘンコウ</t>
    </rPh>
    <phoneticPr fontId="2"/>
  </si>
  <si>
    <t>※令和2年(令和元年度)3月2日～22日まで新型コロナウイルス感染症拡大防止のため休館</t>
  </si>
  <si>
    <t>※令和2年4月13日～5月31日まで新型コロナウイルス感染症拡大防止のため休館</t>
    <phoneticPr fontId="2"/>
  </si>
  <si>
    <t>11-23　中谷宇吉郎雪の科学館利用状況</t>
    <rPh sb="6" eb="8">
      <t>ナカヤ</t>
    </rPh>
    <rPh sb="8" eb="11">
      <t>ウキチロウ</t>
    </rPh>
    <rPh sb="11" eb="12">
      <t>ユキ</t>
    </rPh>
    <rPh sb="13" eb="16">
      <t>カガクカン</t>
    </rPh>
    <rPh sb="16" eb="18">
      <t>リヨウ</t>
    </rPh>
    <rPh sb="18" eb="20">
      <t>ジョウキョウ</t>
    </rPh>
    <phoneticPr fontId="2"/>
  </si>
  <si>
    <t>小中高</t>
    <rPh sb="0" eb="3">
      <t>ショウチュウコウ</t>
    </rPh>
    <phoneticPr fontId="2"/>
  </si>
  <si>
    <t>小計</t>
    <rPh sb="0" eb="2">
      <t>ショウケイ</t>
    </rPh>
    <phoneticPr fontId="2"/>
  </si>
  <si>
    <t>※平成6年11月開館</t>
    <rPh sb="1" eb="3">
      <t>ヘイセイ</t>
    </rPh>
    <rPh sb="4" eb="5">
      <t>ネン</t>
    </rPh>
    <rPh sb="7" eb="8">
      <t>ガツ</t>
    </rPh>
    <rPh sb="8" eb="10">
      <t>カイカン</t>
    </rPh>
    <phoneticPr fontId="2"/>
  </si>
  <si>
    <t>資料：中谷宇吉郎雪の科学館</t>
    <phoneticPr fontId="2"/>
  </si>
  <si>
    <t>※平成29年度より一般に高齢者を含む。平成28年度までは小中高に高齢者を含む。</t>
    <phoneticPr fontId="2"/>
  </si>
  <si>
    <t>※令和2年4月13日～5月31日まで新型コロナウイルス感染症拡大防止のため休館</t>
  </si>
  <si>
    <t>11-24　北前船の里資料館利用状況</t>
    <rPh sb="6" eb="7">
      <t>キタ</t>
    </rPh>
    <rPh sb="7" eb="8">
      <t>マエ</t>
    </rPh>
    <rPh sb="8" eb="9">
      <t>ブネ</t>
    </rPh>
    <rPh sb="10" eb="11">
      <t>サト</t>
    </rPh>
    <rPh sb="11" eb="14">
      <t>シリョウカン</t>
    </rPh>
    <rPh sb="14" eb="16">
      <t>リヨウ</t>
    </rPh>
    <rPh sb="16" eb="18">
      <t>ジョウキョウ</t>
    </rPh>
    <phoneticPr fontId="2"/>
  </si>
  <si>
    <t>※昭和58年11月開館</t>
    <rPh sb="1" eb="3">
      <t>ショウワ</t>
    </rPh>
    <rPh sb="5" eb="6">
      <t>ネン</t>
    </rPh>
    <rPh sb="8" eb="9">
      <t>ガツ</t>
    </rPh>
    <rPh sb="9" eb="11">
      <t>カイカン</t>
    </rPh>
    <phoneticPr fontId="2"/>
  </si>
  <si>
    <t>資料：北前船の里資料館</t>
    <phoneticPr fontId="2"/>
  </si>
  <si>
    <t>※平成29年度より一般に高齢者を含む。平成28年度までは小中高に高齢者を含む。</t>
    <rPh sb="1" eb="3">
      <t>ヘイセイ</t>
    </rPh>
    <rPh sb="5" eb="7">
      <t>ネンド</t>
    </rPh>
    <rPh sb="9" eb="11">
      <t>イッパン</t>
    </rPh>
    <rPh sb="12" eb="15">
      <t>コウレイシャ</t>
    </rPh>
    <rPh sb="16" eb="17">
      <t>フク</t>
    </rPh>
    <rPh sb="19" eb="21">
      <t>ヘイセイ</t>
    </rPh>
    <rPh sb="23" eb="25">
      <t>ネンド</t>
    </rPh>
    <rPh sb="28" eb="31">
      <t>ショウチュウコウ</t>
    </rPh>
    <rPh sb="32" eb="35">
      <t>コウレイシャ</t>
    </rPh>
    <rPh sb="36" eb="37">
      <t>フク</t>
    </rPh>
    <phoneticPr fontId="2"/>
  </si>
  <si>
    <t>※令和2年(令和元年度)3月2日～22日まで新型コロナウイルス感染症拡大防止のため休館</t>
    <rPh sb="1" eb="3">
      <t>レイワ</t>
    </rPh>
    <rPh sb="4" eb="5">
      <t>ネン</t>
    </rPh>
    <rPh sb="6" eb="8">
      <t>レイワ</t>
    </rPh>
    <rPh sb="8" eb="11">
      <t>ガンネンド</t>
    </rPh>
    <rPh sb="13" eb="14">
      <t>ガツ</t>
    </rPh>
    <rPh sb="15" eb="16">
      <t>ニチ</t>
    </rPh>
    <rPh sb="19" eb="20">
      <t>ニチ</t>
    </rPh>
    <rPh sb="22" eb="24">
      <t>シンガタ</t>
    </rPh>
    <rPh sb="31" eb="34">
      <t>カンセンショウ</t>
    </rPh>
    <rPh sb="34" eb="36">
      <t>カクダイ</t>
    </rPh>
    <rPh sb="36" eb="38">
      <t>ボウシ</t>
    </rPh>
    <rPh sb="41" eb="43">
      <t>キュウカン</t>
    </rPh>
    <phoneticPr fontId="2"/>
  </si>
  <si>
    <t>※令和2年4月13日～5月31日まで新型コロナウイルス感染症拡大防止のため休館</t>
    <rPh sb="1" eb="3">
      <t>レイワ</t>
    </rPh>
    <rPh sb="4" eb="5">
      <t>ネン</t>
    </rPh>
    <rPh sb="6" eb="7">
      <t>ガツ</t>
    </rPh>
    <rPh sb="9" eb="10">
      <t>ニチ</t>
    </rPh>
    <rPh sb="12" eb="13">
      <t>ガツ</t>
    </rPh>
    <rPh sb="15" eb="16">
      <t>ニチ</t>
    </rPh>
    <rPh sb="18" eb="20">
      <t>シンガタ</t>
    </rPh>
    <rPh sb="27" eb="30">
      <t>カンセンショウ</t>
    </rPh>
    <rPh sb="30" eb="32">
      <t>カクダイ</t>
    </rPh>
    <rPh sb="32" eb="34">
      <t>ボウシ</t>
    </rPh>
    <rPh sb="37" eb="39">
      <t>キュウカン</t>
    </rPh>
    <phoneticPr fontId="2"/>
  </si>
  <si>
    <t>11-25　石川県九谷焼美術館利用状況</t>
    <rPh sb="6" eb="9">
      <t>イシカワケン</t>
    </rPh>
    <rPh sb="9" eb="12">
      <t>クタニヤキ</t>
    </rPh>
    <rPh sb="12" eb="15">
      <t>ビジュツカン</t>
    </rPh>
    <rPh sb="15" eb="17">
      <t>リヨウ</t>
    </rPh>
    <rPh sb="17" eb="19">
      <t>ジョウキョウ</t>
    </rPh>
    <phoneticPr fontId="2"/>
  </si>
  <si>
    <t>団体</t>
    <rPh sb="0" eb="1">
      <t>ダン</t>
    </rPh>
    <rPh sb="1" eb="2">
      <t>カラダ</t>
    </rPh>
    <phoneticPr fontId="2"/>
  </si>
  <si>
    <t>小中高</t>
    <rPh sb="0" eb="1">
      <t>ショウ</t>
    </rPh>
    <rPh sb="1" eb="2">
      <t>チュウ</t>
    </rPh>
    <rPh sb="2" eb="3">
      <t>コウ</t>
    </rPh>
    <phoneticPr fontId="2"/>
  </si>
  <si>
    <t>※平成14年4月開館</t>
    <rPh sb="1" eb="3">
      <t>ヘイセイ</t>
    </rPh>
    <rPh sb="5" eb="6">
      <t>ネン</t>
    </rPh>
    <rPh sb="7" eb="8">
      <t>ガツ</t>
    </rPh>
    <rPh sb="8" eb="10">
      <t>カイカン</t>
    </rPh>
    <phoneticPr fontId="2"/>
  </si>
  <si>
    <t>資料：石川県九谷焼美術館</t>
    <phoneticPr fontId="2"/>
  </si>
  <si>
    <t>※令和2年3月3日～22日まで新型コロナウイルス感染症拡大防止のため休業</t>
    <rPh sb="1" eb="3">
      <t>レイワ</t>
    </rPh>
    <rPh sb="4" eb="5">
      <t>ネン</t>
    </rPh>
    <rPh sb="6" eb="7">
      <t>ガツ</t>
    </rPh>
    <rPh sb="8" eb="9">
      <t>ニチ</t>
    </rPh>
    <rPh sb="12" eb="13">
      <t>ニチ</t>
    </rPh>
    <rPh sb="15" eb="17">
      <t>シンガタ</t>
    </rPh>
    <rPh sb="24" eb="27">
      <t>カンセンショウ</t>
    </rPh>
    <rPh sb="27" eb="29">
      <t>カクダイ</t>
    </rPh>
    <rPh sb="29" eb="31">
      <t>ボウシ</t>
    </rPh>
    <rPh sb="34" eb="36">
      <t>キュウギョウ</t>
    </rPh>
    <phoneticPr fontId="2"/>
  </si>
  <si>
    <t>※令和2年4月13日～5月31日まで新型コロナウイルス感染症拡大防止のため休業</t>
    <rPh sb="1" eb="3">
      <t>レイワ</t>
    </rPh>
    <rPh sb="4" eb="5">
      <t>ネン</t>
    </rPh>
    <rPh sb="6" eb="7">
      <t>ガツ</t>
    </rPh>
    <rPh sb="9" eb="10">
      <t>ニチ</t>
    </rPh>
    <rPh sb="12" eb="13">
      <t>ガツ</t>
    </rPh>
    <rPh sb="15" eb="16">
      <t>ニチ</t>
    </rPh>
    <rPh sb="18" eb="20">
      <t>シンガタ</t>
    </rPh>
    <rPh sb="27" eb="30">
      <t>カンセンショウ</t>
    </rPh>
    <rPh sb="30" eb="32">
      <t>カクダイ</t>
    </rPh>
    <rPh sb="32" eb="34">
      <t>ボウシ</t>
    </rPh>
    <rPh sb="37" eb="39">
      <t>キュウギョウ</t>
    </rPh>
    <phoneticPr fontId="2"/>
  </si>
  <si>
    <t>11-26　魯山人寓居跡いろは草庵利用状況</t>
    <phoneticPr fontId="2"/>
  </si>
  <si>
    <t>年度</t>
    <phoneticPr fontId="2"/>
  </si>
  <si>
    <t>総数</t>
  </si>
  <si>
    <t>一般</t>
    <phoneticPr fontId="2"/>
  </si>
  <si>
    <t>小中高</t>
    <phoneticPr fontId="2"/>
  </si>
  <si>
    <t>小計</t>
    <phoneticPr fontId="2"/>
  </si>
  <si>
    <t>※平成14年10月開館</t>
    <rPh sb="1" eb="3">
      <t>ヘイセイ</t>
    </rPh>
    <rPh sb="5" eb="6">
      <t>ネン</t>
    </rPh>
    <rPh sb="8" eb="9">
      <t>ガツ</t>
    </rPh>
    <rPh sb="9" eb="11">
      <t>カイカン</t>
    </rPh>
    <phoneticPr fontId="2"/>
  </si>
  <si>
    <t>資料：魯山人寓居跡いろは草庵</t>
    <rPh sb="3" eb="4">
      <t>ロ</t>
    </rPh>
    <rPh sb="4" eb="6">
      <t>サンジン</t>
    </rPh>
    <rPh sb="6" eb="8">
      <t>グウキョ</t>
    </rPh>
    <rPh sb="8" eb="9">
      <t>アト</t>
    </rPh>
    <rPh sb="12" eb="14">
      <t>ソウアン</t>
    </rPh>
    <phoneticPr fontId="2"/>
  </si>
  <si>
    <t>11-27　九谷焼窯跡展示館利用状況</t>
    <rPh sb="6" eb="9">
      <t>クタニヤキ</t>
    </rPh>
    <rPh sb="9" eb="10">
      <t>カマ</t>
    </rPh>
    <rPh sb="10" eb="11">
      <t>アト</t>
    </rPh>
    <rPh sb="11" eb="14">
      <t>テンジカン</t>
    </rPh>
    <rPh sb="14" eb="16">
      <t>リヨウ</t>
    </rPh>
    <rPh sb="16" eb="18">
      <t>ジョウキョウ</t>
    </rPh>
    <phoneticPr fontId="2"/>
  </si>
  <si>
    <t>団　　体</t>
    <rPh sb="0" eb="1">
      <t>ダン</t>
    </rPh>
    <rPh sb="3" eb="4">
      <t>カラダ</t>
    </rPh>
    <phoneticPr fontId="2"/>
  </si>
  <si>
    <t>※平成14年10月開館</t>
  </si>
  <si>
    <t>資料：九谷焼窯跡展示館</t>
    <rPh sb="0" eb="2">
      <t>シリョウ</t>
    </rPh>
    <rPh sb="3" eb="6">
      <t>クタニヤキ</t>
    </rPh>
    <rPh sb="6" eb="7">
      <t>カマ</t>
    </rPh>
    <rPh sb="7" eb="8">
      <t>アト</t>
    </rPh>
    <rPh sb="8" eb="11">
      <t>テンジカン</t>
    </rPh>
    <phoneticPr fontId="2"/>
  </si>
  <si>
    <t>※令和2年3月2日～22日まで新型コロナウイルス感染症拡大防止のため休業</t>
    <rPh sb="1" eb="3">
      <t>レイワ</t>
    </rPh>
    <rPh sb="4" eb="5">
      <t>ネン</t>
    </rPh>
    <rPh sb="6" eb="7">
      <t>ガツ</t>
    </rPh>
    <rPh sb="8" eb="9">
      <t>ニチ</t>
    </rPh>
    <rPh sb="12" eb="13">
      <t>ニチ</t>
    </rPh>
    <rPh sb="15" eb="17">
      <t>シンガタ</t>
    </rPh>
    <rPh sb="24" eb="27">
      <t>カンセンショウ</t>
    </rPh>
    <rPh sb="27" eb="29">
      <t>カクダイ</t>
    </rPh>
    <rPh sb="29" eb="31">
      <t>ボウシ</t>
    </rPh>
    <rPh sb="34" eb="36">
      <t>キュウギョウ</t>
    </rPh>
    <phoneticPr fontId="2"/>
  </si>
  <si>
    <t>11-28　深田久弥山の文化館利用状況</t>
    <rPh sb="6" eb="8">
      <t>フカダ</t>
    </rPh>
    <rPh sb="8" eb="10">
      <t>キュウヤ</t>
    </rPh>
    <rPh sb="10" eb="11">
      <t>ヤマ</t>
    </rPh>
    <rPh sb="12" eb="14">
      <t>ブンカ</t>
    </rPh>
    <rPh sb="14" eb="15">
      <t>カン</t>
    </rPh>
    <rPh sb="15" eb="17">
      <t>リヨウ</t>
    </rPh>
    <rPh sb="17" eb="19">
      <t>ジョウキョウ</t>
    </rPh>
    <phoneticPr fontId="2"/>
  </si>
  <si>
    <t>入館者数</t>
    <rPh sb="0" eb="3">
      <t>ニュウカンシャ</t>
    </rPh>
    <rPh sb="3" eb="4">
      <t>カズ</t>
    </rPh>
    <phoneticPr fontId="2"/>
  </si>
  <si>
    <t>※平成14年12月開館　　</t>
    <rPh sb="1" eb="3">
      <t>ヘイセイ</t>
    </rPh>
    <rPh sb="5" eb="6">
      <t>ネン</t>
    </rPh>
    <rPh sb="8" eb="9">
      <t>ガツ</t>
    </rPh>
    <rPh sb="9" eb="11">
      <t>カイカン</t>
    </rPh>
    <phoneticPr fontId="2"/>
  </si>
  <si>
    <t>資料：深田久弥山の文化館</t>
    <phoneticPr fontId="2"/>
  </si>
  <si>
    <t>11-29　山中座利用状況</t>
    <rPh sb="6" eb="7">
      <t>ヤマ</t>
    </rPh>
    <rPh sb="7" eb="9">
      <t>ナカザ</t>
    </rPh>
    <rPh sb="9" eb="11">
      <t>リヨウ</t>
    </rPh>
    <rPh sb="11" eb="13">
      <t>ジョウキョウ</t>
    </rPh>
    <phoneticPr fontId="2"/>
  </si>
  <si>
    <t>各年度中　単位：人</t>
    <phoneticPr fontId="2"/>
  </si>
  <si>
    <t>年　　度</t>
    <rPh sb="0" eb="1">
      <t>トシ</t>
    </rPh>
    <rPh sb="3" eb="4">
      <t>ド</t>
    </rPh>
    <phoneticPr fontId="2"/>
  </si>
  <si>
    <t>山中座施設利用者数</t>
    <rPh sb="0" eb="1">
      <t>ヤマ</t>
    </rPh>
    <rPh sb="1" eb="3">
      <t>ナカザ</t>
    </rPh>
    <rPh sb="3" eb="5">
      <t>シセツ</t>
    </rPh>
    <rPh sb="5" eb="8">
      <t>リヨウシャ</t>
    </rPh>
    <rPh sb="8" eb="9">
      <t>スウ</t>
    </rPh>
    <phoneticPr fontId="2"/>
  </si>
  <si>
    <t>「山　中　節　四　季　の　舞」</t>
    <rPh sb="1" eb="2">
      <t>ヤマ</t>
    </rPh>
    <rPh sb="3" eb="4">
      <t>ナカ</t>
    </rPh>
    <rPh sb="5" eb="6">
      <t>ブシ</t>
    </rPh>
    <rPh sb="7" eb="8">
      <t>ヨン</t>
    </rPh>
    <rPh sb="9" eb="10">
      <t>キ</t>
    </rPh>
    <rPh sb="13" eb="14">
      <t>マイ</t>
    </rPh>
    <phoneticPr fontId="2"/>
  </si>
  <si>
    <t>定期上演鑑賞者数</t>
    <rPh sb="0" eb="2">
      <t>テイキ</t>
    </rPh>
    <rPh sb="2" eb="4">
      <t>ジョウエン</t>
    </rPh>
    <rPh sb="4" eb="7">
      <t>カンショウシャ</t>
    </rPh>
    <rPh sb="7" eb="8">
      <t>スウ</t>
    </rPh>
    <phoneticPr fontId="2"/>
  </si>
  <si>
    <t>予約上演鑑賞者数</t>
    <rPh sb="0" eb="2">
      <t>ヨヤク</t>
    </rPh>
    <rPh sb="2" eb="4">
      <t>ジョウエン</t>
    </rPh>
    <rPh sb="4" eb="7">
      <t>カンショウシャ</t>
    </rPh>
    <rPh sb="7" eb="8">
      <t>スウ</t>
    </rPh>
    <phoneticPr fontId="2"/>
  </si>
  <si>
    <t>※平成14年11月開館</t>
    <rPh sb="1" eb="3">
      <t>ヘイセイ</t>
    </rPh>
    <rPh sb="5" eb="6">
      <t>ネン</t>
    </rPh>
    <rPh sb="8" eb="9">
      <t>ガツ</t>
    </rPh>
    <rPh sb="9" eb="11">
      <t>カイカン</t>
    </rPh>
    <phoneticPr fontId="2"/>
  </si>
  <si>
    <t>資料：山中座</t>
    <rPh sb="0" eb="2">
      <t>シリョウ</t>
    </rPh>
    <rPh sb="3" eb="4">
      <t>ヤマ</t>
    </rPh>
    <rPh sb="4" eb="6">
      <t>ナカザ</t>
    </rPh>
    <phoneticPr fontId="2"/>
  </si>
  <si>
    <t>11-30　山中温泉芭蕉の館利用状況</t>
    <phoneticPr fontId="2"/>
  </si>
  <si>
    <t>総　　数</t>
    <rPh sb="0" eb="1">
      <t>フサ</t>
    </rPh>
    <rPh sb="3" eb="4">
      <t>カズ</t>
    </rPh>
    <phoneticPr fontId="2"/>
  </si>
  <si>
    <t>個人　一般</t>
    <rPh sb="0" eb="2">
      <t>コジン</t>
    </rPh>
    <rPh sb="3" eb="5">
      <t>イッパン</t>
    </rPh>
    <phoneticPr fontId="2"/>
  </si>
  <si>
    <t>※平成16年11月開館</t>
    <rPh sb="1" eb="3">
      <t>ヘイセイ</t>
    </rPh>
    <rPh sb="5" eb="6">
      <t>ネン</t>
    </rPh>
    <rPh sb="8" eb="9">
      <t>ガツ</t>
    </rPh>
    <rPh sb="9" eb="11">
      <t>カイカン</t>
    </rPh>
    <phoneticPr fontId="2"/>
  </si>
  <si>
    <t>資料：芭蕉の館</t>
    <rPh sb="0" eb="2">
      <t>シリョウ</t>
    </rPh>
    <rPh sb="3" eb="5">
      <t>バショウ</t>
    </rPh>
    <rPh sb="6" eb="7">
      <t>ヤカタ</t>
    </rPh>
    <phoneticPr fontId="2"/>
  </si>
  <si>
    <t>11-31　鴨池観察館利用状況</t>
    <rPh sb="6" eb="8">
      <t>カモイケ</t>
    </rPh>
    <rPh sb="8" eb="10">
      <t>カンサツ</t>
    </rPh>
    <rPh sb="10" eb="11">
      <t>ヤカタ</t>
    </rPh>
    <rPh sb="11" eb="13">
      <t>リヨウ</t>
    </rPh>
    <rPh sb="13" eb="15">
      <t>ジョウキョウ</t>
    </rPh>
    <phoneticPr fontId="2"/>
  </si>
  <si>
    <t>単位：人</t>
    <rPh sb="0" eb="2">
      <t>タンイ</t>
    </rPh>
    <rPh sb="3" eb="4">
      <t>ニン</t>
    </rPh>
    <phoneticPr fontId="2"/>
  </si>
  <si>
    <t>個　　人</t>
    <rPh sb="0" eb="1">
      <t>コ</t>
    </rPh>
    <rPh sb="3" eb="4">
      <t>ジン</t>
    </rPh>
    <phoneticPr fontId="2"/>
  </si>
  <si>
    <t>※昭和59年10月開館</t>
    <rPh sb="1" eb="3">
      <t>ショウワ</t>
    </rPh>
    <rPh sb="5" eb="6">
      <t>ネン</t>
    </rPh>
    <rPh sb="8" eb="9">
      <t>ガツ</t>
    </rPh>
    <rPh sb="9" eb="11">
      <t>カイカン</t>
    </rPh>
    <phoneticPr fontId="2"/>
  </si>
  <si>
    <t>資料：環境課</t>
    <rPh sb="0" eb="2">
      <t>シリョウ</t>
    </rPh>
    <rPh sb="3" eb="5">
      <t>カンキョウ</t>
    </rPh>
    <rPh sb="5" eb="6">
      <t>カ</t>
    </rPh>
    <phoneticPr fontId="2"/>
  </si>
  <si>
    <t>11-32　コンピュータクラブハウス加賀利用状況</t>
    <rPh sb="20" eb="24">
      <t>リヨウジョウキョウ</t>
    </rPh>
    <phoneticPr fontId="2"/>
  </si>
  <si>
    <t>令和元年度</t>
    <rPh sb="0" eb="2">
      <t>レイワ</t>
    </rPh>
    <rPh sb="2" eb="3">
      <t>ゲン</t>
    </rPh>
    <rPh sb="3" eb="5">
      <t>ネンド</t>
    </rPh>
    <phoneticPr fontId="2"/>
  </si>
  <si>
    <t>※令和元年5月25日開設</t>
    <rPh sb="1" eb="3">
      <t>レイワ</t>
    </rPh>
    <rPh sb="3" eb="5">
      <t>ガンネン</t>
    </rPh>
    <rPh sb="6" eb="7">
      <t>ガツ</t>
    </rPh>
    <rPh sb="9" eb="10">
      <t>ニチ</t>
    </rPh>
    <rPh sb="10" eb="12">
      <t>カイセツ</t>
    </rPh>
    <phoneticPr fontId="2"/>
  </si>
  <si>
    <t>11-33　加賀市文化会館利用状況</t>
    <phoneticPr fontId="2"/>
  </si>
  <si>
    <t>単位：件、人</t>
    <phoneticPr fontId="2"/>
  </si>
  <si>
    <t>区分</t>
  </si>
  <si>
    <t xml:space="preserve"> 件 数</t>
    <rPh sb="1" eb="2">
      <t>ケン</t>
    </rPh>
    <rPh sb="3" eb="4">
      <t>カズ</t>
    </rPh>
    <phoneticPr fontId="2"/>
  </si>
  <si>
    <t>利用者数</t>
  </si>
  <si>
    <t>総計</t>
  </si>
  <si>
    <t>ホール催物</t>
  </si>
  <si>
    <r>
      <t xml:space="preserve">音楽系
</t>
    </r>
    <r>
      <rPr>
        <sz val="8"/>
        <rFont val="ＭＳ ゴシック"/>
        <family val="3"/>
        <charset val="128"/>
      </rPr>
      <t>（洋・邦楽、
歌謡曲等）</t>
    </r>
    <phoneticPr fontId="2"/>
  </si>
  <si>
    <r>
      <t xml:space="preserve">演劇系
</t>
    </r>
    <r>
      <rPr>
        <sz val="8"/>
        <rFont val="ＭＳ ゴシック"/>
        <family val="3"/>
        <charset val="128"/>
      </rPr>
      <t>(新劇､ﾊﾞﾚｴ､
ﾐｭｰｼﾞｶﾙ等）</t>
    </r>
    <phoneticPr fontId="2"/>
  </si>
  <si>
    <r>
      <t xml:space="preserve">古典芸能
</t>
    </r>
    <r>
      <rPr>
        <sz val="8"/>
        <rFont val="ＭＳ ゴシック"/>
        <family val="3"/>
        <charset val="128"/>
      </rPr>
      <t>(歌舞伎、能、
文学等）</t>
    </r>
    <phoneticPr fontId="2"/>
  </si>
  <si>
    <t>映画</t>
  </si>
  <si>
    <t>講演会</t>
  </si>
  <si>
    <t>全国大会</t>
    <phoneticPr fontId="2"/>
  </si>
  <si>
    <t>大会･研修会</t>
  </si>
  <si>
    <r>
      <t xml:space="preserve">その他
</t>
    </r>
    <r>
      <rPr>
        <sz val="8"/>
        <rFont val="ＭＳ ゴシック"/>
        <family val="3"/>
        <charset val="128"/>
      </rPr>
      <t>（公開番組、
文化祭等）</t>
    </r>
    <phoneticPr fontId="2"/>
  </si>
  <si>
    <t>準備・
リハーサル</t>
    <phoneticPr fontId="2"/>
  </si>
  <si>
    <t>定期練習</t>
    <phoneticPr fontId="2"/>
  </si>
  <si>
    <t>ホール催物
関連会議・
控室等</t>
    <phoneticPr fontId="2"/>
  </si>
  <si>
    <t>会議等</t>
  </si>
  <si>
    <t>趣味・教養
・展示会</t>
    <phoneticPr fontId="2"/>
  </si>
  <si>
    <t>会議・講習会
・研修会</t>
    <phoneticPr fontId="2"/>
  </si>
  <si>
    <t>その他</t>
  </si>
  <si>
    <t>資料：加賀市文化会館</t>
    <rPh sb="0" eb="2">
      <t>シリョウ</t>
    </rPh>
    <rPh sb="3" eb="5">
      <t>カガ</t>
    </rPh>
    <rPh sb="5" eb="6">
      <t>シ</t>
    </rPh>
    <rPh sb="6" eb="8">
      <t>ブンカ</t>
    </rPh>
    <rPh sb="8" eb="10">
      <t>カイカン</t>
    </rPh>
    <phoneticPr fontId="2"/>
  </si>
  <si>
    <t>11-34　山中温泉文化会館利用状況</t>
  </si>
  <si>
    <t>資料：振興課</t>
    <rPh sb="3" eb="5">
      <t>シンコウ</t>
    </rPh>
    <rPh sb="5" eb="6">
      <t>カ</t>
    </rPh>
    <phoneticPr fontId="2"/>
  </si>
  <si>
    <t>11-35　体育施設の利用状況</t>
    <phoneticPr fontId="2"/>
  </si>
  <si>
    <t>年度</t>
  </si>
  <si>
    <t>加賀体育館</t>
  </si>
  <si>
    <t>武道館</t>
  </si>
  <si>
    <t>スポーツセンター</t>
    <phoneticPr fontId="2"/>
  </si>
  <si>
    <t>いきいきランドかが
グラウンドゴルフ場</t>
  </si>
  <si>
    <t>いきいきランドかが
屋内グラウンド</t>
  </si>
  <si>
    <t>いきいきランドかが
屋外グラウンド</t>
  </si>
  <si>
    <t>団体</t>
  </si>
  <si>
    <t>個人</t>
  </si>
  <si>
    <t>資料：スポーツ振興室</t>
    <rPh sb="0" eb="2">
      <t>シリョウ</t>
    </rPh>
    <rPh sb="7" eb="9">
      <t>シンコウ</t>
    </rPh>
    <rPh sb="9" eb="10">
      <t>シツ</t>
    </rPh>
    <phoneticPr fontId="2"/>
  </si>
  <si>
    <t>中央公園テニスコート</t>
  </si>
  <si>
    <t>中央公園
野球場</t>
    <phoneticPr fontId="2"/>
  </si>
  <si>
    <t>相撲場</t>
  </si>
  <si>
    <t>大聖寺テニスコート</t>
  </si>
  <si>
    <t>片山津
野球場</t>
    <phoneticPr fontId="2"/>
  </si>
  <si>
    <t>水泳プール</t>
  </si>
  <si>
    <t>陸上競技場</t>
    <phoneticPr fontId="2"/>
  </si>
  <si>
    <t>ソフト
ボール場</t>
    <phoneticPr fontId="2"/>
  </si>
  <si>
    <t>動橋
グラウンド</t>
    <phoneticPr fontId="2"/>
  </si>
  <si>
    <t>大聖寺
グラウンド</t>
    <phoneticPr fontId="2"/>
  </si>
  <si>
    <t>山代
グラウンド</t>
    <phoneticPr fontId="2"/>
  </si>
  <si>
    <t>山中健民
体育館</t>
    <rPh sb="0" eb="2">
      <t>ヤマナカ</t>
    </rPh>
    <rPh sb="2" eb="3">
      <t>ケン</t>
    </rPh>
    <rPh sb="3" eb="4">
      <t>ミン</t>
    </rPh>
    <rPh sb="5" eb="8">
      <t>タイイクカン</t>
    </rPh>
    <phoneticPr fontId="2"/>
  </si>
  <si>
    <t>山中
武道館</t>
    <rPh sb="0" eb="2">
      <t>ヤマナカ</t>
    </rPh>
    <rPh sb="3" eb="6">
      <t>ブドウカン</t>
    </rPh>
    <phoneticPr fontId="2"/>
  </si>
  <si>
    <t>山中
弓道場</t>
    <rPh sb="0" eb="2">
      <t>ヤマナカ</t>
    </rPh>
    <rPh sb="3" eb="6">
      <t>キュウドウジョウ</t>
    </rPh>
    <phoneticPr fontId="2"/>
  </si>
  <si>
    <t>山中球場</t>
    <rPh sb="0" eb="2">
      <t>ヤマナカ</t>
    </rPh>
    <rPh sb="2" eb="4">
      <t>キュウジョウ</t>
    </rPh>
    <phoneticPr fontId="2"/>
  </si>
  <si>
    <t>橋立
自然公園
運動広場</t>
    <rPh sb="0" eb="1">
      <t>ハシ</t>
    </rPh>
    <rPh sb="1" eb="2">
      <t>タ</t>
    </rPh>
    <rPh sb="3" eb="5">
      <t>シゼン</t>
    </rPh>
    <rPh sb="5" eb="7">
      <t>コウエン</t>
    </rPh>
    <rPh sb="8" eb="10">
      <t>ウンドウ</t>
    </rPh>
    <rPh sb="10" eb="12">
      <t>ヒロバ</t>
    </rPh>
    <phoneticPr fontId="2"/>
  </si>
  <si>
    <t>黒　　崎
多 目 的
広　　場</t>
    <phoneticPr fontId="2"/>
  </si>
  <si>
    <t>資料：スポーツ推進課</t>
    <rPh sb="0" eb="2">
      <t>シリョウ</t>
    </rPh>
    <rPh sb="7" eb="9">
      <t>スイシン</t>
    </rPh>
    <rPh sb="9" eb="10">
      <t>カ</t>
    </rPh>
    <phoneticPr fontId="2"/>
  </si>
  <si>
    <t>11-36　文化財</t>
    <rPh sb="6" eb="9">
      <t>ブンカザイ</t>
    </rPh>
    <phoneticPr fontId="2"/>
  </si>
  <si>
    <t>（国指定重要有形文化財）</t>
    <rPh sb="6" eb="8">
      <t>ユウケイ</t>
    </rPh>
    <phoneticPr fontId="76"/>
  </si>
  <si>
    <t>令和3年4月1日現在</t>
    <phoneticPr fontId="2"/>
  </si>
  <si>
    <t>番号</t>
    <rPh sb="0" eb="2">
      <t>バンゴウ</t>
    </rPh>
    <phoneticPr fontId="2"/>
  </si>
  <si>
    <t>区　　分</t>
    <phoneticPr fontId="76"/>
  </si>
  <si>
    <t>名　　　称</t>
    <phoneticPr fontId="76"/>
  </si>
  <si>
    <t>員　　数</t>
    <rPh sb="0" eb="1">
      <t>イン</t>
    </rPh>
    <rPh sb="3" eb="4">
      <t>カズ</t>
    </rPh>
    <phoneticPr fontId="76"/>
  </si>
  <si>
    <t>所　有　者</t>
    <phoneticPr fontId="76"/>
  </si>
  <si>
    <t>所　在　地</t>
    <phoneticPr fontId="76"/>
  </si>
  <si>
    <t>書跡・典籍</t>
    <rPh sb="3" eb="5">
      <t>テンセキ</t>
    </rPh>
    <phoneticPr fontId="2"/>
  </si>
  <si>
    <t>正親町天皇宸翰御詠草</t>
  </si>
  <si>
    <t>1幅</t>
  </si>
  <si>
    <t>菅生石部神社</t>
  </si>
  <si>
    <t>石川県</t>
    <rPh sb="0" eb="3">
      <t>イシカワケン</t>
    </rPh>
    <phoneticPr fontId="76"/>
  </si>
  <si>
    <t>工芸品</t>
    <rPh sb="0" eb="2">
      <t>コウゲイ</t>
    </rPh>
    <rPh sb="2" eb="3">
      <t>ヒン</t>
    </rPh>
    <phoneticPr fontId="35"/>
  </si>
  <si>
    <t>陶製金剛童子立像</t>
    <rPh sb="0" eb="2">
      <t>トウセイ</t>
    </rPh>
    <rPh sb="2" eb="4">
      <t>コンゴウ</t>
    </rPh>
    <rPh sb="4" eb="6">
      <t>ドウジ</t>
    </rPh>
    <rPh sb="6" eb="8">
      <t>リツゾウ</t>
    </rPh>
    <phoneticPr fontId="35"/>
  </si>
  <si>
    <t>1躯</t>
    <rPh sb="1" eb="2">
      <t>ク</t>
    </rPh>
    <phoneticPr fontId="35"/>
  </si>
  <si>
    <t>医王寺</t>
    <rPh sb="0" eb="1">
      <t>イ</t>
    </rPh>
    <rPh sb="1" eb="3">
      <t>オウジ</t>
    </rPh>
    <phoneticPr fontId="35"/>
  </si>
  <si>
    <t>石川県</t>
    <rPh sb="0" eb="3">
      <t>イシカワケン</t>
    </rPh>
    <phoneticPr fontId="35"/>
  </si>
  <si>
    <t>工芸品</t>
  </si>
  <si>
    <t>蒔絵角赤手箱</t>
    <rPh sb="5" eb="6">
      <t>ハコ</t>
    </rPh>
    <phoneticPr fontId="12"/>
  </si>
  <si>
    <t>1合
附文章1巻</t>
  </si>
  <si>
    <t>東京都台東区上野公園</t>
    <rPh sb="0" eb="3">
      <t>トウキョウト</t>
    </rPh>
    <rPh sb="3" eb="6">
      <t>タイトウク</t>
    </rPh>
    <rPh sb="6" eb="10">
      <t>ウエノコウエン</t>
    </rPh>
    <phoneticPr fontId="12"/>
  </si>
  <si>
    <t>建造物</t>
  </si>
  <si>
    <t>江沼神社長流亭</t>
  </si>
  <si>
    <t>1棟</t>
  </si>
  <si>
    <t>江沼神社</t>
  </si>
  <si>
    <t>大聖寺八間道</t>
  </si>
  <si>
    <t>1基</t>
  </si>
  <si>
    <t>薬王院</t>
  </si>
  <si>
    <t>山代温泉</t>
  </si>
  <si>
    <t>建造物</t>
    <rPh sb="0" eb="3">
      <t>ケンゾウブツ</t>
    </rPh>
    <phoneticPr fontId="35"/>
  </si>
  <si>
    <t>忠谷家住宅</t>
    <rPh sb="0" eb="1">
      <t>チュウ</t>
    </rPh>
    <rPh sb="1" eb="2">
      <t>タニ</t>
    </rPh>
    <rPh sb="2" eb="3">
      <t>イエ</t>
    </rPh>
    <rPh sb="3" eb="5">
      <t>ジュウタク</t>
    </rPh>
    <phoneticPr fontId="35"/>
  </si>
  <si>
    <t>4棟</t>
    <rPh sb="1" eb="2">
      <t>トウ</t>
    </rPh>
    <phoneticPr fontId="76"/>
  </si>
  <si>
    <t>橋立町</t>
    <rPh sb="0" eb="2">
      <t>ハシタテ</t>
    </rPh>
    <rPh sb="2" eb="3">
      <t>マチ</t>
    </rPh>
    <phoneticPr fontId="35"/>
  </si>
  <si>
    <t>（国指定重要有形民俗文化財）</t>
    <rPh sb="8" eb="10">
      <t>ミンゾク</t>
    </rPh>
    <phoneticPr fontId="76"/>
  </si>
  <si>
    <t>有形民俗文化財</t>
    <rPh sb="0" eb="2">
      <t>ユウケイ</t>
    </rPh>
    <phoneticPr fontId="76"/>
  </si>
  <si>
    <t>白山麓の山村生産用具及び民家</t>
    <rPh sb="8" eb="10">
      <t>ヨウグ</t>
    </rPh>
    <phoneticPr fontId="2"/>
  </si>
  <si>
    <t>2638点と
1棟</t>
  </si>
  <si>
    <t>用具：大聖寺敷地町
民家：山田町</t>
    <rPh sb="0" eb="2">
      <t>ヨウグ</t>
    </rPh>
    <rPh sb="3" eb="8">
      <t>ダイショウジシキジ</t>
    </rPh>
    <rPh sb="8" eb="9">
      <t>マチ</t>
    </rPh>
    <rPh sb="10" eb="12">
      <t>ミンカ</t>
    </rPh>
    <rPh sb="13" eb="16">
      <t>ヤマダマチ</t>
    </rPh>
    <phoneticPr fontId="12"/>
  </si>
  <si>
    <t>白山麓の積雪期用具</t>
  </si>
  <si>
    <t>2236点</t>
  </si>
  <si>
    <t>大聖寺敷地町</t>
    <rPh sb="5" eb="6">
      <t>マチ</t>
    </rPh>
    <phoneticPr fontId="2"/>
  </si>
  <si>
    <t>（国指定史跡名勝天然記念物）</t>
    <phoneticPr fontId="76"/>
  </si>
  <si>
    <t>史跡</t>
  </si>
  <si>
    <t>法皇山横穴古墳</t>
    <rPh sb="5" eb="7">
      <t>コフン</t>
    </rPh>
    <phoneticPr fontId="12"/>
  </si>
  <si>
    <t>勅使町</t>
  </si>
  <si>
    <t>二子塚町</t>
  </si>
  <si>
    <t>九谷磁器窯跡</t>
    <rPh sb="0" eb="2">
      <t>クタニ</t>
    </rPh>
    <rPh sb="2" eb="4">
      <t>ジキ</t>
    </rPh>
    <rPh sb="4" eb="5">
      <t>カマ</t>
    </rPh>
    <rPh sb="5" eb="6">
      <t>アト</t>
    </rPh>
    <phoneticPr fontId="35"/>
  </si>
  <si>
    <t>加賀市</t>
    <rPh sb="0" eb="3">
      <t>カガシ</t>
    </rPh>
    <phoneticPr fontId="35"/>
  </si>
  <si>
    <t>天然記念物</t>
  </si>
  <si>
    <t>篠原のキンメイチク</t>
  </si>
  <si>
    <t>篠原町</t>
  </si>
  <si>
    <t>天然記念物</t>
    <rPh sb="0" eb="2">
      <t>テンネン</t>
    </rPh>
    <rPh sb="2" eb="5">
      <t>キネンブツ</t>
    </rPh>
    <phoneticPr fontId="35"/>
  </si>
  <si>
    <t>栢野の大スギ</t>
    <rPh sb="0" eb="1">
      <t>カシワ</t>
    </rPh>
    <rPh sb="1" eb="2">
      <t>ノ</t>
    </rPh>
    <rPh sb="3" eb="4">
      <t>ダイ</t>
    </rPh>
    <phoneticPr fontId="35"/>
  </si>
  <si>
    <t>八幡神社の大スギ</t>
    <rPh sb="0" eb="2">
      <t>ハチマン</t>
    </rPh>
    <rPh sb="2" eb="4">
      <t>ジンジャ</t>
    </rPh>
    <rPh sb="5" eb="6">
      <t>ダイ</t>
    </rPh>
    <phoneticPr fontId="35"/>
  </si>
  <si>
    <t>名勝</t>
    <rPh sb="0" eb="2">
      <t>メイショウ</t>
    </rPh>
    <phoneticPr fontId="35"/>
  </si>
  <si>
    <t>おくのほそ道の風景地　道明が淵(山中の温泉)</t>
    <rPh sb="5" eb="6">
      <t>ドウ</t>
    </rPh>
    <rPh sb="7" eb="9">
      <t>フウケイ</t>
    </rPh>
    <rPh sb="9" eb="10">
      <t>チ</t>
    </rPh>
    <rPh sb="11" eb="13">
      <t>ドウメイ</t>
    </rPh>
    <rPh sb="14" eb="15">
      <t>フチ</t>
    </rPh>
    <rPh sb="16" eb="18">
      <t>ヤマナカ</t>
    </rPh>
    <rPh sb="19" eb="21">
      <t>オンセン</t>
    </rPh>
    <phoneticPr fontId="35"/>
  </si>
  <si>
    <t>（国指定重要無形文化財）</t>
    <rPh sb="1" eb="2">
      <t>クニ</t>
    </rPh>
    <rPh sb="2" eb="4">
      <t>シテイ</t>
    </rPh>
    <rPh sb="4" eb="6">
      <t>ジュウヨウ</t>
    </rPh>
    <rPh sb="6" eb="8">
      <t>ムケイ</t>
    </rPh>
    <rPh sb="8" eb="11">
      <t>ブンカザイ</t>
    </rPh>
    <phoneticPr fontId="76"/>
  </si>
  <si>
    <t>保　持　者</t>
    <rPh sb="0" eb="1">
      <t>タモツ</t>
    </rPh>
    <rPh sb="2" eb="3">
      <t>ジ</t>
    </rPh>
    <phoneticPr fontId="76"/>
  </si>
  <si>
    <t>工芸技術</t>
    <rPh sb="0" eb="2">
      <t>コウゲイ</t>
    </rPh>
    <rPh sb="2" eb="4">
      <t>ギジュツ</t>
    </rPh>
    <phoneticPr fontId="35"/>
  </si>
  <si>
    <t>木工芸</t>
    <rPh sb="0" eb="2">
      <t>モッコウ</t>
    </rPh>
    <rPh sb="2" eb="3">
      <t>ゲイ</t>
    </rPh>
    <phoneticPr fontId="35"/>
  </si>
  <si>
    <t>1人</t>
    <rPh sb="1" eb="2">
      <t>ニン</t>
    </rPh>
    <phoneticPr fontId="35"/>
  </si>
  <si>
    <t>川北良造</t>
    <rPh sb="0" eb="2">
      <t>カワキタ</t>
    </rPh>
    <rPh sb="2" eb="4">
      <t>リョウゾウ</t>
    </rPh>
    <phoneticPr fontId="35"/>
  </si>
  <si>
    <t>（県指定文化財）</t>
    <phoneticPr fontId="76"/>
  </si>
  <si>
    <t>古九谷泊舟図大鉢</t>
  </si>
  <si>
    <t>1枚</t>
    <rPh sb="1" eb="2">
      <t>マイ</t>
    </rPh>
    <phoneticPr fontId="35"/>
  </si>
  <si>
    <t>個人</t>
    <rPh sb="0" eb="2">
      <t>コジン</t>
    </rPh>
    <phoneticPr fontId="35"/>
  </si>
  <si>
    <t>山代温泉東山</t>
    <rPh sb="4" eb="6">
      <t>ヒガシヤマ</t>
    </rPh>
    <phoneticPr fontId="12"/>
  </si>
  <si>
    <t>片野の鴨池</t>
    <rPh sb="0" eb="2">
      <t>カタノ</t>
    </rPh>
    <rPh sb="3" eb="5">
      <t>カモイケ</t>
    </rPh>
    <phoneticPr fontId="35"/>
  </si>
  <si>
    <t>加賀市片野町区長</t>
    <rPh sb="3" eb="5">
      <t>カタノ</t>
    </rPh>
    <rPh sb="5" eb="6">
      <t>マチ</t>
    </rPh>
    <rPh sb="6" eb="8">
      <t>クチョウ</t>
    </rPh>
    <phoneticPr fontId="12"/>
  </si>
  <si>
    <t>坂網猟法と用具</t>
  </si>
  <si>
    <t>1組</t>
    <rPh sb="1" eb="2">
      <t>クミ</t>
    </rPh>
    <phoneticPr fontId="12"/>
  </si>
  <si>
    <t>大聖寺捕鴨猟区協同組合　</t>
  </si>
  <si>
    <t>鉄打出狛犬大置物</t>
  </si>
  <si>
    <t>1対</t>
    <rPh sb="1" eb="2">
      <t>ツイ</t>
    </rPh>
    <phoneticPr fontId="35"/>
  </si>
  <si>
    <t>金沢市出羽町（石川県立美術館）</t>
    <rPh sb="0" eb="2">
      <t>カナザワ</t>
    </rPh>
    <rPh sb="2" eb="3">
      <t>シ</t>
    </rPh>
    <rPh sb="3" eb="5">
      <t>デワ</t>
    </rPh>
    <rPh sb="5" eb="6">
      <t>マチ</t>
    </rPh>
    <rPh sb="7" eb="11">
      <t>イシカワケンリツ</t>
    </rPh>
    <rPh sb="11" eb="14">
      <t>ビジュツカン</t>
    </rPh>
    <phoneticPr fontId="12"/>
  </si>
  <si>
    <t>無形民俗文化財</t>
  </si>
  <si>
    <t>御願神事</t>
  </si>
  <si>
    <t>御願神事保存会</t>
  </si>
  <si>
    <t>大聖寺敷地</t>
  </si>
  <si>
    <t>彫刻</t>
  </si>
  <si>
    <t>木造十一面観音立像</t>
    <rPh sb="0" eb="2">
      <t>モクゾウ</t>
    </rPh>
    <phoneticPr fontId="76"/>
  </si>
  <si>
    <t>1駆</t>
    <rPh sb="1" eb="2">
      <t>ク</t>
    </rPh>
    <phoneticPr fontId="35"/>
  </si>
  <si>
    <t>薬王院</t>
    <rPh sb="0" eb="3">
      <t>ヤクオウイン</t>
    </rPh>
    <phoneticPr fontId="2"/>
  </si>
  <si>
    <t>絵画</t>
  </si>
  <si>
    <t xml:space="preserve">絹本著色親鸞聖人絵伝　
附宝徳元年裏書
</t>
    <rPh sb="12" eb="13">
      <t>ツ</t>
    </rPh>
    <phoneticPr fontId="35"/>
  </si>
  <si>
    <t>4幅
附旧裏書4紙2幅</t>
    <rPh sb="1" eb="2">
      <t>ハバ</t>
    </rPh>
    <phoneticPr fontId="35"/>
  </si>
  <si>
    <t>専稱寺</t>
    <rPh sb="0" eb="1">
      <t>セン</t>
    </rPh>
    <phoneticPr fontId="2"/>
  </si>
  <si>
    <t>金沢市出羽町（石川県立美術館）</t>
  </si>
  <si>
    <t>無限庵御殿</t>
    <rPh sb="0" eb="2">
      <t>ムゲン</t>
    </rPh>
    <rPh sb="2" eb="3">
      <t>イオリ</t>
    </rPh>
    <rPh sb="3" eb="5">
      <t>ゴテン</t>
    </rPh>
    <phoneticPr fontId="35"/>
  </si>
  <si>
    <t>1棟</t>
    <rPh sb="1" eb="2">
      <t>ムネ</t>
    </rPh>
    <phoneticPr fontId="35"/>
  </si>
  <si>
    <t>財団法人無限庵</t>
    <rPh sb="0" eb="4">
      <t>ザイダンホウジン</t>
    </rPh>
    <rPh sb="4" eb="6">
      <t>ムゲン</t>
    </rPh>
    <rPh sb="6" eb="7">
      <t>イオリ</t>
    </rPh>
    <phoneticPr fontId="35"/>
  </si>
  <si>
    <t>山中温泉下谷町</t>
    <rPh sb="0" eb="2">
      <t>ヤマナカ</t>
    </rPh>
    <rPh sb="2" eb="4">
      <t>オンセン</t>
    </rPh>
    <rPh sb="4" eb="6">
      <t>シモタニ</t>
    </rPh>
    <rPh sb="6" eb="7">
      <t>マチ</t>
    </rPh>
    <phoneticPr fontId="35"/>
  </si>
  <si>
    <t>菅原神社の大スギ</t>
    <phoneticPr fontId="35"/>
  </si>
  <si>
    <t>3本</t>
    <rPh sb="1" eb="2">
      <t>ホン</t>
    </rPh>
    <phoneticPr fontId="35"/>
  </si>
  <si>
    <t>菅原神社</t>
    <phoneticPr fontId="2"/>
  </si>
  <si>
    <t>山中温泉栢野町</t>
    <rPh sb="0" eb="2">
      <t>ヤマナカ</t>
    </rPh>
    <rPh sb="2" eb="4">
      <t>オンセン</t>
    </rPh>
    <rPh sb="4" eb="6">
      <t>カヤノ</t>
    </rPh>
    <rPh sb="6" eb="7">
      <t>マチ</t>
    </rPh>
    <phoneticPr fontId="35"/>
  </si>
  <si>
    <t>無形文化財
（工芸技術）</t>
    <rPh sb="0" eb="2">
      <t>ムケイ</t>
    </rPh>
    <rPh sb="2" eb="5">
      <t>ブンカザイ</t>
    </rPh>
    <rPh sb="7" eb="9">
      <t>コウゲイ</t>
    </rPh>
    <rPh sb="9" eb="11">
      <t>ギジュツ</t>
    </rPh>
    <phoneticPr fontId="35"/>
  </si>
  <si>
    <t>山中木地挽物</t>
    <rPh sb="0" eb="2">
      <t>ヤマナカ</t>
    </rPh>
    <rPh sb="2" eb="4">
      <t>キジ</t>
    </rPh>
    <rPh sb="4" eb="5">
      <t>ヒ</t>
    </rPh>
    <rPh sb="5" eb="6">
      <t>モノ</t>
    </rPh>
    <phoneticPr fontId="35"/>
  </si>
  <si>
    <t>山中木地挽物技術保存会</t>
    <rPh sb="0" eb="2">
      <t>ヤマナカ</t>
    </rPh>
    <rPh sb="2" eb="4">
      <t>キジ</t>
    </rPh>
    <rPh sb="4" eb="6">
      <t>ヒキモノ</t>
    </rPh>
    <rPh sb="6" eb="8">
      <t>ギジュツ</t>
    </rPh>
    <rPh sb="8" eb="11">
      <t>ホゾンカイ</t>
    </rPh>
    <phoneticPr fontId="35"/>
  </si>
  <si>
    <t>山中温泉塚谷町</t>
    <rPh sb="0" eb="2">
      <t>ヤマナカ</t>
    </rPh>
    <rPh sb="2" eb="4">
      <t>オンセン</t>
    </rPh>
    <rPh sb="4" eb="6">
      <t>ツカタニ</t>
    </rPh>
    <rPh sb="6" eb="7">
      <t>マチ</t>
    </rPh>
    <phoneticPr fontId="35"/>
  </si>
  <si>
    <t>（市指定文化財）</t>
    <phoneticPr fontId="76"/>
  </si>
  <si>
    <t>絵画</t>
    <rPh sb="0" eb="2">
      <t>カイガ</t>
    </rPh>
    <phoneticPr fontId="76"/>
  </si>
  <si>
    <t>山中温泉縁起絵巻</t>
    <rPh sb="0" eb="2">
      <t>ヤマナカマチ</t>
    </rPh>
    <rPh sb="2" eb="4">
      <t>オンセン</t>
    </rPh>
    <rPh sb="4" eb="6">
      <t>エンギ</t>
    </rPh>
    <rPh sb="6" eb="8">
      <t>エマキ</t>
    </rPh>
    <phoneticPr fontId="76"/>
  </si>
  <si>
    <t>2巻</t>
    <rPh sb="1" eb="2">
      <t>カン</t>
    </rPh>
    <phoneticPr fontId="76"/>
  </si>
  <si>
    <t>医王寺</t>
    <rPh sb="0" eb="1">
      <t>イ</t>
    </rPh>
    <rPh sb="1" eb="3">
      <t>オウジ</t>
    </rPh>
    <phoneticPr fontId="76"/>
  </si>
  <si>
    <t>山中温泉薬師町</t>
    <rPh sb="0" eb="2">
      <t>ヤマナカ</t>
    </rPh>
    <rPh sb="2" eb="4">
      <t>オンセン</t>
    </rPh>
    <rPh sb="4" eb="7">
      <t>ヤクシマチ</t>
    </rPh>
    <phoneticPr fontId="76"/>
  </si>
  <si>
    <t>古文書</t>
    <rPh sb="0" eb="3">
      <t>コモンジョ</t>
    </rPh>
    <phoneticPr fontId="76"/>
  </si>
  <si>
    <t>書状　藤原共方1巻　在丁所1巻　前田利長3巻　前田利常1巻　前田利治利明１巻　</t>
    <rPh sb="0" eb="2">
      <t>ショジョウ</t>
    </rPh>
    <rPh sb="3" eb="5">
      <t>フジワラ</t>
    </rPh>
    <rPh sb="5" eb="6">
      <t>トモ</t>
    </rPh>
    <rPh sb="6" eb="7">
      <t>カタ</t>
    </rPh>
    <rPh sb="8" eb="9">
      <t>マ</t>
    </rPh>
    <rPh sb="10" eb="11">
      <t>ザイ</t>
    </rPh>
    <rPh sb="11" eb="12">
      <t>チョウ</t>
    </rPh>
    <rPh sb="12" eb="13">
      <t>ショ</t>
    </rPh>
    <rPh sb="16" eb="18">
      <t>マエダ</t>
    </rPh>
    <rPh sb="18" eb="20">
      <t>トシナガ</t>
    </rPh>
    <rPh sb="23" eb="25">
      <t>マエダ</t>
    </rPh>
    <rPh sb="25" eb="27">
      <t>トシツネ</t>
    </rPh>
    <rPh sb="30" eb="32">
      <t>マエダ</t>
    </rPh>
    <rPh sb="32" eb="34">
      <t>トシハル</t>
    </rPh>
    <rPh sb="34" eb="36">
      <t>トシアキ</t>
    </rPh>
    <phoneticPr fontId="12"/>
  </si>
  <si>
    <t>7巻</t>
  </si>
  <si>
    <t>菅生石部神社</t>
    <phoneticPr fontId="76"/>
  </si>
  <si>
    <t>作見町（加賀市美術館）</t>
    <rPh sb="0" eb="3">
      <t>サクミマチ</t>
    </rPh>
    <rPh sb="4" eb="7">
      <t>カガシ</t>
    </rPh>
    <rPh sb="7" eb="10">
      <t>ビジュツカン</t>
    </rPh>
    <phoneticPr fontId="12"/>
  </si>
  <si>
    <t>典籍</t>
    <rPh sb="0" eb="2">
      <t>テンセキ</t>
    </rPh>
    <phoneticPr fontId="76"/>
  </si>
  <si>
    <t>洲崎久利筆縁起書１巻　前田利明筆縁起書１巻</t>
    <rPh sb="0" eb="2">
      <t>スザキ</t>
    </rPh>
    <rPh sb="2" eb="4">
      <t>ヒサトシ</t>
    </rPh>
    <rPh sb="4" eb="5">
      <t>フデ</t>
    </rPh>
    <rPh sb="5" eb="7">
      <t>エンギ</t>
    </rPh>
    <rPh sb="7" eb="8">
      <t>ショ</t>
    </rPh>
    <rPh sb="11" eb="13">
      <t>マエダ</t>
    </rPh>
    <rPh sb="13" eb="15">
      <t>トシアキ</t>
    </rPh>
    <rPh sb="15" eb="16">
      <t>フデ</t>
    </rPh>
    <rPh sb="16" eb="18">
      <t>エンギ</t>
    </rPh>
    <rPh sb="18" eb="19">
      <t>ショ</t>
    </rPh>
    <phoneticPr fontId="76"/>
  </si>
  <si>
    <t>2巻</t>
  </si>
  <si>
    <t>社禄書 (足利義持 山口玄蕃 前田利長 前田利常)</t>
    <rPh sb="0" eb="1">
      <t>シャ</t>
    </rPh>
    <rPh sb="1" eb="2">
      <t>ロク</t>
    </rPh>
    <rPh sb="2" eb="3">
      <t>ショ</t>
    </rPh>
    <rPh sb="5" eb="7">
      <t>アシカガ</t>
    </rPh>
    <rPh sb="7" eb="9">
      <t>ヨシモチ</t>
    </rPh>
    <rPh sb="10" eb="12">
      <t>ヤマグチ</t>
    </rPh>
    <rPh sb="12" eb="13">
      <t>ゲン</t>
    </rPh>
    <rPh sb="13" eb="14">
      <t>バン</t>
    </rPh>
    <rPh sb="15" eb="17">
      <t>マエダ</t>
    </rPh>
    <rPh sb="17" eb="19">
      <t>トシナガ</t>
    </rPh>
    <rPh sb="20" eb="22">
      <t>マエダ</t>
    </rPh>
    <rPh sb="22" eb="24">
      <t>トシツネ</t>
    </rPh>
    <phoneticPr fontId="76"/>
  </si>
  <si>
    <t>4巻</t>
  </si>
  <si>
    <t>絹本著色天神画像　伝土佐光信筆</t>
    <rPh sb="0" eb="1">
      <t>キヌ</t>
    </rPh>
    <rPh sb="1" eb="2">
      <t>ホン</t>
    </rPh>
    <rPh sb="2" eb="3">
      <t>チョ</t>
    </rPh>
    <rPh sb="3" eb="4">
      <t>イロ</t>
    </rPh>
    <rPh sb="4" eb="6">
      <t>テンジン</t>
    </rPh>
    <rPh sb="6" eb="8">
      <t>ガゾウ</t>
    </rPh>
    <rPh sb="9" eb="10">
      <t>デン</t>
    </rPh>
    <rPh sb="14" eb="15">
      <t>フデ</t>
    </rPh>
    <phoneticPr fontId="76"/>
  </si>
  <si>
    <t>1幅</t>
    <rPh sb="1" eb="2">
      <t>ハバ</t>
    </rPh>
    <phoneticPr fontId="76"/>
  </si>
  <si>
    <t>紙本著色天神画像　伝狩野元信筆</t>
    <rPh sb="0" eb="1">
      <t>カミ</t>
    </rPh>
    <rPh sb="1" eb="2">
      <t>ホン</t>
    </rPh>
    <rPh sb="2" eb="3">
      <t>チョ</t>
    </rPh>
    <rPh sb="3" eb="4">
      <t>イロ</t>
    </rPh>
    <rPh sb="4" eb="6">
      <t>テンジン</t>
    </rPh>
    <rPh sb="6" eb="8">
      <t>ガゾウ</t>
    </rPh>
    <rPh sb="9" eb="10">
      <t>デン</t>
    </rPh>
    <rPh sb="14" eb="15">
      <t>フデ</t>
    </rPh>
    <phoneticPr fontId="76"/>
  </si>
  <si>
    <t>絹本著色寿老人図　伝周文筆</t>
    <rPh sb="0" eb="1">
      <t>キヌ</t>
    </rPh>
    <rPh sb="1" eb="2">
      <t>ホン</t>
    </rPh>
    <rPh sb="2" eb="3">
      <t>チョ</t>
    </rPh>
    <rPh sb="3" eb="4">
      <t>イロ</t>
    </rPh>
    <rPh sb="4" eb="7">
      <t>ジュロウジン</t>
    </rPh>
    <rPh sb="7" eb="8">
      <t>ズ</t>
    </rPh>
    <rPh sb="9" eb="10">
      <t>デン</t>
    </rPh>
    <rPh sb="10" eb="12">
      <t>シュウブン</t>
    </rPh>
    <rPh sb="12" eb="13">
      <t>フデ</t>
    </rPh>
    <phoneticPr fontId="76"/>
  </si>
  <si>
    <t>紙本墨画野馬図　　伝雪舟筆</t>
    <rPh sb="0" eb="1">
      <t>カミ</t>
    </rPh>
    <rPh sb="1" eb="2">
      <t>ホン</t>
    </rPh>
    <rPh sb="2" eb="3">
      <t>スミ</t>
    </rPh>
    <rPh sb="3" eb="4">
      <t>ガ</t>
    </rPh>
    <rPh sb="4" eb="5">
      <t>ノ</t>
    </rPh>
    <rPh sb="5" eb="6">
      <t>ウマ</t>
    </rPh>
    <rPh sb="6" eb="7">
      <t>ズ</t>
    </rPh>
    <rPh sb="9" eb="10">
      <t>デン</t>
    </rPh>
    <rPh sb="10" eb="12">
      <t>セッシュウ</t>
    </rPh>
    <rPh sb="12" eb="13">
      <t>フデ</t>
    </rPh>
    <phoneticPr fontId="76"/>
  </si>
  <si>
    <t>紙本著色源氏絵　　伝土佐光信筆</t>
    <rPh sb="0" eb="1">
      <t>カミ</t>
    </rPh>
    <rPh sb="1" eb="2">
      <t>ホン</t>
    </rPh>
    <rPh sb="2" eb="3">
      <t>チョ</t>
    </rPh>
    <rPh sb="3" eb="4">
      <t>イロ</t>
    </rPh>
    <rPh sb="4" eb="6">
      <t>ゲンジ</t>
    </rPh>
    <rPh sb="6" eb="7">
      <t>エ</t>
    </rPh>
    <rPh sb="9" eb="10">
      <t>デン</t>
    </rPh>
    <rPh sb="10" eb="12">
      <t>トサ</t>
    </rPh>
    <rPh sb="12" eb="14">
      <t>ミツノブ</t>
    </rPh>
    <rPh sb="14" eb="15">
      <t>フデ</t>
    </rPh>
    <phoneticPr fontId="76"/>
  </si>
  <si>
    <t>一括</t>
    <rPh sb="0" eb="2">
      <t>イッカツ</t>
    </rPh>
    <phoneticPr fontId="76"/>
  </si>
  <si>
    <t>絹本著色黄初平図　伝趙子昂筆</t>
    <rPh sb="0" eb="1">
      <t>キヌ</t>
    </rPh>
    <rPh sb="1" eb="2">
      <t>ホン</t>
    </rPh>
    <rPh sb="2" eb="3">
      <t>チョ</t>
    </rPh>
    <rPh sb="3" eb="4">
      <t>イロ</t>
    </rPh>
    <rPh sb="4" eb="5">
      <t>キ</t>
    </rPh>
    <rPh sb="5" eb="7">
      <t>ハツヘイ</t>
    </rPh>
    <rPh sb="7" eb="8">
      <t>ズ</t>
    </rPh>
    <rPh sb="9" eb="11">
      <t>デンチョウ</t>
    </rPh>
    <rPh sb="11" eb="13">
      <t>ココウ</t>
    </rPh>
    <rPh sb="13" eb="14">
      <t>フデ</t>
    </rPh>
    <phoneticPr fontId="76"/>
  </si>
  <si>
    <t>紙本著色三十六歌仙図　伝土佐光信画　近衛殿筆</t>
    <rPh sb="0" eb="1">
      <t>カミ</t>
    </rPh>
    <rPh sb="1" eb="2">
      <t>ホン</t>
    </rPh>
    <rPh sb="2" eb="3">
      <t>チョ</t>
    </rPh>
    <rPh sb="3" eb="4">
      <t>イロ</t>
    </rPh>
    <rPh sb="4" eb="7">
      <t>３６</t>
    </rPh>
    <rPh sb="7" eb="9">
      <t>カセン</t>
    </rPh>
    <rPh sb="9" eb="10">
      <t>ズ</t>
    </rPh>
    <rPh sb="11" eb="12">
      <t>デン</t>
    </rPh>
    <rPh sb="12" eb="14">
      <t>トサ</t>
    </rPh>
    <rPh sb="14" eb="16">
      <t>ミツノブ</t>
    </rPh>
    <rPh sb="16" eb="17">
      <t>ガ</t>
    </rPh>
    <rPh sb="18" eb="20">
      <t>コノエ</t>
    </rPh>
    <rPh sb="20" eb="21">
      <t>トノ</t>
    </rPh>
    <rPh sb="21" eb="22">
      <t>フデ</t>
    </rPh>
    <phoneticPr fontId="76"/>
  </si>
  <si>
    <t>紙本著色三十六歌仙図　作者不詳　上倉左衛門奉納</t>
    <rPh sb="0" eb="1">
      <t>カミ</t>
    </rPh>
    <rPh sb="1" eb="2">
      <t>ホン</t>
    </rPh>
    <rPh sb="2" eb="3">
      <t>チョ</t>
    </rPh>
    <rPh sb="3" eb="4">
      <t>イロ</t>
    </rPh>
    <rPh sb="4" eb="7">
      <t>３６</t>
    </rPh>
    <rPh sb="7" eb="9">
      <t>カセン</t>
    </rPh>
    <rPh sb="9" eb="10">
      <t>ズ</t>
    </rPh>
    <rPh sb="11" eb="13">
      <t>サクシャ</t>
    </rPh>
    <rPh sb="13" eb="15">
      <t>フショウ</t>
    </rPh>
    <rPh sb="16" eb="17">
      <t>ウエ</t>
    </rPh>
    <rPh sb="17" eb="18">
      <t>クラ</t>
    </rPh>
    <rPh sb="18" eb="19">
      <t>ヒダリ</t>
    </rPh>
    <rPh sb="19" eb="20">
      <t>マモル</t>
    </rPh>
    <rPh sb="20" eb="21">
      <t>モン</t>
    </rPh>
    <rPh sb="21" eb="23">
      <t>ホウノウ</t>
    </rPh>
    <phoneticPr fontId="76"/>
  </si>
  <si>
    <t>紙本著色三十六歌仙図　作者不詳</t>
    <rPh sb="0" eb="1">
      <t>カミ</t>
    </rPh>
    <rPh sb="1" eb="2">
      <t>ホン</t>
    </rPh>
    <rPh sb="2" eb="3">
      <t>チョ</t>
    </rPh>
    <rPh sb="3" eb="4">
      <t>イロ</t>
    </rPh>
    <rPh sb="4" eb="7">
      <t>３６</t>
    </rPh>
    <rPh sb="7" eb="9">
      <t>カセン</t>
    </rPh>
    <rPh sb="9" eb="10">
      <t>ズ</t>
    </rPh>
    <rPh sb="11" eb="13">
      <t>サクシャ</t>
    </rPh>
    <rPh sb="13" eb="15">
      <t>フショウ</t>
    </rPh>
    <phoneticPr fontId="76"/>
  </si>
  <si>
    <t>紙本和歌三神図</t>
    <rPh sb="0" eb="1">
      <t>カミ</t>
    </rPh>
    <rPh sb="1" eb="2">
      <t>ホン</t>
    </rPh>
    <rPh sb="2" eb="4">
      <t>ワカ</t>
    </rPh>
    <rPh sb="4" eb="5">
      <t>サン</t>
    </rPh>
    <rPh sb="5" eb="6">
      <t>カミ</t>
    </rPh>
    <rPh sb="6" eb="7">
      <t>ズ</t>
    </rPh>
    <phoneticPr fontId="76"/>
  </si>
  <si>
    <t>工芸品（陶芸）</t>
    <rPh sb="0" eb="3">
      <t>コウゲイヒン</t>
    </rPh>
    <rPh sb="4" eb="6">
      <t>トウゲイ</t>
    </rPh>
    <phoneticPr fontId="76"/>
  </si>
  <si>
    <t>明青花唐人物図花燭台</t>
    <rPh sb="0" eb="1">
      <t>メイ</t>
    </rPh>
    <rPh sb="1" eb="2">
      <t>アオ</t>
    </rPh>
    <rPh sb="2" eb="3">
      <t>ハナ</t>
    </rPh>
    <rPh sb="3" eb="4">
      <t>トウ</t>
    </rPh>
    <rPh sb="4" eb="6">
      <t>ジンブツ</t>
    </rPh>
    <rPh sb="6" eb="7">
      <t>ズ</t>
    </rPh>
    <rPh sb="7" eb="8">
      <t>ハナ</t>
    </rPh>
    <rPh sb="8" eb="9">
      <t>ショク</t>
    </rPh>
    <rPh sb="9" eb="10">
      <t>ダイ</t>
    </rPh>
    <phoneticPr fontId="76"/>
  </si>
  <si>
    <t>2点</t>
    <rPh sb="1" eb="2">
      <t>テン</t>
    </rPh>
    <phoneticPr fontId="76"/>
  </si>
  <si>
    <t>工芸品（陶芸）</t>
    <rPh sb="0" eb="3">
      <t>コウゲイヒン</t>
    </rPh>
    <phoneticPr fontId="76"/>
  </si>
  <si>
    <t>明交趾孔雀牡丹紋花瓶</t>
    <rPh sb="0" eb="1">
      <t>メイ</t>
    </rPh>
    <rPh sb="1" eb="2">
      <t>コウ</t>
    </rPh>
    <rPh sb="2" eb="3">
      <t>アト</t>
    </rPh>
    <rPh sb="3" eb="5">
      <t>クジャク</t>
    </rPh>
    <rPh sb="5" eb="7">
      <t>ボタン</t>
    </rPh>
    <rPh sb="7" eb="8">
      <t>モン</t>
    </rPh>
    <rPh sb="8" eb="10">
      <t>カビン</t>
    </rPh>
    <phoneticPr fontId="76"/>
  </si>
  <si>
    <t>1点</t>
    <rPh sb="1" eb="2">
      <t>テン</t>
    </rPh>
    <phoneticPr fontId="76"/>
  </si>
  <si>
    <t>色絵鶏形香炉</t>
    <rPh sb="0" eb="2">
      <t>イロエ</t>
    </rPh>
    <rPh sb="2" eb="3">
      <t>ニワトリ</t>
    </rPh>
    <rPh sb="3" eb="4">
      <t>カタチ</t>
    </rPh>
    <rPh sb="4" eb="6">
      <t>コウロ</t>
    </rPh>
    <phoneticPr fontId="76"/>
  </si>
  <si>
    <t>工芸品（金工）</t>
    <rPh sb="0" eb="3">
      <t>コウゲイヒン</t>
    </rPh>
    <rPh sb="4" eb="6">
      <t>キンコウ</t>
    </rPh>
    <phoneticPr fontId="76"/>
  </si>
  <si>
    <t>三葉葵紋入白銅鏡</t>
    <rPh sb="0" eb="1">
      <t>ミ</t>
    </rPh>
    <rPh sb="1" eb="2">
      <t>ハ</t>
    </rPh>
    <rPh sb="2" eb="3">
      <t>アオイ</t>
    </rPh>
    <rPh sb="3" eb="4">
      <t>モン</t>
    </rPh>
    <rPh sb="4" eb="5">
      <t>イ</t>
    </rPh>
    <rPh sb="5" eb="7">
      <t>ハクドウ</t>
    </rPh>
    <rPh sb="7" eb="8">
      <t>カガミ</t>
    </rPh>
    <phoneticPr fontId="76"/>
  </si>
  <si>
    <t>工芸品（漆芸）</t>
    <rPh sb="0" eb="3">
      <t>コウゲイヒン</t>
    </rPh>
    <rPh sb="4" eb="6">
      <t>シツゲイ</t>
    </rPh>
    <phoneticPr fontId="76"/>
  </si>
  <si>
    <t>黒地葵紋散蒔絵雛道具</t>
    <rPh sb="0" eb="1">
      <t>クロ</t>
    </rPh>
    <rPh sb="1" eb="2">
      <t>チ</t>
    </rPh>
    <rPh sb="2" eb="3">
      <t>アオイ</t>
    </rPh>
    <rPh sb="3" eb="4">
      <t>モン</t>
    </rPh>
    <rPh sb="4" eb="5">
      <t>チラ</t>
    </rPh>
    <rPh sb="5" eb="7">
      <t>マキエ</t>
    </rPh>
    <rPh sb="7" eb="8">
      <t>ヒナ</t>
    </rPh>
    <rPh sb="8" eb="10">
      <t>ドウグ</t>
    </rPh>
    <phoneticPr fontId="76"/>
  </si>
  <si>
    <t>18点</t>
    <rPh sb="2" eb="3">
      <t>テン</t>
    </rPh>
    <phoneticPr fontId="76"/>
  </si>
  <si>
    <t>工芸品（複合）</t>
    <rPh sb="0" eb="3">
      <t>コウゲイヒン</t>
    </rPh>
    <rPh sb="4" eb="6">
      <t>フクゴウ</t>
    </rPh>
    <phoneticPr fontId="76"/>
  </si>
  <si>
    <t>能面（橋姫　浅井増女　翁）</t>
    <rPh sb="0" eb="2">
      <t>ノウメン</t>
    </rPh>
    <rPh sb="3" eb="4">
      <t>ハシ</t>
    </rPh>
    <rPh sb="4" eb="5">
      <t>ヒメ</t>
    </rPh>
    <rPh sb="6" eb="8">
      <t>アサイ</t>
    </rPh>
    <rPh sb="8" eb="9">
      <t>ゾウ</t>
    </rPh>
    <rPh sb="9" eb="10">
      <t>オンナ</t>
    </rPh>
    <rPh sb="11" eb="12">
      <t>オキナ</t>
    </rPh>
    <phoneticPr fontId="76"/>
  </si>
  <si>
    <t>3面</t>
    <rPh sb="1" eb="2">
      <t>メン</t>
    </rPh>
    <phoneticPr fontId="76"/>
  </si>
  <si>
    <t>工芸品（染織）</t>
    <rPh sb="0" eb="3">
      <t>コウゲイヒン</t>
    </rPh>
    <rPh sb="4" eb="6">
      <t>センショク</t>
    </rPh>
    <phoneticPr fontId="76"/>
  </si>
  <si>
    <t>白綸子地水仙唐花丸形模様縫小袖及び白絹</t>
    <rPh sb="0" eb="1">
      <t>シロ</t>
    </rPh>
    <rPh sb="1" eb="3">
      <t>リンズ</t>
    </rPh>
    <rPh sb="3" eb="4">
      <t>チ</t>
    </rPh>
    <rPh sb="4" eb="6">
      <t>スイセン</t>
    </rPh>
    <rPh sb="6" eb="7">
      <t>カラ</t>
    </rPh>
    <rPh sb="7" eb="8">
      <t>ハナ</t>
    </rPh>
    <rPh sb="8" eb="9">
      <t>マル</t>
    </rPh>
    <rPh sb="9" eb="10">
      <t>カタチ</t>
    </rPh>
    <rPh sb="10" eb="12">
      <t>モヨウ</t>
    </rPh>
    <rPh sb="12" eb="13">
      <t>ヌ</t>
    </rPh>
    <rPh sb="13" eb="15">
      <t>コソデ</t>
    </rPh>
    <rPh sb="15" eb="16">
      <t>オヨ</t>
    </rPh>
    <rPh sb="17" eb="18">
      <t>シロ</t>
    </rPh>
    <rPh sb="18" eb="19">
      <t>キヌ</t>
    </rPh>
    <phoneticPr fontId="12"/>
  </si>
  <si>
    <t>各1点</t>
    <rPh sb="0" eb="1">
      <t>カク</t>
    </rPh>
    <rPh sb="2" eb="3">
      <t>テン</t>
    </rPh>
    <phoneticPr fontId="76"/>
  </si>
  <si>
    <t>矢及び上指矢</t>
    <rPh sb="0" eb="1">
      <t>ヤ</t>
    </rPh>
    <rPh sb="1" eb="2">
      <t>オヨ</t>
    </rPh>
    <rPh sb="3" eb="4">
      <t>ウエ</t>
    </rPh>
    <rPh sb="4" eb="5">
      <t>サ</t>
    </rPh>
    <rPh sb="5" eb="6">
      <t>ヤ</t>
    </rPh>
    <phoneticPr fontId="76"/>
  </si>
  <si>
    <t>11本</t>
    <rPh sb="2" eb="3">
      <t>ホン</t>
    </rPh>
    <phoneticPr fontId="76"/>
  </si>
  <si>
    <t>有形民俗文化財</t>
    <rPh sb="0" eb="2">
      <t>ユウケイ</t>
    </rPh>
    <rPh sb="2" eb="4">
      <t>ミンゾク</t>
    </rPh>
    <rPh sb="4" eb="7">
      <t>ブンカザイ</t>
    </rPh>
    <phoneticPr fontId="76"/>
  </si>
  <si>
    <t>伝潮干玉　潮満玉</t>
    <rPh sb="0" eb="1">
      <t>デン</t>
    </rPh>
    <rPh sb="1" eb="2">
      <t>シオ</t>
    </rPh>
    <rPh sb="2" eb="3">
      <t>ホ</t>
    </rPh>
    <rPh sb="3" eb="4">
      <t>タマ</t>
    </rPh>
    <rPh sb="5" eb="6">
      <t>シオ</t>
    </rPh>
    <rPh sb="6" eb="7">
      <t>ミツル</t>
    </rPh>
    <rPh sb="7" eb="8">
      <t>タマ</t>
    </rPh>
    <phoneticPr fontId="76"/>
  </si>
  <si>
    <t>大聖寺敷地町</t>
    <rPh sb="0" eb="3">
      <t>ダイショウジ</t>
    </rPh>
    <rPh sb="5" eb="6">
      <t>マチ</t>
    </rPh>
    <phoneticPr fontId="12"/>
  </si>
  <si>
    <t>書跡</t>
    <rPh sb="0" eb="1">
      <t>ショ</t>
    </rPh>
    <rPh sb="1" eb="2">
      <t>アト</t>
    </rPh>
    <phoneticPr fontId="76"/>
  </si>
  <si>
    <t>伝後光厳天皇宸翰御詠草</t>
    <rPh sb="0" eb="1">
      <t>デン</t>
    </rPh>
    <rPh sb="1" eb="2">
      <t>ゴ</t>
    </rPh>
    <rPh sb="2" eb="3">
      <t>ヒカリ</t>
    </rPh>
    <rPh sb="3" eb="4">
      <t>ゲン</t>
    </rPh>
    <rPh sb="4" eb="6">
      <t>テンノウ</t>
    </rPh>
    <rPh sb="6" eb="7">
      <t>シン</t>
    </rPh>
    <rPh sb="7" eb="8">
      <t>カン</t>
    </rPh>
    <rPh sb="8" eb="10">
      <t>ギョエイ</t>
    </rPh>
    <rPh sb="10" eb="11">
      <t>グサ</t>
    </rPh>
    <phoneticPr fontId="12"/>
  </si>
  <si>
    <t>1幅</t>
    <rPh sb="1" eb="2">
      <t>フク</t>
    </rPh>
    <phoneticPr fontId="76"/>
  </si>
  <si>
    <t>作見町（加賀市美術館）</t>
  </si>
  <si>
    <t>伝後奈良天皇宸翰御詠草</t>
    <rPh sb="0" eb="1">
      <t>デン</t>
    </rPh>
    <rPh sb="1" eb="2">
      <t>ゴ</t>
    </rPh>
    <rPh sb="2" eb="4">
      <t>ナラ</t>
    </rPh>
    <rPh sb="4" eb="6">
      <t>テンノウ</t>
    </rPh>
    <rPh sb="6" eb="7">
      <t>シン</t>
    </rPh>
    <rPh sb="7" eb="8">
      <t>カン</t>
    </rPh>
    <rPh sb="8" eb="10">
      <t>ギョエイ</t>
    </rPh>
    <rPh sb="10" eb="11">
      <t>グサ</t>
    </rPh>
    <phoneticPr fontId="76"/>
  </si>
  <si>
    <t>社号額書　大覚寺宮筆</t>
    <rPh sb="0" eb="1">
      <t>シャ</t>
    </rPh>
    <rPh sb="1" eb="2">
      <t>ゴウ</t>
    </rPh>
    <rPh sb="2" eb="3">
      <t>ガク</t>
    </rPh>
    <rPh sb="3" eb="4">
      <t>ショ</t>
    </rPh>
    <rPh sb="5" eb="6">
      <t>ダイ</t>
    </rPh>
    <rPh sb="6" eb="7">
      <t>オボ</t>
    </rPh>
    <rPh sb="7" eb="8">
      <t>テラ</t>
    </rPh>
    <rPh sb="8" eb="9">
      <t>ミヤ</t>
    </rPh>
    <rPh sb="9" eb="10">
      <t>フデ</t>
    </rPh>
    <phoneticPr fontId="76"/>
  </si>
  <si>
    <t>阿弥陀名号　伝菅原道真筆</t>
    <rPh sb="0" eb="3">
      <t>アミダ</t>
    </rPh>
    <rPh sb="3" eb="5">
      <t>ミョウゴウ</t>
    </rPh>
    <rPh sb="6" eb="7">
      <t>デン</t>
    </rPh>
    <rPh sb="7" eb="9">
      <t>スガワラ</t>
    </rPh>
    <rPh sb="9" eb="11">
      <t>ミチザネ</t>
    </rPh>
    <rPh sb="11" eb="12">
      <t>フデ</t>
    </rPh>
    <phoneticPr fontId="76"/>
  </si>
  <si>
    <t>和歌集写本　藤原家隆筆</t>
    <rPh sb="0" eb="2">
      <t>ワカ</t>
    </rPh>
    <rPh sb="2" eb="3">
      <t>シュウ</t>
    </rPh>
    <rPh sb="3" eb="5">
      <t>シャホン</t>
    </rPh>
    <rPh sb="6" eb="8">
      <t>フジワラ</t>
    </rPh>
    <rPh sb="8" eb="9">
      <t>イエ</t>
    </rPh>
    <rPh sb="9" eb="10">
      <t>タカシ</t>
    </rPh>
    <rPh sb="10" eb="11">
      <t>フデ</t>
    </rPh>
    <phoneticPr fontId="76"/>
  </si>
  <si>
    <t>1巻</t>
  </si>
  <si>
    <t>書　伝文覚上人筆</t>
    <rPh sb="0" eb="1">
      <t>ショ</t>
    </rPh>
    <rPh sb="2" eb="3">
      <t>デン</t>
    </rPh>
    <rPh sb="3" eb="4">
      <t>ブン</t>
    </rPh>
    <rPh sb="4" eb="5">
      <t>オボ</t>
    </rPh>
    <rPh sb="5" eb="7">
      <t>ショウニン</t>
    </rPh>
    <rPh sb="7" eb="8">
      <t>フデ</t>
    </rPh>
    <phoneticPr fontId="76"/>
  </si>
  <si>
    <t>法華経題目　伝加藤清正筆</t>
    <rPh sb="0" eb="3">
      <t>ホケキョウ</t>
    </rPh>
    <rPh sb="3" eb="5">
      <t>ダイモク</t>
    </rPh>
    <rPh sb="6" eb="7">
      <t>デン</t>
    </rPh>
    <rPh sb="7" eb="9">
      <t>カトウ</t>
    </rPh>
    <rPh sb="9" eb="11">
      <t>キヨマサ</t>
    </rPh>
    <rPh sb="11" eb="12">
      <t>フデ</t>
    </rPh>
    <phoneticPr fontId="76"/>
  </si>
  <si>
    <t>歌合集　鷹司左大臣等十人</t>
    <rPh sb="0" eb="1">
      <t>ウタ</t>
    </rPh>
    <rPh sb="1" eb="2">
      <t>ア</t>
    </rPh>
    <rPh sb="2" eb="3">
      <t>シュウ</t>
    </rPh>
    <rPh sb="4" eb="5">
      <t>タカ</t>
    </rPh>
    <rPh sb="5" eb="6">
      <t>ツカサ</t>
    </rPh>
    <rPh sb="6" eb="7">
      <t>ヒダリ</t>
    </rPh>
    <rPh sb="7" eb="9">
      <t>ダイジン</t>
    </rPh>
    <rPh sb="9" eb="10">
      <t>トウ</t>
    </rPh>
    <rPh sb="10" eb="12">
      <t>１０ニン</t>
    </rPh>
    <phoneticPr fontId="76"/>
  </si>
  <si>
    <t>1帖</t>
    <rPh sb="1" eb="2">
      <t>チョウ</t>
    </rPh>
    <phoneticPr fontId="76"/>
  </si>
  <si>
    <t>工芸品（複合）</t>
    <rPh sb="0" eb="2">
      <t>コウゲイ</t>
    </rPh>
    <rPh sb="2" eb="3">
      <t>ヒン</t>
    </rPh>
    <rPh sb="4" eb="6">
      <t>フクゴウ</t>
    </rPh>
    <phoneticPr fontId="76"/>
  </si>
  <si>
    <t>能面（猩々　孫次郎　翁）</t>
    <rPh sb="0" eb="2">
      <t>ノウメン</t>
    </rPh>
    <rPh sb="3" eb="5">
      <t>ショウジョウ</t>
    </rPh>
    <rPh sb="6" eb="7">
      <t>マゴ</t>
    </rPh>
    <rPh sb="7" eb="9">
      <t>ジロウ</t>
    </rPh>
    <rPh sb="10" eb="11">
      <t>オキナ</t>
    </rPh>
    <phoneticPr fontId="76"/>
  </si>
  <si>
    <t>江沼神社</t>
    <rPh sb="0" eb="2">
      <t>エヌマ</t>
    </rPh>
    <phoneticPr fontId="76"/>
  </si>
  <si>
    <t>金沢市広坂一丁目（金沢能楽美術館）</t>
    <rPh sb="0" eb="2">
      <t>カナザワ</t>
    </rPh>
    <rPh sb="2" eb="3">
      <t>シ</t>
    </rPh>
    <rPh sb="3" eb="5">
      <t>ヒロサカ</t>
    </rPh>
    <rPh sb="5" eb="8">
      <t>イッチョウメ</t>
    </rPh>
    <rPh sb="9" eb="11">
      <t>カナザワ</t>
    </rPh>
    <rPh sb="11" eb="13">
      <t>ノウガク</t>
    </rPh>
    <phoneticPr fontId="12"/>
  </si>
  <si>
    <t>工芸品（染織）</t>
    <rPh sb="0" eb="3">
      <t>コウゲイヒン</t>
    </rPh>
    <phoneticPr fontId="76"/>
  </si>
  <si>
    <t>能衣装（松竹模様長絹　鷺模様唐織　扇面模様唐織）</t>
    <rPh sb="0" eb="1">
      <t>ノウ</t>
    </rPh>
    <rPh sb="1" eb="3">
      <t>イショウ</t>
    </rPh>
    <rPh sb="4" eb="6">
      <t>ショウチク</t>
    </rPh>
    <rPh sb="6" eb="8">
      <t>モヨウ</t>
    </rPh>
    <rPh sb="8" eb="9">
      <t>ナガ</t>
    </rPh>
    <rPh sb="9" eb="10">
      <t>キヌ</t>
    </rPh>
    <rPh sb="11" eb="12">
      <t>サギ</t>
    </rPh>
    <rPh sb="12" eb="14">
      <t>モヨウ</t>
    </rPh>
    <rPh sb="14" eb="15">
      <t>カラ</t>
    </rPh>
    <rPh sb="15" eb="16">
      <t>オリ</t>
    </rPh>
    <rPh sb="17" eb="19">
      <t>センメン</t>
    </rPh>
    <rPh sb="19" eb="21">
      <t>モヨウ</t>
    </rPh>
    <rPh sb="21" eb="22">
      <t>カラ</t>
    </rPh>
    <rPh sb="22" eb="23">
      <t>オリ</t>
    </rPh>
    <phoneticPr fontId="76"/>
  </si>
  <si>
    <t>3領</t>
    <rPh sb="1" eb="2">
      <t>リョウ</t>
    </rPh>
    <phoneticPr fontId="76"/>
  </si>
  <si>
    <t>考古資料</t>
    <rPh sb="0" eb="2">
      <t>コウコ</t>
    </rPh>
    <rPh sb="2" eb="4">
      <t>シリョウ</t>
    </rPh>
    <phoneticPr fontId="76"/>
  </si>
  <si>
    <t>九谷古窯跡出土品</t>
    <rPh sb="0" eb="2">
      <t>クタニ</t>
    </rPh>
    <rPh sb="2" eb="3">
      <t>コ</t>
    </rPh>
    <rPh sb="3" eb="4">
      <t>カマ</t>
    </rPh>
    <rPh sb="4" eb="5">
      <t>アト</t>
    </rPh>
    <rPh sb="5" eb="7">
      <t>シュツド</t>
    </rPh>
    <rPh sb="7" eb="8">
      <t>ヒン</t>
    </rPh>
    <phoneticPr fontId="76"/>
  </si>
  <si>
    <t>加賀市</t>
    <rPh sb="0" eb="3">
      <t>カガシ</t>
    </rPh>
    <phoneticPr fontId="76"/>
  </si>
  <si>
    <t>山中温泉東町一丁目（九谷古窯出土品収蔵庫）</t>
    <rPh sb="0" eb="2">
      <t>ヤマナカ</t>
    </rPh>
    <rPh sb="2" eb="4">
      <t>オンセン</t>
    </rPh>
    <rPh sb="4" eb="6">
      <t>ヒガシマチ</t>
    </rPh>
    <rPh sb="6" eb="7">
      <t>1</t>
    </rPh>
    <rPh sb="7" eb="9">
      <t>チョウメ</t>
    </rPh>
    <rPh sb="10" eb="11">
      <t>キュウ</t>
    </rPh>
    <rPh sb="11" eb="12">
      <t>タニ</t>
    </rPh>
    <rPh sb="12" eb="13">
      <t>フル</t>
    </rPh>
    <rPh sb="13" eb="14">
      <t>カマ</t>
    </rPh>
    <rPh sb="14" eb="16">
      <t>シュツド</t>
    </rPh>
    <rPh sb="16" eb="17">
      <t>ヒン</t>
    </rPh>
    <rPh sb="17" eb="20">
      <t>シュウゾウコ</t>
    </rPh>
    <phoneticPr fontId="12"/>
  </si>
  <si>
    <t>世阿弥風小丸椀</t>
    <rPh sb="0" eb="3">
      <t>ゼアミ</t>
    </rPh>
    <rPh sb="3" eb="4">
      <t>フウ</t>
    </rPh>
    <rPh sb="4" eb="6">
      <t>コマル</t>
    </rPh>
    <rPh sb="6" eb="7">
      <t>ワン</t>
    </rPh>
    <phoneticPr fontId="76"/>
  </si>
  <si>
    <t>1組</t>
    <rPh sb="1" eb="2">
      <t>クミ</t>
    </rPh>
    <phoneticPr fontId="76"/>
  </si>
  <si>
    <t>個人</t>
    <rPh sb="0" eb="2">
      <t>コジン</t>
    </rPh>
    <phoneticPr fontId="76"/>
  </si>
  <si>
    <t>山中温泉東町一丁目</t>
    <rPh sb="0" eb="2">
      <t>ヤマナカ</t>
    </rPh>
    <rPh sb="2" eb="4">
      <t>オンセン</t>
    </rPh>
    <rPh sb="4" eb="6">
      <t>ヒガシマチ</t>
    </rPh>
    <rPh sb="6" eb="7">
      <t>1</t>
    </rPh>
    <rPh sb="7" eb="9">
      <t>チョウメ</t>
    </rPh>
    <phoneticPr fontId="76"/>
  </si>
  <si>
    <t>工芸品（漆芸）</t>
    <rPh sb="0" eb="3">
      <t>コウゲイヒン</t>
    </rPh>
    <phoneticPr fontId="76"/>
  </si>
  <si>
    <t>洗朱刷毛目塗細中次茶入</t>
    <rPh sb="0" eb="1">
      <t>アラ</t>
    </rPh>
    <rPh sb="1" eb="2">
      <t>アカ</t>
    </rPh>
    <rPh sb="2" eb="3">
      <t>ス</t>
    </rPh>
    <rPh sb="3" eb="4">
      <t>ケ</t>
    </rPh>
    <rPh sb="4" eb="5">
      <t>メ</t>
    </rPh>
    <rPh sb="5" eb="6">
      <t>ヌリ</t>
    </rPh>
    <rPh sb="6" eb="7">
      <t>ホソ</t>
    </rPh>
    <rPh sb="7" eb="9">
      <t>ナカツギ</t>
    </rPh>
    <rPh sb="9" eb="10">
      <t>チャ</t>
    </rPh>
    <rPh sb="10" eb="11">
      <t>イ</t>
    </rPh>
    <phoneticPr fontId="76"/>
  </si>
  <si>
    <t>1合</t>
    <rPh sb="1" eb="2">
      <t>ゴウ</t>
    </rPh>
    <phoneticPr fontId="76"/>
  </si>
  <si>
    <t>工芸品（木工）</t>
    <rPh sb="0" eb="3">
      <t>コウゲイヒン</t>
    </rPh>
    <rPh sb="4" eb="6">
      <t>モッコウ</t>
    </rPh>
    <phoneticPr fontId="76"/>
  </si>
  <si>
    <t>朱溜塗棗形糸目食籠</t>
    <rPh sb="0" eb="1">
      <t>シュ</t>
    </rPh>
    <rPh sb="1" eb="2">
      <t>タ</t>
    </rPh>
    <rPh sb="2" eb="3">
      <t>ヌ</t>
    </rPh>
    <rPh sb="3" eb="4">
      <t>ナツメ</t>
    </rPh>
    <rPh sb="4" eb="5">
      <t>カタチ</t>
    </rPh>
    <rPh sb="5" eb="6">
      <t>イト</t>
    </rPh>
    <rPh sb="6" eb="7">
      <t>メ</t>
    </rPh>
    <rPh sb="7" eb="8">
      <t>ショク</t>
    </rPh>
    <rPh sb="8" eb="9">
      <t>カゴ</t>
    </rPh>
    <phoneticPr fontId="76"/>
  </si>
  <si>
    <t>山中温泉下谷町</t>
    <rPh sb="0" eb="2">
      <t>ヤマナカ</t>
    </rPh>
    <rPh sb="2" eb="4">
      <t>オンセン</t>
    </rPh>
    <rPh sb="4" eb="6">
      <t>シモタニ</t>
    </rPh>
    <rPh sb="6" eb="7">
      <t>マチ</t>
    </rPh>
    <phoneticPr fontId="76"/>
  </si>
  <si>
    <t>朱溜塗糸目大平</t>
    <rPh sb="0" eb="1">
      <t>アケ</t>
    </rPh>
    <rPh sb="1" eb="2">
      <t>タ</t>
    </rPh>
    <rPh sb="2" eb="3">
      <t>ヌ</t>
    </rPh>
    <rPh sb="3" eb="5">
      <t>イトメ</t>
    </rPh>
    <rPh sb="5" eb="6">
      <t>オオ</t>
    </rPh>
    <rPh sb="6" eb="7">
      <t>ヒラ</t>
    </rPh>
    <phoneticPr fontId="76"/>
  </si>
  <si>
    <t>加賀市</t>
    <rPh sb="0" eb="3">
      <t>カガシ</t>
    </rPh>
    <phoneticPr fontId="12"/>
  </si>
  <si>
    <t>山中温泉塚谷町（山中漆器伝統産業会館）</t>
    <rPh sb="0" eb="2">
      <t>ヤマナカ</t>
    </rPh>
    <rPh sb="2" eb="4">
      <t>オンセン</t>
    </rPh>
    <rPh sb="4" eb="6">
      <t>ツカタニ</t>
    </rPh>
    <rPh sb="6" eb="7">
      <t>マチ</t>
    </rPh>
    <rPh sb="8" eb="10">
      <t>ヤマナカ</t>
    </rPh>
    <rPh sb="10" eb="12">
      <t>シッキ</t>
    </rPh>
    <rPh sb="12" eb="14">
      <t>デントウ</t>
    </rPh>
    <rPh sb="14" eb="16">
      <t>サンギョウ</t>
    </rPh>
    <rPh sb="16" eb="18">
      <t>カイカン</t>
    </rPh>
    <phoneticPr fontId="12"/>
  </si>
  <si>
    <t>シャシャムシャ踊り</t>
  </si>
  <si>
    <t>1件</t>
    <rPh sb="1" eb="2">
      <t>ケン</t>
    </rPh>
    <phoneticPr fontId="76"/>
  </si>
  <si>
    <t>シャシャムシャ踊り保存会</t>
    <rPh sb="7" eb="8">
      <t>オド</t>
    </rPh>
    <rPh sb="9" eb="11">
      <t>ホゾン</t>
    </rPh>
    <rPh sb="11" eb="12">
      <t>カイ</t>
    </rPh>
    <phoneticPr fontId="76"/>
  </si>
  <si>
    <t>書跡・典籍</t>
    <rPh sb="0" eb="1">
      <t>ショ</t>
    </rPh>
    <rPh sb="1" eb="2">
      <t>セキ</t>
    </rPh>
    <rPh sb="3" eb="5">
      <t>テンセキ</t>
    </rPh>
    <phoneticPr fontId="76"/>
  </si>
  <si>
    <t>大田錦城遺稿</t>
    <rPh sb="0" eb="2">
      <t>オオタ</t>
    </rPh>
    <rPh sb="2" eb="3">
      <t>ニシキ</t>
    </rPh>
    <rPh sb="3" eb="4">
      <t>シロ</t>
    </rPh>
    <rPh sb="4" eb="6">
      <t>イコウ</t>
    </rPh>
    <phoneticPr fontId="76"/>
  </si>
  <si>
    <t>143点</t>
    <rPh sb="3" eb="4">
      <t>テン</t>
    </rPh>
    <phoneticPr fontId="76"/>
  </si>
  <si>
    <t>大聖寺東町（歴史民俗収蔵庫）</t>
    <phoneticPr fontId="76"/>
  </si>
  <si>
    <t>毛毬形五つ組挽物細工</t>
    <phoneticPr fontId="76"/>
  </si>
  <si>
    <t>考古資料</t>
  </si>
  <si>
    <t>分校高山古墳出土品</t>
    <rPh sb="0" eb="2">
      <t>ブンコウ</t>
    </rPh>
    <phoneticPr fontId="76"/>
  </si>
  <si>
    <t>44点</t>
  </si>
  <si>
    <t>大聖寺敷地町（第二埋蔵文化財収蔵庫）</t>
  </si>
  <si>
    <t>史跡</t>
    <phoneticPr fontId="76"/>
  </si>
  <si>
    <t>片山津玉造遺跡</t>
    <rPh sb="0" eb="2">
      <t>カタヤマ</t>
    </rPh>
    <rPh sb="2" eb="3">
      <t>ツ</t>
    </rPh>
    <phoneticPr fontId="76"/>
  </si>
  <si>
    <t>片山津町</t>
  </si>
  <si>
    <t>宇谷丸山横穴群</t>
    <rPh sb="0" eb="2">
      <t>ウタニ</t>
    </rPh>
    <rPh sb="2" eb="4">
      <t>マルヤマ</t>
    </rPh>
    <rPh sb="4" eb="6">
      <t>ヨコアナ</t>
    </rPh>
    <rPh sb="6" eb="7">
      <t>グン</t>
    </rPh>
    <phoneticPr fontId="76"/>
  </si>
  <si>
    <t>宇谷町</t>
    <rPh sb="2" eb="3">
      <t>マチ</t>
    </rPh>
    <phoneticPr fontId="12"/>
  </si>
  <si>
    <t>大聖寺城跡</t>
    <rPh sb="4" eb="5">
      <t>アト</t>
    </rPh>
    <phoneticPr fontId="76"/>
  </si>
  <si>
    <t>加賀市</t>
  </si>
  <si>
    <t>大聖寺地方町</t>
  </si>
  <si>
    <t>名勝</t>
    <phoneticPr fontId="76"/>
  </si>
  <si>
    <t>旧大聖寺藩邸庭園</t>
    <rPh sb="0" eb="1">
      <t>キュウ</t>
    </rPh>
    <rPh sb="1" eb="4">
      <t>ダイショウジ</t>
    </rPh>
    <rPh sb="4" eb="5">
      <t>ハン</t>
    </rPh>
    <rPh sb="5" eb="6">
      <t>テイ</t>
    </rPh>
    <phoneticPr fontId="76"/>
  </si>
  <si>
    <t>歴史資料</t>
  </si>
  <si>
    <t>大聖寺町絵図</t>
    <rPh sb="3" eb="4">
      <t>マチ</t>
    </rPh>
    <phoneticPr fontId="76"/>
  </si>
  <si>
    <t>加賀市</t>
    <phoneticPr fontId="76"/>
  </si>
  <si>
    <t>大聖寺東町（歴史民俗収蔵庫）</t>
    <phoneticPr fontId="12"/>
  </si>
  <si>
    <t>黒瀬瓦窯跡出土瓦（軒瓦瓦当片1点 平瓦1点 丸瓦2点）</t>
    <rPh sb="0" eb="2">
      <t>クロセ</t>
    </rPh>
    <rPh sb="4" eb="5">
      <t>アト</t>
    </rPh>
    <rPh sb="9" eb="10">
      <t>ノキ</t>
    </rPh>
    <rPh sb="10" eb="11">
      <t>カワラ</t>
    </rPh>
    <rPh sb="11" eb="12">
      <t>カワラ</t>
    </rPh>
    <rPh sb="12" eb="13">
      <t>トウ</t>
    </rPh>
    <rPh sb="13" eb="14">
      <t>ヘン</t>
    </rPh>
    <rPh sb="15" eb="16">
      <t>テン</t>
    </rPh>
    <rPh sb="17" eb="18">
      <t>ヒラ</t>
    </rPh>
    <rPh sb="18" eb="19">
      <t>カワラ</t>
    </rPh>
    <rPh sb="20" eb="21">
      <t>テン</t>
    </rPh>
    <rPh sb="22" eb="23">
      <t>マル</t>
    </rPh>
    <rPh sb="23" eb="24">
      <t>カワラ</t>
    </rPh>
    <rPh sb="25" eb="26">
      <t>テン</t>
    </rPh>
    <phoneticPr fontId="76"/>
  </si>
  <si>
    <t>　4点</t>
    <rPh sb="2" eb="3">
      <t>テン</t>
    </rPh>
    <phoneticPr fontId="76"/>
  </si>
  <si>
    <t>宇谷丸山横穴群出土品</t>
    <rPh sb="0" eb="2">
      <t>ウタニ</t>
    </rPh>
    <rPh sb="2" eb="4">
      <t>マルヤマ</t>
    </rPh>
    <rPh sb="4" eb="6">
      <t>ヨコアナ</t>
    </rPh>
    <rPh sb="6" eb="7">
      <t>グン</t>
    </rPh>
    <phoneticPr fontId="76"/>
  </si>
  <si>
    <t>76点</t>
  </si>
  <si>
    <t>丸山古墳保存会</t>
  </si>
  <si>
    <t>宇谷町（宇谷丸山横穴出土品収蔵庫）</t>
    <rPh sb="2" eb="3">
      <t>マチ</t>
    </rPh>
    <rPh sb="4" eb="5">
      <t>ウ</t>
    </rPh>
    <rPh sb="5" eb="6">
      <t>タニ</t>
    </rPh>
    <rPh sb="6" eb="8">
      <t>マルヤマ</t>
    </rPh>
    <rPh sb="8" eb="10">
      <t>ヨコアナ</t>
    </rPh>
    <rPh sb="10" eb="12">
      <t>シュツド</t>
    </rPh>
    <rPh sb="12" eb="13">
      <t>ヒン</t>
    </rPh>
    <rPh sb="13" eb="16">
      <t>シュウゾウコ</t>
    </rPh>
    <phoneticPr fontId="12"/>
  </si>
  <si>
    <t>枯木寒鴉蒔絵丸硯筥</t>
    <rPh sb="0" eb="1">
      <t>カ</t>
    </rPh>
    <rPh sb="1" eb="2">
      <t>キ</t>
    </rPh>
    <rPh sb="2" eb="3">
      <t>サム</t>
    </rPh>
    <rPh sb="4" eb="6">
      <t>マキエ</t>
    </rPh>
    <rPh sb="6" eb="7">
      <t>マル</t>
    </rPh>
    <rPh sb="7" eb="8">
      <t>スズリ</t>
    </rPh>
    <phoneticPr fontId="76"/>
  </si>
  <si>
    <t>山中温泉冨士見町</t>
    <rPh sb="0" eb="2">
      <t>ヤマナカ</t>
    </rPh>
    <rPh sb="2" eb="4">
      <t>オンセン</t>
    </rPh>
    <rPh sb="4" eb="6">
      <t>フジ</t>
    </rPh>
    <rPh sb="6" eb="7">
      <t>ミ</t>
    </rPh>
    <rPh sb="7" eb="8">
      <t>マチ</t>
    </rPh>
    <phoneticPr fontId="76"/>
  </si>
  <si>
    <t>工芸品（木工）</t>
    <rPh sb="0" eb="3">
      <t>コウゲイヒン</t>
    </rPh>
    <phoneticPr fontId="76"/>
  </si>
  <si>
    <t>洗朱塗高杯形菓子器</t>
    <rPh sb="0" eb="1">
      <t>アラ</t>
    </rPh>
    <rPh sb="1" eb="2">
      <t>アケ</t>
    </rPh>
    <rPh sb="2" eb="3">
      <t>ヌ</t>
    </rPh>
    <rPh sb="3" eb="4">
      <t>タカ</t>
    </rPh>
    <rPh sb="4" eb="5">
      <t>ハイ</t>
    </rPh>
    <rPh sb="5" eb="6">
      <t>カタチ</t>
    </rPh>
    <rPh sb="6" eb="8">
      <t>カシ</t>
    </rPh>
    <rPh sb="8" eb="9">
      <t>ウツワ</t>
    </rPh>
    <phoneticPr fontId="76"/>
  </si>
  <si>
    <t>山中温泉塚谷町</t>
    <rPh sb="0" eb="2">
      <t>ヤマナカ</t>
    </rPh>
    <rPh sb="2" eb="4">
      <t>オンセン</t>
    </rPh>
    <rPh sb="4" eb="6">
      <t>ツカタニ</t>
    </rPh>
    <rPh sb="6" eb="7">
      <t>マチ</t>
    </rPh>
    <phoneticPr fontId="76"/>
  </si>
  <si>
    <t>富貴漆毛筋宝珠形香合</t>
    <rPh sb="0" eb="1">
      <t>フ</t>
    </rPh>
    <rPh sb="1" eb="2">
      <t>キ</t>
    </rPh>
    <rPh sb="2" eb="3">
      <t>ウルシ</t>
    </rPh>
    <rPh sb="3" eb="5">
      <t>ケスジ</t>
    </rPh>
    <rPh sb="5" eb="6">
      <t>タカラ</t>
    </rPh>
    <rPh sb="6" eb="7">
      <t>タマ</t>
    </rPh>
    <rPh sb="7" eb="8">
      <t>ケイ</t>
    </rPh>
    <rPh sb="8" eb="9">
      <t>カオリ</t>
    </rPh>
    <rPh sb="9" eb="10">
      <t>アイ</t>
    </rPh>
    <phoneticPr fontId="76"/>
  </si>
  <si>
    <t>山代温泉南町</t>
    <rPh sb="4" eb="6">
      <t>ミナミマチ</t>
    </rPh>
    <phoneticPr fontId="12"/>
  </si>
  <si>
    <t>宮地廃寺跡塔心礎</t>
    <rPh sb="0" eb="1">
      <t>ミヤ</t>
    </rPh>
    <rPh sb="1" eb="2">
      <t>チ</t>
    </rPh>
    <rPh sb="2" eb="4">
      <t>ハイジ</t>
    </rPh>
    <rPh sb="4" eb="5">
      <t>アト</t>
    </rPh>
    <rPh sb="5" eb="6">
      <t>トウ</t>
    </rPh>
    <rPh sb="6" eb="7">
      <t>ゴコロ</t>
    </rPh>
    <phoneticPr fontId="76"/>
  </si>
  <si>
    <t>1基</t>
    <rPh sb="1" eb="2">
      <t>キ</t>
    </rPh>
    <phoneticPr fontId="76"/>
  </si>
  <si>
    <t>宮地町区長</t>
  </si>
  <si>
    <t>宮地町</t>
  </si>
  <si>
    <t>鏡の池</t>
  </si>
  <si>
    <t>深田町区長</t>
  </si>
  <si>
    <t>深田町</t>
  </si>
  <si>
    <t>柴山貝塚</t>
  </si>
  <si>
    <t>柴山町区長</t>
  </si>
  <si>
    <t>柴山町</t>
  </si>
  <si>
    <t>無形民俗文化財</t>
    <rPh sb="0" eb="2">
      <t>ムケイ</t>
    </rPh>
    <rPh sb="2" eb="4">
      <t>ミンゾク</t>
    </rPh>
    <rPh sb="4" eb="7">
      <t>ブンカザイ</t>
    </rPh>
    <phoneticPr fontId="76"/>
  </si>
  <si>
    <t>山中節</t>
    <rPh sb="0" eb="2">
      <t>ヤマナカ</t>
    </rPh>
    <rPh sb="2" eb="3">
      <t>フシ</t>
    </rPh>
    <phoneticPr fontId="76"/>
  </si>
  <si>
    <t>山中節振興会</t>
    <rPh sb="0" eb="2">
      <t>サンチュウ</t>
    </rPh>
    <rPh sb="2" eb="3">
      <t>ブシ</t>
    </rPh>
    <rPh sb="3" eb="6">
      <t>シンコウカイ</t>
    </rPh>
    <phoneticPr fontId="76"/>
  </si>
  <si>
    <t>山中温泉薬師町</t>
    <rPh sb="0" eb="2">
      <t>ヤマナカ</t>
    </rPh>
    <rPh sb="2" eb="4">
      <t>オンセン</t>
    </rPh>
    <rPh sb="4" eb="6">
      <t>ヤクシ</t>
    </rPh>
    <rPh sb="6" eb="7">
      <t>マチ</t>
    </rPh>
    <phoneticPr fontId="76"/>
  </si>
  <si>
    <t>都もどり地蔵</t>
    <phoneticPr fontId="76"/>
  </si>
  <si>
    <t>1箇所</t>
    <rPh sb="1" eb="3">
      <t>カショ</t>
    </rPh>
    <phoneticPr fontId="76"/>
  </si>
  <si>
    <t>八日市町区長</t>
  </si>
  <si>
    <t>八日市町</t>
  </si>
  <si>
    <t>新家理與門の碑</t>
    <rPh sb="3" eb="4">
      <t>ヨ</t>
    </rPh>
    <phoneticPr fontId="76"/>
  </si>
  <si>
    <t>分校町</t>
  </si>
  <si>
    <t>ごりよび唄</t>
  </si>
  <si>
    <t>動橋民謡保存会</t>
  </si>
  <si>
    <t>動橋町</t>
  </si>
  <si>
    <t>吉田屋文書</t>
  </si>
  <si>
    <t>1,181点</t>
  </si>
  <si>
    <t>大聖寺地方町（石川県九谷焼美術館）</t>
    <rPh sb="0" eb="3">
      <t>ダイショウジ</t>
    </rPh>
    <rPh sb="3" eb="4">
      <t>チ</t>
    </rPh>
    <rPh sb="4" eb="5">
      <t>カタ</t>
    </rPh>
    <rPh sb="5" eb="6">
      <t>マチ</t>
    </rPh>
    <rPh sb="7" eb="10">
      <t>イシカワケン</t>
    </rPh>
    <rPh sb="10" eb="11">
      <t>キュウ</t>
    </rPh>
    <rPh sb="11" eb="12">
      <t>タニ</t>
    </rPh>
    <rPh sb="12" eb="13">
      <t>ヤキ</t>
    </rPh>
    <phoneticPr fontId="12"/>
  </si>
  <si>
    <t>歴史資料</t>
    <phoneticPr fontId="76"/>
  </si>
  <si>
    <t>掛仏大日如来像</t>
    <rPh sb="0" eb="1">
      <t>カ</t>
    </rPh>
    <rPh sb="1" eb="2">
      <t>ホトケ</t>
    </rPh>
    <rPh sb="2" eb="4">
      <t>ダイニチ</t>
    </rPh>
    <rPh sb="4" eb="6">
      <t>ニョライ</t>
    </rPh>
    <rPh sb="6" eb="7">
      <t>ゾウ</t>
    </rPh>
    <phoneticPr fontId="76"/>
  </si>
  <si>
    <t>3点</t>
    <rPh sb="1" eb="2">
      <t>テン</t>
    </rPh>
    <phoneticPr fontId="76"/>
  </si>
  <si>
    <t>山中温泉本町二丁目（山中温泉芭蕉の館）</t>
    <rPh sb="0" eb="2">
      <t>ヤマナカ</t>
    </rPh>
    <rPh sb="2" eb="4">
      <t>オンセン</t>
    </rPh>
    <rPh sb="4" eb="6">
      <t>ホンマチ</t>
    </rPh>
    <rPh sb="6" eb="7">
      <t>ニ</t>
    </rPh>
    <rPh sb="7" eb="9">
      <t>チョウメ</t>
    </rPh>
    <rPh sb="10" eb="12">
      <t>ヤマナカ</t>
    </rPh>
    <rPh sb="12" eb="14">
      <t>オンセン</t>
    </rPh>
    <rPh sb="14" eb="16">
      <t>バショウ</t>
    </rPh>
    <rPh sb="17" eb="18">
      <t>ヤカタ</t>
    </rPh>
    <phoneticPr fontId="12"/>
  </si>
  <si>
    <t>太助盆（我谷盆）社号額</t>
    <rPh sb="0" eb="2">
      <t>タスケ</t>
    </rPh>
    <rPh sb="2" eb="3">
      <t>ボン</t>
    </rPh>
    <rPh sb="4" eb="6">
      <t>ワガタニ</t>
    </rPh>
    <rPh sb="6" eb="7">
      <t>ボン</t>
    </rPh>
    <rPh sb="8" eb="9">
      <t>シャ</t>
    </rPh>
    <rPh sb="9" eb="10">
      <t>ゴウ</t>
    </rPh>
    <rPh sb="10" eb="11">
      <t>ヒタイ</t>
    </rPh>
    <phoneticPr fontId="12"/>
  </si>
  <si>
    <t>1枚</t>
    <rPh sb="1" eb="2">
      <t>マイ</t>
    </rPh>
    <phoneticPr fontId="76"/>
  </si>
  <si>
    <t>我谷町八幡神社</t>
    <rPh sb="3" eb="5">
      <t>ハチマン</t>
    </rPh>
    <rPh sb="5" eb="7">
      <t>ジンジャ</t>
    </rPh>
    <phoneticPr fontId="76"/>
  </si>
  <si>
    <t>山中温泉本町二丁目（山中温泉芭蕉の館）</t>
    <rPh sb="0" eb="2">
      <t>ヤマナカ</t>
    </rPh>
    <rPh sb="2" eb="4">
      <t>オンセン</t>
    </rPh>
    <rPh sb="4" eb="6">
      <t>ホンマチ</t>
    </rPh>
    <rPh sb="6" eb="9">
      <t>ニチョウメ</t>
    </rPh>
    <rPh sb="10" eb="12">
      <t>ヤマナカ</t>
    </rPh>
    <rPh sb="12" eb="14">
      <t>オンセン</t>
    </rPh>
    <rPh sb="14" eb="16">
      <t>バショウ</t>
    </rPh>
    <rPh sb="17" eb="18">
      <t>ヤカタ</t>
    </rPh>
    <phoneticPr fontId="12"/>
  </si>
  <si>
    <t>乾漆八角形瓔珞紋吸物椀</t>
    <rPh sb="0" eb="1">
      <t>カワ</t>
    </rPh>
    <rPh sb="1" eb="2">
      <t>ウルシ</t>
    </rPh>
    <rPh sb="2" eb="3">
      <t>ハッ</t>
    </rPh>
    <rPh sb="3" eb="5">
      <t>カクケイ</t>
    </rPh>
    <rPh sb="7" eb="8">
      <t>モン</t>
    </rPh>
    <rPh sb="8" eb="9">
      <t>ス</t>
    </rPh>
    <rPh sb="9" eb="10">
      <t>モノ</t>
    </rPh>
    <rPh sb="10" eb="11">
      <t>ワン</t>
    </rPh>
    <phoneticPr fontId="76"/>
  </si>
  <si>
    <t>5合</t>
    <rPh sb="1" eb="2">
      <t>ゴウ</t>
    </rPh>
    <phoneticPr fontId="76"/>
  </si>
  <si>
    <t>山中温泉塚谷町（山中漆器伝統産業会館）</t>
    <rPh sb="0" eb="2">
      <t>ヤマナカ</t>
    </rPh>
    <rPh sb="2" eb="4">
      <t>オンセン</t>
    </rPh>
    <rPh sb="4" eb="5">
      <t>ツカ</t>
    </rPh>
    <rPh sb="5" eb="6">
      <t>タニ</t>
    </rPh>
    <rPh sb="6" eb="7">
      <t>マチ</t>
    </rPh>
    <rPh sb="8" eb="10">
      <t>ヤマナカ</t>
    </rPh>
    <rPh sb="10" eb="12">
      <t>シッキ</t>
    </rPh>
    <rPh sb="12" eb="14">
      <t>デントウ</t>
    </rPh>
    <rPh sb="14" eb="16">
      <t>サンギョウ</t>
    </rPh>
    <rPh sb="16" eb="18">
      <t>カイカン</t>
    </rPh>
    <phoneticPr fontId="12"/>
  </si>
  <si>
    <t>無形文化財</t>
  </si>
  <si>
    <t>お松囃子</t>
  </si>
  <si>
    <t>加賀市錦城能楽会</t>
    <rPh sb="0" eb="3">
      <t>カガシ</t>
    </rPh>
    <phoneticPr fontId="2"/>
  </si>
  <si>
    <t>大聖寺京町（大聖寺地区会館）</t>
    <rPh sb="0" eb="3">
      <t>ダイショウジ</t>
    </rPh>
    <rPh sb="3" eb="4">
      <t>キョウ</t>
    </rPh>
    <rPh sb="4" eb="5">
      <t>マチ</t>
    </rPh>
    <rPh sb="6" eb="9">
      <t>ダイショウジ</t>
    </rPh>
    <rPh sb="9" eb="11">
      <t>チク</t>
    </rPh>
    <rPh sb="11" eb="13">
      <t>カイカン</t>
    </rPh>
    <phoneticPr fontId="12"/>
  </si>
  <si>
    <t>彫刻</t>
    <phoneticPr fontId="76"/>
  </si>
  <si>
    <t>木造五百羅漢像</t>
    <rPh sb="0" eb="2">
      <t>モクゾウ</t>
    </rPh>
    <rPh sb="6" eb="7">
      <t>ゾウ</t>
    </rPh>
    <phoneticPr fontId="76"/>
  </si>
  <si>
    <t>517躯</t>
    <rPh sb="3" eb="4">
      <t>ク</t>
    </rPh>
    <phoneticPr fontId="76"/>
  </si>
  <si>
    <t>大聖寺神明町</t>
  </si>
  <si>
    <t>書跡</t>
    <rPh sb="0" eb="2">
      <t>ショセキ</t>
    </rPh>
    <phoneticPr fontId="76"/>
  </si>
  <si>
    <t>松尾芭蕉筆「やまなかや」の真蹟</t>
    <rPh sb="0" eb="2">
      <t>マツオ</t>
    </rPh>
    <rPh sb="2" eb="4">
      <t>バショウ</t>
    </rPh>
    <rPh sb="4" eb="5">
      <t>フデ</t>
    </rPh>
    <phoneticPr fontId="12"/>
  </si>
  <si>
    <t>菅生石部神社神門</t>
    <rPh sb="0" eb="1">
      <t>スゲ</t>
    </rPh>
    <rPh sb="1" eb="2">
      <t>セイ</t>
    </rPh>
    <rPh sb="2" eb="3">
      <t>イシ</t>
    </rPh>
    <rPh sb="3" eb="4">
      <t>ブ</t>
    </rPh>
    <rPh sb="4" eb="6">
      <t>ジンジャ</t>
    </rPh>
    <phoneticPr fontId="76"/>
  </si>
  <si>
    <t>1棟</t>
    <rPh sb="1" eb="2">
      <t>トウ</t>
    </rPh>
    <phoneticPr fontId="76"/>
  </si>
  <si>
    <t>有形民俗文化財</t>
  </si>
  <si>
    <t>白山麓の山村生産用具及び製品</t>
  </si>
  <si>
    <t>2,406点</t>
  </si>
  <si>
    <t>大聖寺敷地（重要有形民俗文化財収蔵庫）</t>
    <rPh sb="6" eb="8">
      <t>ジュウヨウ</t>
    </rPh>
    <rPh sb="8" eb="10">
      <t>ユウケイ</t>
    </rPh>
    <rPh sb="10" eb="12">
      <t>ミンゾク</t>
    </rPh>
    <rPh sb="12" eb="15">
      <t>ブンカザイ</t>
    </rPh>
    <rPh sb="15" eb="18">
      <t>シュウゾウコ</t>
    </rPh>
    <phoneticPr fontId="12"/>
  </si>
  <si>
    <t>木造薬師三尊像（附十二神将像・厨子）</t>
    <rPh sb="0" eb="2">
      <t>モクゾウ</t>
    </rPh>
    <rPh sb="2" eb="4">
      <t>ヤクシ</t>
    </rPh>
    <rPh sb="4" eb="5">
      <t>サン</t>
    </rPh>
    <rPh sb="5" eb="6">
      <t>ソン</t>
    </rPh>
    <rPh sb="6" eb="7">
      <t>ゾウ</t>
    </rPh>
    <rPh sb="8" eb="9">
      <t>フ</t>
    </rPh>
    <rPh sb="9" eb="11">
      <t>１２</t>
    </rPh>
    <rPh sb="11" eb="12">
      <t>カミ</t>
    </rPh>
    <rPh sb="12" eb="13">
      <t>ショウ</t>
    </rPh>
    <rPh sb="13" eb="14">
      <t>ゾウ</t>
    </rPh>
    <rPh sb="15" eb="17">
      <t>ズシ</t>
    </rPh>
    <phoneticPr fontId="76"/>
  </si>
  <si>
    <t>3躯
附12躯1点</t>
    <rPh sb="1" eb="2">
      <t>ク</t>
    </rPh>
    <rPh sb="3" eb="4">
      <t>ツケル</t>
    </rPh>
    <rPh sb="6" eb="7">
      <t>ク</t>
    </rPh>
    <phoneticPr fontId="76"/>
  </si>
  <si>
    <t>木造僧形八幡神像</t>
    <rPh sb="0" eb="2">
      <t>モクゾウ</t>
    </rPh>
    <rPh sb="2" eb="3">
      <t>ソウ</t>
    </rPh>
    <rPh sb="3" eb="4">
      <t>カタチ</t>
    </rPh>
    <rPh sb="4" eb="6">
      <t>ハチマン</t>
    </rPh>
    <rPh sb="6" eb="7">
      <t>カミ</t>
    </rPh>
    <rPh sb="7" eb="8">
      <t>ゾウ</t>
    </rPh>
    <phoneticPr fontId="76"/>
  </si>
  <si>
    <t>1躯</t>
    <rPh sb="1" eb="2">
      <t>ク</t>
    </rPh>
    <phoneticPr fontId="76"/>
  </si>
  <si>
    <t>木造十一面観音立像（白山妙理大権現像）</t>
    <rPh sb="0" eb="2">
      <t>モクゾウ</t>
    </rPh>
    <rPh sb="7" eb="8">
      <t>リツ</t>
    </rPh>
    <rPh sb="8" eb="9">
      <t>ゾウ</t>
    </rPh>
    <phoneticPr fontId="76"/>
  </si>
  <si>
    <t>木造地蔵菩薩立像</t>
    <rPh sb="0" eb="2">
      <t>モクゾウ</t>
    </rPh>
    <rPh sb="2" eb="4">
      <t>ジゾウ</t>
    </rPh>
    <rPh sb="4" eb="6">
      <t>ボサツ</t>
    </rPh>
    <rPh sb="6" eb="7">
      <t>リツ</t>
    </rPh>
    <rPh sb="7" eb="8">
      <t>ゾウ</t>
    </rPh>
    <phoneticPr fontId="76"/>
  </si>
  <si>
    <t>木造大黒天立像</t>
    <rPh sb="0" eb="2">
      <t>モクゾウ</t>
    </rPh>
    <rPh sb="2" eb="5">
      <t>ダイコクテン</t>
    </rPh>
    <rPh sb="5" eb="6">
      <t>リツ</t>
    </rPh>
    <rPh sb="6" eb="7">
      <t>ゾウ</t>
    </rPh>
    <phoneticPr fontId="76"/>
  </si>
  <si>
    <t>木造不動明王座像　附矜羯羅・制吁迦童子像</t>
    <rPh sb="0" eb="2">
      <t>モクゾウ</t>
    </rPh>
    <rPh sb="2" eb="4">
      <t>フドウ</t>
    </rPh>
    <rPh sb="4" eb="6">
      <t>ミョウオウ</t>
    </rPh>
    <rPh sb="6" eb="8">
      <t>ザゾウ</t>
    </rPh>
    <rPh sb="9" eb="10">
      <t>フ</t>
    </rPh>
    <rPh sb="10" eb="11">
      <t>キョウ</t>
    </rPh>
    <rPh sb="11" eb="12">
      <t>カツ</t>
    </rPh>
    <rPh sb="12" eb="13">
      <t>ラ</t>
    </rPh>
    <rPh sb="14" eb="15">
      <t>セイ</t>
    </rPh>
    <rPh sb="15" eb="16">
      <t>アア</t>
    </rPh>
    <rPh sb="16" eb="17">
      <t>カ</t>
    </rPh>
    <rPh sb="17" eb="20">
      <t>ドウジゾウ</t>
    </rPh>
    <phoneticPr fontId="76"/>
  </si>
  <si>
    <t>1躯
附2躯</t>
    <rPh sb="1" eb="2">
      <t>ク</t>
    </rPh>
    <rPh sb="3" eb="4">
      <t>ツケル</t>
    </rPh>
    <rPh sb="5" eb="6">
      <t>ムクロ</t>
    </rPh>
    <phoneticPr fontId="76"/>
  </si>
  <si>
    <t>書跡：典籍</t>
    <rPh sb="0" eb="1">
      <t>ショ</t>
    </rPh>
    <rPh sb="1" eb="2">
      <t>セキ</t>
    </rPh>
    <rPh sb="3" eb="5">
      <t>テンセキ</t>
    </rPh>
    <phoneticPr fontId="76"/>
  </si>
  <si>
    <t>漢詩　高泉筆</t>
    <rPh sb="0" eb="2">
      <t>カンシ</t>
    </rPh>
    <rPh sb="3" eb="4">
      <t>タカ</t>
    </rPh>
    <rPh sb="4" eb="5">
      <t>イズミ</t>
    </rPh>
    <rPh sb="5" eb="6">
      <t>フデ</t>
    </rPh>
    <phoneticPr fontId="76"/>
  </si>
  <si>
    <t>紙本著色温泉寺縁起図</t>
    <rPh sb="0" eb="1">
      <t>カミ</t>
    </rPh>
    <rPh sb="1" eb="2">
      <t>ホン</t>
    </rPh>
    <rPh sb="2" eb="3">
      <t>チョ</t>
    </rPh>
    <rPh sb="3" eb="4">
      <t>ショク</t>
    </rPh>
    <rPh sb="4" eb="6">
      <t>オンセン</t>
    </rPh>
    <rPh sb="6" eb="7">
      <t>テラ</t>
    </rPh>
    <rPh sb="7" eb="9">
      <t>エンギ</t>
    </rPh>
    <rPh sb="9" eb="10">
      <t>ズ</t>
    </rPh>
    <phoneticPr fontId="76"/>
  </si>
  <si>
    <t>工芸品（漆芸）</t>
    <rPh sb="0" eb="2">
      <t>コウゲイ</t>
    </rPh>
    <rPh sb="2" eb="3">
      <t>ヒン</t>
    </rPh>
    <rPh sb="4" eb="6">
      <t>シツゲイ</t>
    </rPh>
    <phoneticPr fontId="76"/>
  </si>
  <si>
    <t>錆絵龍文鉢</t>
    <rPh sb="0" eb="1">
      <t>サビ</t>
    </rPh>
    <rPh sb="1" eb="2">
      <t>エ</t>
    </rPh>
    <rPh sb="2" eb="3">
      <t>タツ</t>
    </rPh>
    <rPh sb="3" eb="4">
      <t>モン</t>
    </rPh>
    <rPh sb="4" eb="5">
      <t>ハチ</t>
    </rPh>
    <phoneticPr fontId="76"/>
  </si>
  <si>
    <t>1口</t>
    <rPh sb="1" eb="2">
      <t>クチ</t>
    </rPh>
    <phoneticPr fontId="76"/>
  </si>
  <si>
    <t>工芸品（漆芸）</t>
    <rPh sb="0" eb="2">
      <t>コウゲイ</t>
    </rPh>
    <rPh sb="2" eb="3">
      <t>ヒン</t>
    </rPh>
    <phoneticPr fontId="76"/>
  </si>
  <si>
    <t>錆絵龍文杯洗</t>
    <rPh sb="0" eb="1">
      <t>サビ</t>
    </rPh>
    <rPh sb="1" eb="2">
      <t>エ</t>
    </rPh>
    <rPh sb="2" eb="3">
      <t>タツ</t>
    </rPh>
    <rPh sb="3" eb="4">
      <t>モン</t>
    </rPh>
    <rPh sb="4" eb="5">
      <t>ハイ</t>
    </rPh>
    <rPh sb="5" eb="6">
      <t>アラ</t>
    </rPh>
    <phoneticPr fontId="76"/>
  </si>
  <si>
    <t>黒崎土ねり節</t>
  </si>
  <si>
    <t>黒崎土ねり節保存会　</t>
  </si>
  <si>
    <t>黒崎町</t>
  </si>
  <si>
    <t>絵画</t>
    <phoneticPr fontId="76"/>
  </si>
  <si>
    <t>絹本著色十一面観音図</t>
    <rPh sb="9" eb="10">
      <t>ズ</t>
    </rPh>
    <phoneticPr fontId="76"/>
  </si>
  <si>
    <t>畑町区長</t>
  </si>
  <si>
    <t>絹本著色阿弥陀如来来迎図</t>
    <rPh sb="0" eb="1">
      <t>キヌ</t>
    </rPh>
    <rPh sb="1" eb="2">
      <t>ホン</t>
    </rPh>
    <rPh sb="2" eb="3">
      <t>チョ</t>
    </rPh>
    <rPh sb="3" eb="4">
      <t>イロ</t>
    </rPh>
    <phoneticPr fontId="76"/>
  </si>
  <si>
    <t>木造虚空蔵菩薩像</t>
    <rPh sb="0" eb="2">
      <t>モクゾウ</t>
    </rPh>
    <rPh sb="2" eb="4">
      <t>コクウ</t>
    </rPh>
    <rPh sb="4" eb="5">
      <t>クラ</t>
    </rPh>
    <rPh sb="5" eb="7">
      <t>ボサツ</t>
    </rPh>
    <rPh sb="7" eb="8">
      <t>ゾウ</t>
    </rPh>
    <phoneticPr fontId="76"/>
  </si>
  <si>
    <t>1躯</t>
    <rPh sb="1" eb="2">
      <t>カラダ</t>
    </rPh>
    <phoneticPr fontId="76"/>
  </si>
  <si>
    <t>東山神社</t>
    <rPh sb="0" eb="2">
      <t>ヒガシヤマ</t>
    </rPh>
    <rPh sb="2" eb="4">
      <t>ジンジャ</t>
    </rPh>
    <phoneticPr fontId="12"/>
  </si>
  <si>
    <t>山中温泉東町二丁目</t>
    <rPh sb="0" eb="2">
      <t>ヤマナカ</t>
    </rPh>
    <rPh sb="2" eb="4">
      <t>オンセン</t>
    </rPh>
    <rPh sb="4" eb="6">
      <t>ヒガシマチ</t>
    </rPh>
    <rPh sb="6" eb="7">
      <t>ニ</t>
    </rPh>
    <rPh sb="7" eb="9">
      <t>チョウメ</t>
    </rPh>
    <phoneticPr fontId="12"/>
  </si>
  <si>
    <t>小塩辻白山神社巨木群</t>
    <rPh sb="0" eb="1">
      <t>コ</t>
    </rPh>
    <rPh sb="1" eb="2">
      <t>シオ</t>
    </rPh>
    <rPh sb="2" eb="3">
      <t>ツジ</t>
    </rPh>
    <phoneticPr fontId="76"/>
  </si>
  <si>
    <t>白山神社</t>
    <rPh sb="0" eb="2">
      <t>ハクサン</t>
    </rPh>
    <rPh sb="2" eb="4">
      <t>ジンジャ</t>
    </rPh>
    <phoneticPr fontId="12"/>
  </si>
  <si>
    <t>小塩辻町</t>
  </si>
  <si>
    <t>小塩辻十村屋敷跡スダジイ巨木群</t>
    <rPh sb="0" eb="1">
      <t>コ</t>
    </rPh>
    <rPh sb="1" eb="2">
      <t>シオ</t>
    </rPh>
    <rPh sb="2" eb="3">
      <t>ツジ</t>
    </rPh>
    <phoneticPr fontId="76"/>
  </si>
  <si>
    <t>絹本著色釈迦三尊十羅刹女図</t>
    <rPh sb="0" eb="1">
      <t>キヌ</t>
    </rPh>
    <rPh sb="1" eb="2">
      <t>ホン</t>
    </rPh>
    <rPh sb="2" eb="3">
      <t>チョ</t>
    </rPh>
    <rPh sb="3" eb="4">
      <t>イロ</t>
    </rPh>
    <rPh sb="4" eb="6">
      <t>シャカ</t>
    </rPh>
    <rPh sb="6" eb="8">
      <t>サンゾン</t>
    </rPh>
    <rPh sb="8" eb="9">
      <t>１０</t>
    </rPh>
    <rPh sb="9" eb="11">
      <t>ラセツ</t>
    </rPh>
    <rPh sb="11" eb="12">
      <t>オンナ</t>
    </rPh>
    <rPh sb="12" eb="13">
      <t>ズ</t>
    </rPh>
    <phoneticPr fontId="76"/>
  </si>
  <si>
    <t>紙本淡彩出山釈迦図　狩野友益筆</t>
    <rPh sb="0" eb="1">
      <t>カミ</t>
    </rPh>
    <rPh sb="1" eb="2">
      <t>ホン</t>
    </rPh>
    <rPh sb="2" eb="4">
      <t>タンサイ</t>
    </rPh>
    <rPh sb="4" eb="5">
      <t>デ</t>
    </rPh>
    <rPh sb="5" eb="6">
      <t>ヤマ</t>
    </rPh>
    <rPh sb="6" eb="8">
      <t>シャカ</t>
    </rPh>
    <rPh sb="8" eb="9">
      <t>ズ</t>
    </rPh>
    <rPh sb="10" eb="12">
      <t>カノウ</t>
    </rPh>
    <rPh sb="12" eb="13">
      <t>トモ</t>
    </rPh>
    <rPh sb="13" eb="14">
      <t>マ</t>
    </rPh>
    <rPh sb="14" eb="15">
      <t>フデ</t>
    </rPh>
    <phoneticPr fontId="76"/>
  </si>
  <si>
    <t>紙本墨画出山釈迦図　小原文英筆</t>
    <rPh sb="0" eb="1">
      <t>カミ</t>
    </rPh>
    <rPh sb="1" eb="2">
      <t>ホン</t>
    </rPh>
    <rPh sb="2" eb="3">
      <t>スミ</t>
    </rPh>
    <rPh sb="3" eb="4">
      <t>ガ</t>
    </rPh>
    <rPh sb="4" eb="5">
      <t>デ</t>
    </rPh>
    <rPh sb="5" eb="6">
      <t>ヤマ</t>
    </rPh>
    <rPh sb="6" eb="8">
      <t>シャカ</t>
    </rPh>
    <rPh sb="8" eb="9">
      <t>ズ</t>
    </rPh>
    <rPh sb="10" eb="12">
      <t>コハラ</t>
    </rPh>
    <rPh sb="12" eb="13">
      <t>ブン</t>
    </rPh>
    <rPh sb="13" eb="14">
      <t>エイ</t>
    </rPh>
    <rPh sb="14" eb="15">
      <t>フデ</t>
    </rPh>
    <phoneticPr fontId="76"/>
  </si>
  <si>
    <t>太閤秀吉朱印状</t>
    <rPh sb="0" eb="2">
      <t>タイコウ</t>
    </rPh>
    <rPh sb="2" eb="4">
      <t>ヒデヨシ</t>
    </rPh>
    <rPh sb="4" eb="6">
      <t>シュイン</t>
    </rPh>
    <rPh sb="6" eb="7">
      <t>ジョウ</t>
    </rPh>
    <phoneticPr fontId="76"/>
  </si>
  <si>
    <t>六地蔵石幢</t>
    <rPh sb="0" eb="1">
      <t>６</t>
    </rPh>
    <rPh sb="1" eb="2">
      <t>チ</t>
    </rPh>
    <rPh sb="2" eb="3">
      <t>ゾウ</t>
    </rPh>
    <rPh sb="3" eb="4">
      <t>イシ</t>
    </rPh>
    <rPh sb="4" eb="5">
      <t>トウ</t>
    </rPh>
    <phoneticPr fontId="76"/>
  </si>
  <si>
    <t>宗寿寺のスダジイ</t>
  </si>
  <si>
    <t>1本</t>
    <rPh sb="1" eb="2">
      <t>ホン</t>
    </rPh>
    <phoneticPr fontId="76"/>
  </si>
  <si>
    <t>宗寿寺</t>
  </si>
  <si>
    <t>木造日蓮上人坐像</t>
    <rPh sb="0" eb="2">
      <t>モクゾウ</t>
    </rPh>
    <rPh sb="2" eb="4">
      <t>ニチレン</t>
    </rPh>
    <rPh sb="4" eb="6">
      <t>ショウニン</t>
    </rPh>
    <rPh sb="6" eb="8">
      <t>ザゾウ</t>
    </rPh>
    <phoneticPr fontId="76"/>
  </si>
  <si>
    <t>紙本著色釈迦涅槃図　狩野俊信筆</t>
    <rPh sb="0" eb="1">
      <t>カミ</t>
    </rPh>
    <rPh sb="1" eb="2">
      <t>ホン</t>
    </rPh>
    <rPh sb="2" eb="3">
      <t>チョ</t>
    </rPh>
    <rPh sb="3" eb="4">
      <t>イロ</t>
    </rPh>
    <rPh sb="4" eb="6">
      <t>シャカ</t>
    </rPh>
    <rPh sb="6" eb="8">
      <t>ネハン</t>
    </rPh>
    <rPh sb="8" eb="9">
      <t>ズ</t>
    </rPh>
    <rPh sb="10" eb="12">
      <t>カノウ</t>
    </rPh>
    <rPh sb="12" eb="13">
      <t>シュン</t>
    </rPh>
    <rPh sb="13" eb="14">
      <t>シン</t>
    </rPh>
    <rPh sb="14" eb="15">
      <t>フデ</t>
    </rPh>
    <phoneticPr fontId="76"/>
  </si>
  <si>
    <t>吸坂南古墳群</t>
  </si>
  <si>
    <t>1件</t>
  </si>
  <si>
    <t>吸坂町・黒瀬町</t>
  </si>
  <si>
    <t>農事遺書</t>
    <phoneticPr fontId="76"/>
  </si>
  <si>
    <t>5冊</t>
    <rPh sb="1" eb="2">
      <t>サツ</t>
    </rPh>
    <phoneticPr fontId="76"/>
  </si>
  <si>
    <t>湖城町</t>
    <rPh sb="0" eb="3">
      <t>コジョウマチ</t>
    </rPh>
    <phoneticPr fontId="76"/>
  </si>
  <si>
    <t>工芸品（陶芸）</t>
    <rPh sb="4" eb="6">
      <t>トウゲイ</t>
    </rPh>
    <phoneticPr fontId="76"/>
  </si>
  <si>
    <t>古九谷色絵孔雀図平鉢</t>
  </si>
  <si>
    <t>本善寺</t>
  </si>
  <si>
    <t>大聖寺地方町（石川県九谷焼美術館）</t>
    <rPh sb="3" eb="5">
      <t>チホウ</t>
    </rPh>
    <rPh sb="7" eb="10">
      <t>イシカワケン</t>
    </rPh>
    <rPh sb="10" eb="11">
      <t>キュウ</t>
    </rPh>
    <rPh sb="11" eb="12">
      <t>タニ</t>
    </rPh>
    <rPh sb="12" eb="13">
      <t>ヤキ</t>
    </rPh>
    <rPh sb="13" eb="16">
      <t>ビジュツカン</t>
    </rPh>
    <phoneticPr fontId="12"/>
  </si>
  <si>
    <t>吸坂丸山古墳群出土品</t>
    <rPh sb="6" eb="7">
      <t>グン</t>
    </rPh>
    <phoneticPr fontId="76"/>
  </si>
  <si>
    <t>77点</t>
    <rPh sb="2" eb="3">
      <t>テン</t>
    </rPh>
    <phoneticPr fontId="76"/>
  </si>
  <si>
    <t>瀬越町白山神社所蔵船絵馬</t>
  </si>
  <si>
    <t>53面</t>
    <rPh sb="2" eb="3">
      <t>メン</t>
    </rPh>
    <phoneticPr fontId="76"/>
  </si>
  <si>
    <t>大聖寺瀬越町（瀬越町内会館）</t>
    <rPh sb="7" eb="9">
      <t>セゴシ</t>
    </rPh>
    <rPh sb="9" eb="11">
      <t>チョウナイ</t>
    </rPh>
    <rPh sb="11" eb="13">
      <t>カイカン</t>
    </rPh>
    <phoneticPr fontId="12"/>
  </si>
  <si>
    <t>桂谷の大杉</t>
  </si>
  <si>
    <t>菅原神社</t>
  </si>
  <si>
    <t>桂谷町</t>
  </si>
  <si>
    <t>冨塚丸山古墳</t>
  </si>
  <si>
    <t>冨塚町区長</t>
  </si>
  <si>
    <t>冨塚町</t>
  </si>
  <si>
    <t>分校の大山桜</t>
  </si>
  <si>
    <t>分校町区長</t>
  </si>
  <si>
    <t>八幡神社のスダジイ　</t>
  </si>
  <si>
    <t>箱宮神社</t>
    <rPh sb="2" eb="4">
      <t>ジンジャ</t>
    </rPh>
    <phoneticPr fontId="76"/>
  </si>
  <si>
    <t>箱宮町</t>
  </si>
  <si>
    <t>旧大聖寺関所門</t>
    <phoneticPr fontId="76"/>
  </si>
  <si>
    <t>旧大聖寺関所用具</t>
  </si>
  <si>
    <t>6点</t>
    <rPh sb="1" eb="2">
      <t>テン</t>
    </rPh>
    <phoneticPr fontId="12"/>
  </si>
  <si>
    <t>大聖寺東町（歴史民俗収蔵庫）</t>
    <rPh sb="3" eb="4">
      <t>ヒガシ</t>
    </rPh>
    <rPh sb="6" eb="8">
      <t>レキシ</t>
    </rPh>
    <rPh sb="8" eb="10">
      <t>ミンゾク</t>
    </rPh>
    <rPh sb="10" eb="13">
      <t>シュウゾウコ</t>
    </rPh>
    <phoneticPr fontId="12"/>
  </si>
  <si>
    <t>天然記念物</t>
    <rPh sb="0" eb="2">
      <t>テンネン</t>
    </rPh>
    <rPh sb="2" eb="5">
      <t>キネンブツ</t>
    </rPh>
    <phoneticPr fontId="76"/>
  </si>
  <si>
    <t>下谷白山神社のタブノキ</t>
    <rPh sb="0" eb="1">
      <t>シモ</t>
    </rPh>
    <rPh sb="1" eb="2">
      <t>タニ</t>
    </rPh>
    <rPh sb="2" eb="4">
      <t>ハクサン</t>
    </rPh>
    <rPh sb="4" eb="6">
      <t>ジンジャ</t>
    </rPh>
    <phoneticPr fontId="12"/>
  </si>
  <si>
    <t>1本</t>
    <rPh sb="1" eb="2">
      <t>ホン</t>
    </rPh>
    <phoneticPr fontId="12"/>
  </si>
  <si>
    <t>山中温泉下谷町</t>
    <rPh sb="0" eb="2">
      <t>ヤマナカ</t>
    </rPh>
    <rPh sb="2" eb="4">
      <t>オンセン</t>
    </rPh>
    <rPh sb="4" eb="6">
      <t>シモタニ</t>
    </rPh>
    <rPh sb="6" eb="7">
      <t>マチ</t>
    </rPh>
    <phoneticPr fontId="12"/>
  </si>
  <si>
    <t>工芸品（陶芸）</t>
    <phoneticPr fontId="76"/>
  </si>
  <si>
    <t>木瓜紋入梅花図三具足</t>
  </si>
  <si>
    <t>3点</t>
    <rPh sb="1" eb="2">
      <t>テン</t>
    </rPh>
    <phoneticPr fontId="12"/>
  </si>
  <si>
    <t>卯花絲威二枚胴童具足</t>
  </si>
  <si>
    <t>1領</t>
    <rPh sb="1" eb="2">
      <t>リョウ</t>
    </rPh>
    <phoneticPr fontId="12"/>
  </si>
  <si>
    <t>山代九谷焼磁器焼成窯及び窯道具類</t>
    <rPh sb="0" eb="2">
      <t>ヤマシロ</t>
    </rPh>
    <rPh sb="2" eb="4">
      <t>クタニ</t>
    </rPh>
    <phoneticPr fontId="12"/>
  </si>
  <si>
    <t>1基と575点</t>
    <rPh sb="1" eb="2">
      <t>キ</t>
    </rPh>
    <phoneticPr fontId="12"/>
  </si>
  <si>
    <t>山代温泉（九谷焼窯跡展示館）、大聖寺敷地町（第一埋蔵文化財収蔵庫）</t>
    <rPh sb="5" eb="6">
      <t>キュウ</t>
    </rPh>
    <rPh sb="6" eb="7">
      <t>タニ</t>
    </rPh>
    <rPh sb="7" eb="8">
      <t>ヤキ</t>
    </rPh>
    <rPh sb="8" eb="9">
      <t>カマ</t>
    </rPh>
    <rPh sb="9" eb="10">
      <t>アト</t>
    </rPh>
    <rPh sb="10" eb="12">
      <t>テンジ</t>
    </rPh>
    <rPh sb="12" eb="13">
      <t>カン</t>
    </rPh>
    <rPh sb="15" eb="18">
      <t>ダイショウジ</t>
    </rPh>
    <rPh sb="22" eb="23">
      <t>ダイ</t>
    </rPh>
    <rPh sb="29" eb="32">
      <t>シュウゾウコ</t>
    </rPh>
    <phoneticPr fontId="12"/>
  </si>
  <si>
    <t>真砂村伝来資料</t>
    <rPh sb="0" eb="1">
      <t>マ</t>
    </rPh>
    <rPh sb="1" eb="2">
      <t>スナ</t>
    </rPh>
    <rPh sb="2" eb="3">
      <t>ムラ</t>
    </rPh>
    <rPh sb="3" eb="5">
      <t>デンライ</t>
    </rPh>
    <rPh sb="5" eb="7">
      <t>シリョウ</t>
    </rPh>
    <phoneticPr fontId="12"/>
  </si>
  <si>
    <t>22点</t>
    <rPh sb="2" eb="3">
      <t>テン</t>
    </rPh>
    <phoneticPr fontId="12"/>
  </si>
  <si>
    <t>個人</t>
    <rPh sb="0" eb="2">
      <t>コジン</t>
    </rPh>
    <phoneticPr fontId="12"/>
  </si>
  <si>
    <t>旧九谷寿楽窯母屋兼工房</t>
    <rPh sb="0" eb="1">
      <t>キュウ</t>
    </rPh>
    <phoneticPr fontId="2"/>
  </si>
  <si>
    <t>1棟</t>
    <rPh sb="1" eb="2">
      <t>トウ</t>
    </rPh>
    <phoneticPr fontId="12"/>
  </si>
  <si>
    <t>山代温泉（九谷焼窯跡展示館）</t>
    <rPh sb="5" eb="6">
      <t>キュウ</t>
    </rPh>
    <rPh sb="6" eb="7">
      <t>タニ</t>
    </rPh>
    <rPh sb="7" eb="8">
      <t>ヤキ</t>
    </rPh>
    <rPh sb="8" eb="9">
      <t>カマ</t>
    </rPh>
    <rPh sb="9" eb="10">
      <t>アト</t>
    </rPh>
    <rPh sb="10" eb="12">
      <t>テンジ</t>
    </rPh>
    <rPh sb="12" eb="13">
      <t>カン</t>
    </rPh>
    <phoneticPr fontId="12"/>
  </si>
  <si>
    <t>三国仏壇（冬仏壇、夏仏壇）附仏具類一式</t>
    <rPh sb="0" eb="2">
      <t>ミクニ</t>
    </rPh>
    <rPh sb="2" eb="4">
      <t>ブツダン</t>
    </rPh>
    <rPh sb="5" eb="6">
      <t>フユ</t>
    </rPh>
    <rPh sb="6" eb="8">
      <t>ブツダン</t>
    </rPh>
    <rPh sb="9" eb="10">
      <t>ナツ</t>
    </rPh>
    <rPh sb="10" eb="12">
      <t>ブツダン</t>
    </rPh>
    <rPh sb="13" eb="14">
      <t>フ</t>
    </rPh>
    <rPh sb="14" eb="16">
      <t>ブツグ</t>
    </rPh>
    <rPh sb="16" eb="17">
      <t>ルイ</t>
    </rPh>
    <rPh sb="17" eb="19">
      <t>イッシキ</t>
    </rPh>
    <phoneticPr fontId="12"/>
  </si>
  <si>
    <t>2基
附67点</t>
    <rPh sb="1" eb="2">
      <t>キ</t>
    </rPh>
    <rPh sb="3" eb="4">
      <t>フ</t>
    </rPh>
    <rPh sb="6" eb="7">
      <t>テン</t>
    </rPh>
    <phoneticPr fontId="12"/>
  </si>
  <si>
    <t>橋立町（加賀市北前船の里資料館）</t>
    <rPh sb="4" eb="7">
      <t>カガシ</t>
    </rPh>
    <rPh sb="7" eb="8">
      <t>キタ</t>
    </rPh>
    <rPh sb="8" eb="9">
      <t>マエ</t>
    </rPh>
    <rPh sb="9" eb="10">
      <t>フネ</t>
    </rPh>
    <rPh sb="11" eb="12">
      <t>サト</t>
    </rPh>
    <rPh sb="12" eb="15">
      <t>シリョウカン</t>
    </rPh>
    <phoneticPr fontId="12"/>
  </si>
  <si>
    <t>熊坂モモノキ調整池の水性植物群落</t>
    <rPh sb="0" eb="2">
      <t>クマサカ</t>
    </rPh>
    <rPh sb="6" eb="8">
      <t>チョウセイ</t>
    </rPh>
    <rPh sb="8" eb="9">
      <t>イケ</t>
    </rPh>
    <rPh sb="10" eb="12">
      <t>スイセイ</t>
    </rPh>
    <rPh sb="12" eb="14">
      <t>ショクブツ</t>
    </rPh>
    <rPh sb="14" eb="16">
      <t>グンラク</t>
    </rPh>
    <phoneticPr fontId="12"/>
  </si>
  <si>
    <t>1件</t>
    <rPh sb="1" eb="2">
      <t>ケン</t>
    </rPh>
    <phoneticPr fontId="12"/>
  </si>
  <si>
    <t>熊坂町（加賀市環境美化センター）</t>
    <rPh sb="0" eb="2">
      <t>クマサカ</t>
    </rPh>
    <rPh sb="2" eb="3">
      <t>マチ</t>
    </rPh>
    <rPh sb="4" eb="7">
      <t>カガシ</t>
    </rPh>
    <rPh sb="7" eb="9">
      <t>カンキョウ</t>
    </rPh>
    <rPh sb="9" eb="11">
      <t>ビカ</t>
    </rPh>
    <phoneticPr fontId="12"/>
  </si>
  <si>
    <t>荒谷神社シダレザクラ群</t>
    <rPh sb="0" eb="2">
      <t>アラタニ</t>
    </rPh>
    <rPh sb="2" eb="4">
      <t>ジンジャ</t>
    </rPh>
    <rPh sb="10" eb="11">
      <t>グン</t>
    </rPh>
    <phoneticPr fontId="12"/>
  </si>
  <si>
    <t>4本</t>
    <rPh sb="1" eb="2">
      <t>ホン</t>
    </rPh>
    <phoneticPr fontId="12"/>
  </si>
  <si>
    <t>荒谷神社</t>
    <rPh sb="0" eb="1">
      <t>アラ</t>
    </rPh>
    <rPh sb="1" eb="2">
      <t>タニ</t>
    </rPh>
    <rPh sb="2" eb="4">
      <t>ジンジャ</t>
    </rPh>
    <phoneticPr fontId="12"/>
  </si>
  <si>
    <t>山中温泉荒谷町</t>
    <rPh sb="0" eb="2">
      <t>ヤマナカ</t>
    </rPh>
    <rPh sb="2" eb="4">
      <t>オンセン</t>
    </rPh>
    <rPh sb="4" eb="7">
      <t>アラタニチョウ</t>
    </rPh>
    <phoneticPr fontId="12"/>
  </si>
  <si>
    <t>古九谷色絵百花手唐人物図大平鉢</t>
    <rPh sb="0" eb="1">
      <t>コ</t>
    </rPh>
    <rPh sb="1" eb="2">
      <t>ク</t>
    </rPh>
    <rPh sb="2" eb="3">
      <t>タニ</t>
    </rPh>
    <rPh sb="5" eb="7">
      <t>ヒャッカ</t>
    </rPh>
    <rPh sb="7" eb="8">
      <t>テ</t>
    </rPh>
    <rPh sb="8" eb="9">
      <t>トウ</t>
    </rPh>
    <rPh sb="9" eb="11">
      <t>ジンブツ</t>
    </rPh>
    <rPh sb="11" eb="12">
      <t>ズ</t>
    </rPh>
    <rPh sb="12" eb="13">
      <t>オオ</t>
    </rPh>
    <rPh sb="13" eb="14">
      <t>ヒラ</t>
    </rPh>
    <rPh sb="14" eb="15">
      <t>ハチ</t>
    </rPh>
    <phoneticPr fontId="12"/>
  </si>
  <si>
    <t>1点</t>
    <rPh sb="1" eb="2">
      <t>テン</t>
    </rPh>
    <phoneticPr fontId="12"/>
  </si>
  <si>
    <t>大聖寺地方町（石川県九谷焼美術館）</t>
    <rPh sb="0" eb="3">
      <t>ダイショウジ</t>
    </rPh>
    <rPh sb="3" eb="4">
      <t>チ</t>
    </rPh>
    <rPh sb="4" eb="5">
      <t>カタ</t>
    </rPh>
    <rPh sb="5" eb="6">
      <t>マチ</t>
    </rPh>
    <rPh sb="7" eb="10">
      <t>イシカワケン</t>
    </rPh>
    <rPh sb="10" eb="11">
      <t>キュウ</t>
    </rPh>
    <rPh sb="11" eb="12">
      <t>タニ</t>
    </rPh>
    <rPh sb="12" eb="13">
      <t>ヤキ</t>
    </rPh>
    <rPh sb="13" eb="16">
      <t>ビジュツカン</t>
    </rPh>
    <phoneticPr fontId="12"/>
  </si>
  <si>
    <t>建造物</t>
    <phoneticPr fontId="76"/>
  </si>
  <si>
    <t>旧酒谷長兵衛家住宅</t>
    <rPh sb="4" eb="6">
      <t>ヒョウエ</t>
    </rPh>
    <rPh sb="6" eb="7">
      <t>ケ</t>
    </rPh>
    <rPh sb="7" eb="9">
      <t>ジュウタク</t>
    </rPh>
    <phoneticPr fontId="12"/>
  </si>
  <si>
    <t>敷地天神蝶の舞</t>
    <rPh sb="0" eb="2">
      <t>シキジ</t>
    </rPh>
    <rPh sb="2" eb="4">
      <t>テンジン</t>
    </rPh>
    <rPh sb="4" eb="5">
      <t>チョウ</t>
    </rPh>
    <rPh sb="6" eb="7">
      <t>マイ</t>
    </rPh>
    <phoneticPr fontId="12"/>
  </si>
  <si>
    <t>敷地天神蝶の舞保存会</t>
    <rPh sb="0" eb="2">
      <t>シキジ</t>
    </rPh>
    <rPh sb="2" eb="4">
      <t>テンジン</t>
    </rPh>
    <rPh sb="4" eb="5">
      <t>チョウ</t>
    </rPh>
    <rPh sb="6" eb="7">
      <t>マイ</t>
    </rPh>
    <rPh sb="7" eb="9">
      <t>ホゾン</t>
    </rPh>
    <rPh sb="9" eb="10">
      <t>カイ</t>
    </rPh>
    <phoneticPr fontId="12"/>
  </si>
  <si>
    <t>大聖寺敷地町</t>
    <rPh sb="0" eb="3">
      <t>ダイショウジ</t>
    </rPh>
    <rPh sb="3" eb="5">
      <t>シキジ</t>
    </rPh>
    <rPh sb="5" eb="6">
      <t>マチ</t>
    </rPh>
    <phoneticPr fontId="12"/>
  </si>
  <si>
    <t>馬車鉄道客車</t>
    <rPh sb="0" eb="2">
      <t>バシャ</t>
    </rPh>
    <rPh sb="2" eb="4">
      <t>テツドウ</t>
    </rPh>
    <rPh sb="4" eb="6">
      <t>キャクシャ</t>
    </rPh>
    <phoneticPr fontId="12"/>
  </si>
  <si>
    <t>2両</t>
    <rPh sb="1" eb="2">
      <t>リョウ</t>
    </rPh>
    <phoneticPr fontId="12"/>
  </si>
  <si>
    <t>大聖寺東町（歴史民俗収蔵庫）・動橋町（動橋小学校）</t>
    <rPh sb="0" eb="3">
      <t>ダイショウジ</t>
    </rPh>
    <rPh sb="3" eb="5">
      <t>ヒガシマチ</t>
    </rPh>
    <rPh sb="15" eb="18">
      <t>イブリハシマチ</t>
    </rPh>
    <rPh sb="19" eb="20">
      <t>ドウ</t>
    </rPh>
    <rPh sb="20" eb="21">
      <t>ハシ</t>
    </rPh>
    <rPh sb="21" eb="24">
      <t>ショウガッコウ</t>
    </rPh>
    <phoneticPr fontId="12"/>
  </si>
  <si>
    <t>大堰神社拝殿　附文政９年棟札</t>
  </si>
  <si>
    <t>1棟
附1点</t>
    <rPh sb="1" eb="2">
      <t>ムネ</t>
    </rPh>
    <rPh sb="3" eb="4">
      <t>ツケル</t>
    </rPh>
    <rPh sb="5" eb="6">
      <t>テン</t>
    </rPh>
    <phoneticPr fontId="12"/>
  </si>
  <si>
    <t>大堰神社</t>
  </si>
  <si>
    <t>分校前山一号墳出土品</t>
    <rPh sb="2" eb="4">
      <t>マエヤマ</t>
    </rPh>
    <rPh sb="4" eb="6">
      <t>イチゴウ</t>
    </rPh>
    <rPh sb="6" eb="7">
      <t>フン</t>
    </rPh>
    <rPh sb="7" eb="9">
      <t>シュツド</t>
    </rPh>
    <rPh sb="9" eb="10">
      <t>ヒン</t>
    </rPh>
    <phoneticPr fontId="12"/>
  </si>
  <si>
    <t>11点</t>
    <rPh sb="2" eb="3">
      <t>テン</t>
    </rPh>
    <phoneticPr fontId="12"/>
  </si>
  <si>
    <t>史跡</t>
    <rPh sb="0" eb="2">
      <t>シセキ</t>
    </rPh>
    <phoneticPr fontId="76"/>
  </si>
  <si>
    <t>分校古窯跡群</t>
    <rPh sb="2" eb="3">
      <t>コ</t>
    </rPh>
    <rPh sb="3" eb="4">
      <t>カマ</t>
    </rPh>
    <rPh sb="4" eb="5">
      <t>アト</t>
    </rPh>
    <rPh sb="5" eb="6">
      <t>グン</t>
    </rPh>
    <phoneticPr fontId="12"/>
  </si>
  <si>
    <t>木造大日如来座像</t>
    <rPh sb="0" eb="2">
      <t>モクゾウ</t>
    </rPh>
    <rPh sb="2" eb="4">
      <t>ダイニチ</t>
    </rPh>
    <rPh sb="4" eb="6">
      <t>ニョライ</t>
    </rPh>
    <rPh sb="6" eb="7">
      <t>ザ</t>
    </rPh>
    <rPh sb="7" eb="8">
      <t>ゾウ</t>
    </rPh>
    <phoneticPr fontId="12"/>
  </si>
  <si>
    <t>1躯</t>
    <rPh sb="1" eb="2">
      <t>ク</t>
    </rPh>
    <phoneticPr fontId="12"/>
  </si>
  <si>
    <t>医王寺</t>
    <rPh sb="0" eb="1">
      <t>イ</t>
    </rPh>
    <rPh sb="1" eb="3">
      <t>オウジ</t>
    </rPh>
    <phoneticPr fontId="12"/>
  </si>
  <si>
    <t>山中温泉薬師町</t>
    <rPh sb="0" eb="1">
      <t>ヤマ</t>
    </rPh>
    <rPh sb="1" eb="2">
      <t>ナカ</t>
    </rPh>
    <rPh sb="2" eb="4">
      <t>オンセン</t>
    </rPh>
    <rPh sb="4" eb="5">
      <t>ヤク</t>
    </rPh>
    <rPh sb="5" eb="6">
      <t>シ</t>
    </rPh>
    <rPh sb="6" eb="7">
      <t>マチ</t>
    </rPh>
    <phoneticPr fontId="12"/>
  </si>
  <si>
    <t>創建時大聖寺藩邸図</t>
    <rPh sb="0" eb="2">
      <t>ソウケン</t>
    </rPh>
    <rPh sb="2" eb="3">
      <t>トキ</t>
    </rPh>
    <rPh sb="3" eb="6">
      <t>ダイショウジ</t>
    </rPh>
    <rPh sb="6" eb="7">
      <t>ハン</t>
    </rPh>
    <rPh sb="7" eb="8">
      <t>テイ</t>
    </rPh>
    <rPh sb="8" eb="9">
      <t>ズ</t>
    </rPh>
    <phoneticPr fontId="12"/>
  </si>
  <si>
    <t>加賀市</t>
    <rPh sb="0" eb="2">
      <t>カガ</t>
    </rPh>
    <rPh sb="2" eb="3">
      <t>シ</t>
    </rPh>
    <phoneticPr fontId="12"/>
  </si>
  <si>
    <t>大聖寺地方町（加賀市立中央図書館）</t>
    <rPh sb="3" eb="5">
      <t>チホウ</t>
    </rPh>
    <rPh sb="7" eb="11">
      <t>カガシリツ</t>
    </rPh>
    <rPh sb="11" eb="13">
      <t>チュウオウ</t>
    </rPh>
    <rPh sb="13" eb="16">
      <t>トショカン</t>
    </rPh>
    <phoneticPr fontId="12"/>
  </si>
  <si>
    <t>大聖寺藩主前田家一族廟所</t>
    <rPh sb="0" eb="3">
      <t>ダイショウジ</t>
    </rPh>
    <rPh sb="3" eb="4">
      <t>ハン</t>
    </rPh>
    <rPh sb="4" eb="5">
      <t>シュ</t>
    </rPh>
    <rPh sb="5" eb="7">
      <t>マエダ</t>
    </rPh>
    <rPh sb="7" eb="8">
      <t>イエ</t>
    </rPh>
    <rPh sb="8" eb="10">
      <t>イチゾク</t>
    </rPh>
    <rPh sb="10" eb="11">
      <t>ビョウ</t>
    </rPh>
    <rPh sb="11" eb="12">
      <t>ショ</t>
    </rPh>
    <phoneticPr fontId="12"/>
  </si>
  <si>
    <t>実性院</t>
    <rPh sb="0" eb="1">
      <t>ジツ</t>
    </rPh>
    <rPh sb="1" eb="2">
      <t>セイ</t>
    </rPh>
    <rPh sb="2" eb="3">
      <t>イン</t>
    </rPh>
    <phoneticPr fontId="12"/>
  </si>
  <si>
    <t>大聖寺下屋敷町</t>
    <rPh sb="3" eb="4">
      <t>シタ</t>
    </rPh>
    <rPh sb="4" eb="6">
      <t>ヤシキ</t>
    </rPh>
    <rPh sb="6" eb="7">
      <t>マチ</t>
    </rPh>
    <phoneticPr fontId="12"/>
  </si>
  <si>
    <t>工芸品</t>
    <rPh sb="0" eb="3">
      <t>コウゲイヒン</t>
    </rPh>
    <phoneticPr fontId="76"/>
  </si>
  <si>
    <t>眉作箱　附内容品</t>
    <rPh sb="0" eb="1">
      <t>マユ</t>
    </rPh>
    <rPh sb="1" eb="2">
      <t>ツク</t>
    </rPh>
    <rPh sb="2" eb="3">
      <t>ハコ</t>
    </rPh>
    <rPh sb="4" eb="5">
      <t>フ</t>
    </rPh>
    <rPh sb="5" eb="7">
      <t>ナイヨウ</t>
    </rPh>
    <rPh sb="7" eb="8">
      <t>ヒン</t>
    </rPh>
    <phoneticPr fontId="12"/>
  </si>
  <si>
    <t>作見町（加賀市美術館）</t>
    <rPh sb="0" eb="3">
      <t>サクミマチ</t>
    </rPh>
    <rPh sb="4" eb="7">
      <t>カガシ</t>
    </rPh>
    <rPh sb="7" eb="10">
      <t>ビジュツカン</t>
    </rPh>
    <phoneticPr fontId="71"/>
  </si>
  <si>
    <t>矢口永寿窯素焼窯及び窯道具類</t>
    <rPh sb="0" eb="2">
      <t>ヤグチ</t>
    </rPh>
    <rPh sb="2" eb="3">
      <t>エイ</t>
    </rPh>
    <rPh sb="3" eb="4">
      <t>コトブキ</t>
    </rPh>
    <rPh sb="4" eb="5">
      <t>カマ</t>
    </rPh>
    <rPh sb="5" eb="7">
      <t>スヤ</t>
    </rPh>
    <rPh sb="7" eb="8">
      <t>カマ</t>
    </rPh>
    <rPh sb="8" eb="9">
      <t>オヨ</t>
    </rPh>
    <rPh sb="10" eb="11">
      <t>カマ</t>
    </rPh>
    <rPh sb="11" eb="13">
      <t>ドウグ</t>
    </rPh>
    <rPh sb="13" eb="14">
      <t>ルイ</t>
    </rPh>
    <phoneticPr fontId="12"/>
  </si>
  <si>
    <t>山中温泉東町一丁目</t>
    <rPh sb="0" eb="4">
      <t>ヤマナカオンセン</t>
    </rPh>
    <rPh sb="4" eb="6">
      <t>ヒガシマチ</t>
    </rPh>
    <rPh sb="6" eb="9">
      <t>１チョウメ</t>
    </rPh>
    <phoneticPr fontId="2"/>
  </si>
  <si>
    <t>尾俣町のアサダ</t>
    <rPh sb="0" eb="1">
      <t>オ</t>
    </rPh>
    <rPh sb="1" eb="2">
      <t>マタ</t>
    </rPh>
    <rPh sb="2" eb="3">
      <t>マチ</t>
    </rPh>
    <phoneticPr fontId="12"/>
  </si>
  <si>
    <t>白山社</t>
    <rPh sb="0" eb="2">
      <t>ハクサン</t>
    </rPh>
    <rPh sb="2" eb="3">
      <t>ヤシロ</t>
    </rPh>
    <phoneticPr fontId="12"/>
  </si>
  <si>
    <t>分校古墳群前山支群</t>
  </si>
  <si>
    <t>分校町町内会外</t>
    <rPh sb="3" eb="5">
      <t>チョウナイ</t>
    </rPh>
    <rPh sb="5" eb="6">
      <t>カイ</t>
    </rPh>
    <rPh sb="6" eb="7">
      <t>ソト</t>
    </rPh>
    <phoneticPr fontId="12"/>
  </si>
  <si>
    <t>実性院本堂</t>
    <rPh sb="0" eb="1">
      <t>ジツ</t>
    </rPh>
    <rPh sb="1" eb="2">
      <t>セイ</t>
    </rPh>
    <rPh sb="2" eb="3">
      <t>イン</t>
    </rPh>
    <rPh sb="3" eb="5">
      <t>ホンドウ</t>
    </rPh>
    <phoneticPr fontId="12"/>
  </si>
  <si>
    <t>実性院御霊屋</t>
    <rPh sb="0" eb="1">
      <t>ジツ</t>
    </rPh>
    <rPh sb="1" eb="2">
      <t>セイ</t>
    </rPh>
    <rPh sb="2" eb="3">
      <t>イン</t>
    </rPh>
    <rPh sb="3" eb="4">
      <t>オ</t>
    </rPh>
    <rPh sb="4" eb="5">
      <t>レイ</t>
    </rPh>
    <rPh sb="5" eb="6">
      <t>ヤ</t>
    </rPh>
    <phoneticPr fontId="12"/>
  </si>
  <si>
    <t>大聖寺藩邸河道跡及び北面石垣</t>
  </si>
  <si>
    <t>紙本金地著色群鹿図屏風　佐々木泉景筆</t>
    <rPh sb="0" eb="1">
      <t>シ</t>
    </rPh>
    <rPh sb="1" eb="2">
      <t>ホン</t>
    </rPh>
    <rPh sb="2" eb="3">
      <t>キン</t>
    </rPh>
    <rPh sb="3" eb="4">
      <t>ジ</t>
    </rPh>
    <rPh sb="4" eb="5">
      <t>チョ</t>
    </rPh>
    <rPh sb="5" eb="6">
      <t>イロ</t>
    </rPh>
    <rPh sb="6" eb="7">
      <t>グン</t>
    </rPh>
    <rPh sb="7" eb="8">
      <t>シカ</t>
    </rPh>
    <rPh sb="8" eb="9">
      <t>ズ</t>
    </rPh>
    <rPh sb="9" eb="11">
      <t>ビョウブ</t>
    </rPh>
    <rPh sb="12" eb="15">
      <t>ササキ</t>
    </rPh>
    <rPh sb="15" eb="16">
      <t>イズミ</t>
    </rPh>
    <rPh sb="16" eb="17">
      <t>カゲル</t>
    </rPh>
    <rPh sb="17" eb="18">
      <t>フデ</t>
    </rPh>
    <phoneticPr fontId="12"/>
  </si>
  <si>
    <t>六曲一双</t>
    <rPh sb="0" eb="2">
      <t>ロッキョク</t>
    </rPh>
    <rPh sb="2" eb="4">
      <t>イッソウ</t>
    </rPh>
    <phoneticPr fontId="12"/>
  </si>
  <si>
    <t>金沢市出羽町
（石川県立美術館）</t>
    <rPh sb="0" eb="2">
      <t>カナザワ</t>
    </rPh>
    <rPh sb="2" eb="3">
      <t>シ</t>
    </rPh>
    <rPh sb="3" eb="4">
      <t>デ</t>
    </rPh>
    <rPh sb="4" eb="5">
      <t>ハ</t>
    </rPh>
    <rPh sb="5" eb="6">
      <t>マチ</t>
    </rPh>
    <rPh sb="8" eb="11">
      <t>イシカワケン</t>
    </rPh>
    <rPh sb="11" eb="12">
      <t>リツ</t>
    </rPh>
    <rPh sb="12" eb="15">
      <t>ビジュツカン</t>
    </rPh>
    <phoneticPr fontId="12"/>
  </si>
  <si>
    <t>旧新家家住宅</t>
    <rPh sb="0" eb="1">
      <t>キュウ</t>
    </rPh>
    <rPh sb="1" eb="3">
      <t>アラヤ</t>
    </rPh>
    <rPh sb="3" eb="4">
      <t>ケ</t>
    </rPh>
    <rPh sb="4" eb="6">
      <t>ジュウタク</t>
    </rPh>
    <phoneticPr fontId="12"/>
  </si>
  <si>
    <t>大聖寺関町</t>
    <rPh sb="0" eb="3">
      <t>ダイショウジ</t>
    </rPh>
    <rPh sb="3" eb="4">
      <t>セキ</t>
    </rPh>
    <rPh sb="4" eb="5">
      <t>マチ</t>
    </rPh>
    <phoneticPr fontId="12"/>
  </si>
  <si>
    <t>大聖寺関所跡</t>
    <rPh sb="0" eb="3">
      <t>ダイショウジ</t>
    </rPh>
    <rPh sb="3" eb="5">
      <t>セキショ</t>
    </rPh>
    <rPh sb="5" eb="6">
      <t>アト</t>
    </rPh>
    <phoneticPr fontId="12"/>
  </si>
  <si>
    <t>特定非営利活動法人歴町センター大聖寺</t>
    <rPh sb="9" eb="10">
      <t>レキ</t>
    </rPh>
    <rPh sb="10" eb="11">
      <t>マチ</t>
    </rPh>
    <rPh sb="15" eb="18">
      <t>ダイショウジ</t>
    </rPh>
    <phoneticPr fontId="12"/>
  </si>
  <si>
    <t>歴史資料</t>
    <rPh sb="0" eb="2">
      <t>レキシ</t>
    </rPh>
    <rPh sb="2" eb="4">
      <t>シリョウ</t>
    </rPh>
    <phoneticPr fontId="76"/>
  </si>
  <si>
    <t>茇憩紀聞原本</t>
    <rPh sb="2" eb="4">
      <t>キブン</t>
    </rPh>
    <phoneticPr fontId="2"/>
  </si>
  <si>
    <t>大聖寺地方町
（石川県九谷焼美術館）</t>
    <rPh sb="0" eb="6">
      <t>ダイショウジジカタマチ</t>
    </rPh>
    <rPh sb="8" eb="11">
      <t>イシカワケン</t>
    </rPh>
    <rPh sb="11" eb="12">
      <t>キュウ</t>
    </rPh>
    <rPh sb="12" eb="13">
      <t>タニ</t>
    </rPh>
    <rPh sb="13" eb="14">
      <t>ヤキ</t>
    </rPh>
    <phoneticPr fontId="12"/>
  </si>
  <si>
    <t>（国登録有形文化財）</t>
    <rPh sb="1" eb="2">
      <t>クニ</t>
    </rPh>
    <rPh sb="2" eb="4">
      <t>トウロク</t>
    </rPh>
    <rPh sb="4" eb="6">
      <t>ユウケイ</t>
    </rPh>
    <phoneticPr fontId="76"/>
  </si>
  <si>
    <t>　所在地</t>
  </si>
  <si>
    <t>　　登録番号</t>
  </si>
  <si>
    <t>旧月田家住宅</t>
  </si>
  <si>
    <t>17－0007</t>
  </si>
  <si>
    <t>北前船主屋敷蔵六園（旧酒谷長一郎家住宅）</t>
  </si>
  <si>
    <t>17－0022～0032</t>
  </si>
  <si>
    <t>白銀屋旅館</t>
  </si>
  <si>
    <t>17－0033・0035</t>
    <phoneticPr fontId="2"/>
  </si>
  <si>
    <t>山岡商山堂（山岡ビル）</t>
    <rPh sb="0" eb="2">
      <t>ヤマオカ</t>
    </rPh>
    <rPh sb="2" eb="3">
      <t>ショウ</t>
    </rPh>
    <rPh sb="3" eb="4">
      <t>ショウザン</t>
    </rPh>
    <rPh sb="4" eb="5">
      <t>ドウ</t>
    </rPh>
    <rPh sb="6" eb="8">
      <t>ヤマオカ</t>
    </rPh>
    <phoneticPr fontId="35"/>
  </si>
  <si>
    <t>山中温泉湯の出町</t>
    <rPh sb="0" eb="2">
      <t>ヤマナカ</t>
    </rPh>
    <rPh sb="2" eb="4">
      <t>オンセン</t>
    </rPh>
    <rPh sb="4" eb="5">
      <t>ユ</t>
    </rPh>
    <rPh sb="6" eb="7">
      <t>デ</t>
    </rPh>
    <rPh sb="7" eb="8">
      <t>マチ</t>
    </rPh>
    <phoneticPr fontId="76"/>
  </si>
  <si>
    <t>17－0036</t>
  </si>
  <si>
    <t>時習庵</t>
    <rPh sb="0" eb="1">
      <t>ジ</t>
    </rPh>
    <phoneticPr fontId="35"/>
  </si>
  <si>
    <t>17－0037～0038</t>
  </si>
  <si>
    <t>北大路魯山人寓居</t>
    <rPh sb="0" eb="1">
      <t>キタ</t>
    </rPh>
    <rPh sb="1" eb="3">
      <t>オオジ</t>
    </rPh>
    <rPh sb="3" eb="4">
      <t>ロ</t>
    </rPh>
    <rPh sb="4" eb="5">
      <t>サン</t>
    </rPh>
    <rPh sb="5" eb="6">
      <t>ジン</t>
    </rPh>
    <rPh sb="6" eb="8">
      <t>グウキョ</t>
    </rPh>
    <phoneticPr fontId="35"/>
  </si>
  <si>
    <t>山代温泉</t>
    <rPh sb="0" eb="4">
      <t>ヤマシロオンセン</t>
    </rPh>
    <phoneticPr fontId="76"/>
  </si>
  <si>
    <t>17－0041～0042</t>
  </si>
  <si>
    <t>旧中木家住宅</t>
    <rPh sb="0" eb="1">
      <t>キュウ</t>
    </rPh>
    <rPh sb="1" eb="3">
      <t>ナカキ</t>
    </rPh>
    <rPh sb="3" eb="4">
      <t>イエ</t>
    </rPh>
    <rPh sb="4" eb="6">
      <t>ジュウタク</t>
    </rPh>
    <phoneticPr fontId="35"/>
  </si>
  <si>
    <t>大聖寺魚町</t>
    <rPh sb="0" eb="3">
      <t>ダイショウジ</t>
    </rPh>
    <rPh sb="3" eb="4">
      <t>ウオ</t>
    </rPh>
    <rPh sb="4" eb="5">
      <t>マチ</t>
    </rPh>
    <phoneticPr fontId="76"/>
  </si>
  <si>
    <t>17－0063～0065</t>
  </si>
  <si>
    <t>旧山長織物会社</t>
    <rPh sb="0" eb="1">
      <t>キュウ</t>
    </rPh>
    <rPh sb="1" eb="3">
      <t>ヤマナガ</t>
    </rPh>
    <rPh sb="3" eb="5">
      <t>オリモノ</t>
    </rPh>
    <rPh sb="5" eb="7">
      <t>ガイシャ</t>
    </rPh>
    <phoneticPr fontId="35"/>
  </si>
  <si>
    <t>大聖寺番場町</t>
    <rPh sb="0" eb="3">
      <t>ダイショウジ</t>
    </rPh>
    <rPh sb="3" eb="5">
      <t>バンバ</t>
    </rPh>
    <rPh sb="5" eb="6">
      <t>マチ</t>
    </rPh>
    <phoneticPr fontId="76"/>
  </si>
  <si>
    <t>17－0066～0068</t>
  </si>
  <si>
    <t>五徳庵</t>
    <rPh sb="0" eb="2">
      <t>ゴトク</t>
    </rPh>
    <rPh sb="2" eb="3">
      <t>アン</t>
    </rPh>
    <phoneticPr fontId="35"/>
  </si>
  <si>
    <t>大聖寺錦町</t>
    <rPh sb="0" eb="3">
      <t>ダイショウジ</t>
    </rPh>
    <rPh sb="3" eb="4">
      <t>ニシキ</t>
    </rPh>
    <rPh sb="4" eb="5">
      <t>マチ</t>
    </rPh>
    <phoneticPr fontId="76"/>
  </si>
  <si>
    <t>17－0124～0127</t>
  </si>
  <si>
    <t>橋本酒造</t>
    <rPh sb="0" eb="2">
      <t>ハシモト</t>
    </rPh>
    <rPh sb="2" eb="4">
      <t>シュゾウ</t>
    </rPh>
    <phoneticPr fontId="35"/>
  </si>
  <si>
    <t>動橋町</t>
    <rPh sb="0" eb="3">
      <t>イブリハシマチ</t>
    </rPh>
    <phoneticPr fontId="76"/>
  </si>
  <si>
    <t>17－0133～0144</t>
  </si>
  <si>
    <t>江沼神社竹涇館・梅花庵</t>
    <rPh sb="0" eb="2">
      <t>エヌマ</t>
    </rPh>
    <rPh sb="2" eb="4">
      <t>ジンジャ</t>
    </rPh>
    <rPh sb="4" eb="5">
      <t>タケ</t>
    </rPh>
    <rPh sb="5" eb="6">
      <t>ケイ</t>
    </rPh>
    <rPh sb="6" eb="7">
      <t>カン</t>
    </rPh>
    <rPh sb="8" eb="10">
      <t>バイカ</t>
    </rPh>
    <rPh sb="10" eb="11">
      <t>イオリ</t>
    </rPh>
    <phoneticPr fontId="76"/>
  </si>
  <si>
    <t>大聖寺八間道</t>
    <rPh sb="3" eb="5">
      <t>ハチケン</t>
    </rPh>
    <rPh sb="5" eb="6">
      <t>ミチ</t>
    </rPh>
    <phoneticPr fontId="76"/>
  </si>
  <si>
    <t>17－0190～0191</t>
    <phoneticPr fontId="76"/>
  </si>
  <si>
    <t>（国選定重要伝統的建造物群保存地区）</t>
    <rPh sb="1" eb="2">
      <t>クニ</t>
    </rPh>
    <rPh sb="2" eb="4">
      <t>センテイ</t>
    </rPh>
    <rPh sb="4" eb="6">
      <t>ジュウヨウ</t>
    </rPh>
    <rPh sb="6" eb="9">
      <t>デントウテキ</t>
    </rPh>
    <rPh sb="9" eb="12">
      <t>ケンゾウブツ</t>
    </rPh>
    <rPh sb="12" eb="13">
      <t>グン</t>
    </rPh>
    <rPh sb="13" eb="15">
      <t>ホゾン</t>
    </rPh>
    <rPh sb="15" eb="17">
      <t>チク</t>
    </rPh>
    <phoneticPr fontId="76"/>
  </si>
  <si>
    <t>所在地</t>
    <rPh sb="0" eb="3">
      <t>ショザイチ</t>
    </rPh>
    <phoneticPr fontId="76"/>
  </si>
  <si>
    <t>備考</t>
    <rPh sb="0" eb="2">
      <t>ビコウ</t>
    </rPh>
    <phoneticPr fontId="76"/>
  </si>
  <si>
    <t>加賀市加賀橋立伝統的建造物群保存地区</t>
    <rPh sb="0" eb="2">
      <t>カガ</t>
    </rPh>
    <rPh sb="2" eb="3">
      <t>シ</t>
    </rPh>
    <rPh sb="3" eb="5">
      <t>カガ</t>
    </rPh>
    <rPh sb="5" eb="6">
      <t>キョウ</t>
    </rPh>
    <rPh sb="6" eb="7">
      <t>タ</t>
    </rPh>
    <rPh sb="7" eb="10">
      <t>デントウテキ</t>
    </rPh>
    <rPh sb="10" eb="13">
      <t>ケンゾウブツ</t>
    </rPh>
    <rPh sb="13" eb="14">
      <t>グン</t>
    </rPh>
    <rPh sb="14" eb="16">
      <t>ホゾン</t>
    </rPh>
    <rPh sb="16" eb="18">
      <t>チク</t>
    </rPh>
    <phoneticPr fontId="76"/>
  </si>
  <si>
    <t>橋立町</t>
    <rPh sb="0" eb="1">
      <t>ハシ</t>
    </rPh>
    <rPh sb="1" eb="2">
      <t>タ</t>
    </rPh>
    <rPh sb="2" eb="3">
      <t>マチ</t>
    </rPh>
    <phoneticPr fontId="76"/>
  </si>
  <si>
    <t>加賀市加賀東谷伝統的建造物群保存地区</t>
  </si>
  <si>
    <t>山中温泉荒谷町、今立町、大土町、杉水町</t>
    <rPh sb="0" eb="2">
      <t>ヤマナカ</t>
    </rPh>
    <rPh sb="2" eb="4">
      <t>オンセン</t>
    </rPh>
    <phoneticPr fontId="76"/>
  </si>
  <si>
    <t>（国選定重要文化的景観）</t>
    <rPh sb="1" eb="2">
      <t>クニ</t>
    </rPh>
    <rPh sb="2" eb="4">
      <t>センテイ</t>
    </rPh>
    <rPh sb="4" eb="6">
      <t>ジュウヨウ</t>
    </rPh>
    <rPh sb="6" eb="9">
      <t>ブンカテキ</t>
    </rPh>
    <rPh sb="9" eb="11">
      <t>ケイカン</t>
    </rPh>
    <phoneticPr fontId="2"/>
  </si>
  <si>
    <t>名　　　称</t>
    <rPh sb="0" eb="1">
      <t>ナ</t>
    </rPh>
    <rPh sb="4" eb="5">
      <t>ショウ</t>
    </rPh>
    <phoneticPr fontId="2"/>
  </si>
  <si>
    <t>備考</t>
    <rPh sb="0" eb="2">
      <t>ビコウ</t>
    </rPh>
    <phoneticPr fontId="2"/>
  </si>
  <si>
    <t>加賀海岸地域の海岸砂防林及び集落の文化的景観</t>
    <rPh sb="0" eb="2">
      <t>カガ</t>
    </rPh>
    <rPh sb="2" eb="4">
      <t>カイガン</t>
    </rPh>
    <rPh sb="4" eb="6">
      <t>チイキ</t>
    </rPh>
    <rPh sb="7" eb="9">
      <t>カイガン</t>
    </rPh>
    <rPh sb="9" eb="11">
      <t>サボウ</t>
    </rPh>
    <rPh sb="11" eb="12">
      <t>リン</t>
    </rPh>
    <rPh sb="12" eb="13">
      <t>オヨ</t>
    </rPh>
    <rPh sb="14" eb="16">
      <t>シュウラク</t>
    </rPh>
    <rPh sb="17" eb="20">
      <t>ブンカテキ</t>
    </rPh>
    <rPh sb="20" eb="22">
      <t>ケイカン</t>
    </rPh>
    <phoneticPr fontId="2"/>
  </si>
  <si>
    <t>塩屋町、大聖寺下福田町、大聖寺上木町、大聖寺瀬越町、片野町、三木町、永井町、吉崎町</t>
    <rPh sb="0" eb="3">
      <t>シオヤマチ</t>
    </rPh>
    <rPh sb="4" eb="7">
      <t>ダイショウジ</t>
    </rPh>
    <rPh sb="7" eb="11">
      <t>シモフクダマチ</t>
    </rPh>
    <rPh sb="12" eb="15">
      <t>ダイショウジ</t>
    </rPh>
    <rPh sb="15" eb="18">
      <t>ウワギマチ</t>
    </rPh>
    <rPh sb="19" eb="22">
      <t>ダイショウジ</t>
    </rPh>
    <rPh sb="22" eb="25">
      <t>セゴエマチ</t>
    </rPh>
    <rPh sb="26" eb="28">
      <t>カタノ</t>
    </rPh>
    <rPh sb="28" eb="29">
      <t>マチ</t>
    </rPh>
    <rPh sb="30" eb="33">
      <t>ミキマチ</t>
    </rPh>
    <rPh sb="34" eb="36">
      <t>ナガイ</t>
    </rPh>
    <rPh sb="36" eb="37">
      <t>マチ</t>
    </rPh>
    <rPh sb="38" eb="41">
      <t>ヨシザキマチ</t>
    </rPh>
    <phoneticPr fontId="2"/>
  </si>
  <si>
    <t>1360.0ヘクタール、
令和3年3月26日</t>
    <rPh sb="13" eb="15">
      <t>レイワ</t>
    </rPh>
    <rPh sb="16" eb="17">
      <t>ネン</t>
    </rPh>
    <rPh sb="18" eb="19">
      <t>ガツ</t>
    </rPh>
    <rPh sb="21" eb="22">
      <t>ニチ</t>
    </rPh>
    <phoneticPr fontId="2"/>
  </si>
  <si>
    <t>資料：文化振興課</t>
    <rPh sb="0" eb="2">
      <t>シリョウ</t>
    </rPh>
    <rPh sb="3" eb="5">
      <t>ブンカ</t>
    </rPh>
    <rPh sb="5" eb="7">
      <t>シンコウ</t>
    </rPh>
    <rPh sb="7" eb="8">
      <t>カ</t>
    </rPh>
    <phoneticPr fontId="2"/>
  </si>
  <si>
    <t>12-01　社会福祉施設の状況</t>
    <rPh sb="6" eb="8">
      <t>シャカイ</t>
    </rPh>
    <rPh sb="8" eb="10">
      <t>フクシ</t>
    </rPh>
    <rPh sb="10" eb="12">
      <t>シセツ</t>
    </rPh>
    <rPh sb="13" eb="15">
      <t>ジョウキョウ</t>
    </rPh>
    <phoneticPr fontId="2"/>
  </si>
  <si>
    <t>令和3年4月1日現在</t>
    <rPh sb="0" eb="2">
      <t>レイワ</t>
    </rPh>
    <rPh sb="3" eb="4">
      <t>ネン</t>
    </rPh>
    <rPh sb="5" eb="6">
      <t>ガツ</t>
    </rPh>
    <rPh sb="7" eb="8">
      <t>ニチ</t>
    </rPh>
    <rPh sb="8" eb="10">
      <t>ゲンザイ</t>
    </rPh>
    <phoneticPr fontId="2"/>
  </si>
  <si>
    <t>種類</t>
    <rPh sb="0" eb="2">
      <t>シュルイ</t>
    </rPh>
    <phoneticPr fontId="78"/>
  </si>
  <si>
    <t>設置主体</t>
    <rPh sb="0" eb="2">
      <t>セッチ</t>
    </rPh>
    <rPh sb="2" eb="4">
      <t>シュタイ</t>
    </rPh>
    <phoneticPr fontId="78"/>
  </si>
  <si>
    <t>施設数</t>
    <rPh sb="0" eb="3">
      <t>シセツスウ</t>
    </rPh>
    <phoneticPr fontId="78"/>
  </si>
  <si>
    <t>定員数</t>
    <rPh sb="0" eb="3">
      <t>テイインスウ</t>
    </rPh>
    <phoneticPr fontId="78"/>
  </si>
  <si>
    <t>児童福祉施設</t>
    <phoneticPr fontId="2"/>
  </si>
  <si>
    <t>母子生活支援施設</t>
    <rPh sb="0" eb="2">
      <t>ボシ</t>
    </rPh>
    <rPh sb="2" eb="4">
      <t>セイカツ</t>
    </rPh>
    <rPh sb="4" eb="6">
      <t>シエン</t>
    </rPh>
    <rPh sb="6" eb="8">
      <t>シセツ</t>
    </rPh>
    <phoneticPr fontId="78"/>
  </si>
  <si>
    <t>社会福祉法人</t>
    <rPh sb="0" eb="2">
      <t>シャカイ</t>
    </rPh>
    <rPh sb="2" eb="4">
      <t>フクシ</t>
    </rPh>
    <rPh sb="4" eb="6">
      <t>ホウジン</t>
    </rPh>
    <phoneticPr fontId="2"/>
  </si>
  <si>
    <t>児童養護施設</t>
    <rPh sb="2" eb="4">
      <t>ヨウゴ</t>
    </rPh>
    <rPh sb="4" eb="6">
      <t>シセツ</t>
    </rPh>
    <phoneticPr fontId="78"/>
  </si>
  <si>
    <t>障害児入所施設</t>
    <rPh sb="0" eb="2">
      <t>ショウガイ</t>
    </rPh>
    <rPh sb="2" eb="3">
      <t>ジ</t>
    </rPh>
    <rPh sb="3" eb="5">
      <t>ニュウショ</t>
    </rPh>
    <rPh sb="5" eb="7">
      <t>シセツ</t>
    </rPh>
    <phoneticPr fontId="2"/>
  </si>
  <si>
    <t>県</t>
    <rPh sb="0" eb="1">
      <t>ケン</t>
    </rPh>
    <phoneticPr fontId="2"/>
  </si>
  <si>
    <t>児童家庭支援センター</t>
    <rPh sb="0" eb="2">
      <t>ジドウ</t>
    </rPh>
    <rPh sb="2" eb="4">
      <t>カテイ</t>
    </rPh>
    <rPh sb="4" eb="6">
      <t>シエン</t>
    </rPh>
    <phoneticPr fontId="78"/>
  </si>
  <si>
    <t>－</t>
  </si>
  <si>
    <t>児童センター</t>
    <rPh sb="0" eb="2">
      <t>ジドウ</t>
    </rPh>
    <phoneticPr fontId="78"/>
  </si>
  <si>
    <t>市</t>
    <rPh sb="0" eb="1">
      <t>シ</t>
    </rPh>
    <phoneticPr fontId="2"/>
  </si>
  <si>
    <t>保育所</t>
    <rPh sb="0" eb="2">
      <t>ホイク</t>
    </rPh>
    <rPh sb="2" eb="3">
      <t>ショ</t>
    </rPh>
    <phoneticPr fontId="2"/>
  </si>
  <si>
    <t>認定こども園</t>
    <rPh sb="0" eb="2">
      <t>ニンテイ</t>
    </rPh>
    <rPh sb="5" eb="6">
      <t>エン</t>
    </rPh>
    <phoneticPr fontId="2"/>
  </si>
  <si>
    <t>老人福祉施設等</t>
    <phoneticPr fontId="2"/>
  </si>
  <si>
    <t>老人デイサービスセンター
（通所介護事業所）</t>
    <rPh sb="0" eb="2">
      <t>ロウジン</t>
    </rPh>
    <rPh sb="14" eb="16">
      <t>ツウショ</t>
    </rPh>
    <rPh sb="16" eb="18">
      <t>カイゴ</t>
    </rPh>
    <rPh sb="18" eb="21">
      <t>ジギョウショ</t>
    </rPh>
    <phoneticPr fontId="78"/>
  </si>
  <si>
    <t>社会福祉法人・医療
法人社団・株式会社</t>
    <rPh sb="0" eb="2">
      <t>シャカイ</t>
    </rPh>
    <rPh sb="2" eb="4">
      <t>フクシ</t>
    </rPh>
    <rPh sb="4" eb="6">
      <t>ホウジン</t>
    </rPh>
    <rPh sb="7" eb="9">
      <t>イリョウ</t>
    </rPh>
    <rPh sb="10" eb="12">
      <t>ホウジン</t>
    </rPh>
    <rPh sb="12" eb="14">
      <t>シャダン</t>
    </rPh>
    <rPh sb="15" eb="19">
      <t>カブシキガイシャ</t>
    </rPh>
    <phoneticPr fontId="2"/>
  </si>
  <si>
    <t>老人デイサービスセンター
（地域密着型通所介護事業所）</t>
    <rPh sb="0" eb="2">
      <t>ロウジン</t>
    </rPh>
    <rPh sb="14" eb="16">
      <t>チイキ</t>
    </rPh>
    <rPh sb="16" eb="19">
      <t>ミッチャクガタ</t>
    </rPh>
    <rPh sb="19" eb="21">
      <t>ツウショ</t>
    </rPh>
    <rPh sb="21" eb="23">
      <t>カイゴ</t>
    </rPh>
    <rPh sb="23" eb="26">
      <t>ジギョウショ</t>
    </rPh>
    <phoneticPr fontId="78"/>
  </si>
  <si>
    <t>社会福祉法人・特定
非営利活動法人・有
限会社・株式会社</t>
    <rPh sb="0" eb="2">
      <t>シャカイ</t>
    </rPh>
    <rPh sb="2" eb="4">
      <t>フクシ</t>
    </rPh>
    <rPh sb="4" eb="6">
      <t>ホウジン</t>
    </rPh>
    <rPh sb="7" eb="9">
      <t>トクテイ</t>
    </rPh>
    <rPh sb="10" eb="13">
      <t>ヒエイリ</t>
    </rPh>
    <rPh sb="13" eb="15">
      <t>カツドウ</t>
    </rPh>
    <rPh sb="15" eb="17">
      <t>ホウジン</t>
    </rPh>
    <rPh sb="18" eb="19">
      <t>ユウ</t>
    </rPh>
    <rPh sb="20" eb="21">
      <t>キリ</t>
    </rPh>
    <rPh sb="21" eb="23">
      <t>ガイシャ</t>
    </rPh>
    <rPh sb="24" eb="28">
      <t>カブシキガイシャ</t>
    </rPh>
    <phoneticPr fontId="2"/>
  </si>
  <si>
    <t>老人デイサービスセンター
（認知症対応型通所介護事業所）</t>
    <rPh sb="0" eb="2">
      <t>ロウジン</t>
    </rPh>
    <rPh sb="14" eb="17">
      <t>ニンチショウ</t>
    </rPh>
    <rPh sb="17" eb="19">
      <t>タイオウ</t>
    </rPh>
    <rPh sb="19" eb="20">
      <t>ガタ</t>
    </rPh>
    <rPh sb="20" eb="22">
      <t>ツウショ</t>
    </rPh>
    <rPh sb="22" eb="24">
      <t>カイゴ</t>
    </rPh>
    <rPh sb="24" eb="27">
      <t>ジギョウショ</t>
    </rPh>
    <phoneticPr fontId="78"/>
  </si>
  <si>
    <t>社会福祉法人・特定非営利活動法人・有限会社</t>
    <rPh sb="0" eb="2">
      <t>シャカイ</t>
    </rPh>
    <rPh sb="2" eb="4">
      <t>フクシ</t>
    </rPh>
    <rPh sb="4" eb="6">
      <t>ホウジン</t>
    </rPh>
    <rPh sb="7" eb="9">
      <t>トクテイ</t>
    </rPh>
    <rPh sb="9" eb="12">
      <t>ヒエイリ</t>
    </rPh>
    <rPh sb="12" eb="14">
      <t>カツドウ</t>
    </rPh>
    <rPh sb="14" eb="16">
      <t>ホウジン</t>
    </rPh>
    <rPh sb="17" eb="21">
      <t>ユウゲンガイシャ</t>
    </rPh>
    <phoneticPr fontId="2"/>
  </si>
  <si>
    <t>老人短期入所施設
（短期入所生活介護事業所）</t>
    <rPh sb="0" eb="2">
      <t>ロウジン</t>
    </rPh>
    <rPh sb="2" eb="4">
      <t>タンキ</t>
    </rPh>
    <rPh sb="4" eb="6">
      <t>ニュウショ</t>
    </rPh>
    <rPh sb="6" eb="8">
      <t>シセツ</t>
    </rPh>
    <rPh sb="10" eb="12">
      <t>タンキ</t>
    </rPh>
    <rPh sb="12" eb="14">
      <t>ニュウショ</t>
    </rPh>
    <rPh sb="14" eb="16">
      <t>セイカツ</t>
    </rPh>
    <rPh sb="16" eb="18">
      <t>カイゴ</t>
    </rPh>
    <rPh sb="18" eb="21">
      <t>ジギョウショ</t>
    </rPh>
    <phoneticPr fontId="78"/>
  </si>
  <si>
    <t>特別養護老人ホーム
（介護老人福祉施設）</t>
    <rPh sb="0" eb="2">
      <t>トクベツ</t>
    </rPh>
    <rPh sb="2" eb="4">
      <t>ヨウゴ</t>
    </rPh>
    <rPh sb="4" eb="6">
      <t>ロウジン</t>
    </rPh>
    <rPh sb="11" eb="13">
      <t>カイゴ</t>
    </rPh>
    <rPh sb="13" eb="15">
      <t>ロウジン</t>
    </rPh>
    <rPh sb="15" eb="17">
      <t>フクシ</t>
    </rPh>
    <rPh sb="17" eb="19">
      <t>シセツ</t>
    </rPh>
    <phoneticPr fontId="78"/>
  </si>
  <si>
    <t>特別養護老人ホーム
（地域密着型介護老人福祉施設）</t>
    <rPh sb="0" eb="2">
      <t>トクベツ</t>
    </rPh>
    <rPh sb="2" eb="4">
      <t>ヨウゴ</t>
    </rPh>
    <rPh sb="4" eb="6">
      <t>ロウジン</t>
    </rPh>
    <rPh sb="11" eb="16">
      <t>チイキミッチャクガタ</t>
    </rPh>
    <rPh sb="16" eb="18">
      <t>カイゴ</t>
    </rPh>
    <rPh sb="18" eb="20">
      <t>ロウジン</t>
    </rPh>
    <rPh sb="20" eb="22">
      <t>フクシ</t>
    </rPh>
    <rPh sb="22" eb="24">
      <t>シセツ</t>
    </rPh>
    <phoneticPr fontId="78"/>
  </si>
  <si>
    <t>軽費老人ホーム
（ケアハウス）</t>
    <rPh sb="0" eb="1">
      <t>カル</t>
    </rPh>
    <rPh sb="1" eb="2">
      <t>ヒ</t>
    </rPh>
    <rPh sb="2" eb="4">
      <t>ロウジン</t>
    </rPh>
    <phoneticPr fontId="2"/>
  </si>
  <si>
    <t>老人福祉センター（Ａ型）</t>
    <rPh sb="0" eb="2">
      <t>ロウジン</t>
    </rPh>
    <rPh sb="2" eb="4">
      <t>フクシ</t>
    </rPh>
    <rPh sb="10" eb="11">
      <t>カタ</t>
    </rPh>
    <phoneticPr fontId="2"/>
  </si>
  <si>
    <t>社会福祉協議会</t>
    <rPh sb="0" eb="2">
      <t>シャカイ</t>
    </rPh>
    <rPh sb="2" eb="4">
      <t>フクシ</t>
    </rPh>
    <rPh sb="4" eb="7">
      <t>キョウギカイ</t>
    </rPh>
    <phoneticPr fontId="2"/>
  </si>
  <si>
    <t>老人福祉センター（Ｂ型）</t>
    <rPh sb="0" eb="2">
      <t>ロウジン</t>
    </rPh>
    <rPh sb="2" eb="4">
      <t>フクシ</t>
    </rPh>
    <rPh sb="10" eb="11">
      <t>カタ</t>
    </rPh>
    <phoneticPr fontId="2"/>
  </si>
  <si>
    <t>生活支援ハウス
（高齢者生活福祉センター）</t>
    <rPh sb="0" eb="2">
      <t>セイカツ</t>
    </rPh>
    <rPh sb="2" eb="4">
      <t>シエン</t>
    </rPh>
    <rPh sb="9" eb="12">
      <t>コウレイシャ</t>
    </rPh>
    <rPh sb="12" eb="14">
      <t>セイカツ</t>
    </rPh>
    <rPh sb="14" eb="16">
      <t>フクシ</t>
    </rPh>
    <phoneticPr fontId="2"/>
  </si>
  <si>
    <t>小規模多機能型居宅介護事業
(小規模多機能型居宅介護）</t>
    <rPh sb="0" eb="3">
      <t>ショウキボ</t>
    </rPh>
    <rPh sb="3" eb="7">
      <t>タキノウガタ</t>
    </rPh>
    <rPh sb="7" eb="9">
      <t>キョタク</t>
    </rPh>
    <rPh sb="9" eb="11">
      <t>カイゴ</t>
    </rPh>
    <rPh sb="11" eb="13">
      <t>ジギョウ</t>
    </rPh>
    <rPh sb="15" eb="18">
      <t>ショウキボ</t>
    </rPh>
    <rPh sb="18" eb="22">
      <t>タキノウガタ</t>
    </rPh>
    <rPh sb="22" eb="24">
      <t>キョタク</t>
    </rPh>
    <rPh sb="24" eb="26">
      <t>カイゴ</t>
    </rPh>
    <phoneticPr fontId="2"/>
  </si>
  <si>
    <t>社会福祉法人・医療法人社
団・特定非営利活動法人</t>
    <rPh sb="0" eb="2">
      <t>シャカイ</t>
    </rPh>
    <rPh sb="2" eb="4">
      <t>フクシ</t>
    </rPh>
    <rPh sb="4" eb="6">
      <t>ホウジン</t>
    </rPh>
    <rPh sb="7" eb="9">
      <t>イリョウ</t>
    </rPh>
    <rPh sb="9" eb="11">
      <t>ホウジン</t>
    </rPh>
    <rPh sb="11" eb="12">
      <t>シャ</t>
    </rPh>
    <rPh sb="13" eb="14">
      <t>ダン</t>
    </rPh>
    <rPh sb="15" eb="17">
      <t>トクテイ</t>
    </rPh>
    <rPh sb="17" eb="20">
      <t>ヒエイリ</t>
    </rPh>
    <rPh sb="20" eb="22">
      <t>カツドウ</t>
    </rPh>
    <rPh sb="22" eb="24">
      <t>ホウジン</t>
    </rPh>
    <phoneticPr fontId="2"/>
  </si>
  <si>
    <t>認知症高齢者グループホーム
（認知症対応型共同生活介護）</t>
    <rPh sb="0" eb="2">
      <t>ニンチ</t>
    </rPh>
    <rPh sb="2" eb="3">
      <t>ショウ</t>
    </rPh>
    <rPh sb="3" eb="6">
      <t>コウレイシャ</t>
    </rPh>
    <rPh sb="15" eb="17">
      <t>ニンチ</t>
    </rPh>
    <rPh sb="17" eb="18">
      <t>ショウ</t>
    </rPh>
    <rPh sb="18" eb="20">
      <t>タイオウ</t>
    </rPh>
    <rPh sb="20" eb="21">
      <t>カタ</t>
    </rPh>
    <rPh sb="21" eb="23">
      <t>キョウドウ</t>
    </rPh>
    <rPh sb="23" eb="25">
      <t>セイカツ</t>
    </rPh>
    <rPh sb="25" eb="27">
      <t>カイゴ</t>
    </rPh>
    <phoneticPr fontId="2"/>
  </si>
  <si>
    <t>社会福祉法人・医療
法人社団・有限会社</t>
    <rPh sb="0" eb="2">
      <t>シャカイ</t>
    </rPh>
    <rPh sb="2" eb="4">
      <t>フクシ</t>
    </rPh>
    <rPh sb="4" eb="6">
      <t>ホウジン</t>
    </rPh>
    <rPh sb="7" eb="9">
      <t>イリョウ</t>
    </rPh>
    <rPh sb="10" eb="12">
      <t>ホウジン</t>
    </rPh>
    <rPh sb="12" eb="14">
      <t>シャダン</t>
    </rPh>
    <rPh sb="15" eb="17">
      <t>ユウゲン</t>
    </rPh>
    <rPh sb="17" eb="19">
      <t>カイシャ</t>
    </rPh>
    <phoneticPr fontId="2"/>
  </si>
  <si>
    <t>介護老人保健施設</t>
    <rPh sb="0" eb="2">
      <t>カイゴ</t>
    </rPh>
    <rPh sb="2" eb="4">
      <t>ロウジン</t>
    </rPh>
    <rPh sb="4" eb="6">
      <t>ホケン</t>
    </rPh>
    <rPh sb="6" eb="8">
      <t>シセツ</t>
    </rPh>
    <phoneticPr fontId="2"/>
  </si>
  <si>
    <t>社会福祉法人
医療法人社団</t>
    <rPh sb="0" eb="2">
      <t>シャカイ</t>
    </rPh>
    <rPh sb="2" eb="4">
      <t>フクシ</t>
    </rPh>
    <rPh sb="4" eb="6">
      <t>ホウジン</t>
    </rPh>
    <rPh sb="7" eb="9">
      <t>イリョウ</t>
    </rPh>
    <rPh sb="9" eb="11">
      <t>ホウジン</t>
    </rPh>
    <rPh sb="11" eb="13">
      <t>シャダン</t>
    </rPh>
    <phoneticPr fontId="2"/>
  </si>
  <si>
    <t>認知症疾患医療センター</t>
    <rPh sb="0" eb="2">
      <t>ニンチ</t>
    </rPh>
    <rPh sb="2" eb="3">
      <t>ショウ</t>
    </rPh>
    <rPh sb="3" eb="5">
      <t>シッカン</t>
    </rPh>
    <rPh sb="5" eb="7">
      <t>イリョウ</t>
    </rPh>
    <phoneticPr fontId="2"/>
  </si>
  <si>
    <t>医療法人社団</t>
    <rPh sb="0" eb="2">
      <t>イリョウ</t>
    </rPh>
    <rPh sb="2" eb="4">
      <t>ホウジン</t>
    </rPh>
    <rPh sb="4" eb="6">
      <t>シャダン</t>
    </rPh>
    <phoneticPr fontId="2"/>
  </si>
  <si>
    <t>障害保健福祉関係施設等</t>
    <phoneticPr fontId="2"/>
  </si>
  <si>
    <t>居宅介護</t>
    <rPh sb="0" eb="2">
      <t>キョタク</t>
    </rPh>
    <rPh sb="2" eb="4">
      <t>カイゴ</t>
    </rPh>
    <phoneticPr fontId="2"/>
  </si>
  <si>
    <t>社会福祉法人
医療法人社団
特定非営利活動法人
有限会社・株式会社</t>
    <phoneticPr fontId="2"/>
  </si>
  <si>
    <t>重度訪問介護</t>
    <rPh sb="0" eb="2">
      <t>ジュウド</t>
    </rPh>
    <rPh sb="2" eb="4">
      <t>ホウモン</t>
    </rPh>
    <rPh sb="4" eb="6">
      <t>カイゴ</t>
    </rPh>
    <phoneticPr fontId="2"/>
  </si>
  <si>
    <t>同行援護</t>
    <rPh sb="0" eb="2">
      <t>ドウコウ</t>
    </rPh>
    <rPh sb="2" eb="4">
      <t>エンゴ</t>
    </rPh>
    <phoneticPr fontId="2"/>
  </si>
  <si>
    <t>社会福祉法人
有限会社・株式会社</t>
    <phoneticPr fontId="2"/>
  </si>
  <si>
    <t>療養介護</t>
    <rPh sb="0" eb="2">
      <t>リョウヨウ</t>
    </rPh>
    <rPh sb="2" eb="4">
      <t>カイゴ</t>
    </rPh>
    <phoneticPr fontId="2"/>
  </si>
  <si>
    <t>独立行政法人</t>
    <rPh sb="0" eb="2">
      <t>ドクリツ</t>
    </rPh>
    <rPh sb="2" eb="4">
      <t>ギョウセイ</t>
    </rPh>
    <rPh sb="4" eb="6">
      <t>ホウジン</t>
    </rPh>
    <phoneticPr fontId="2"/>
  </si>
  <si>
    <t>生活介護</t>
    <phoneticPr fontId="2"/>
  </si>
  <si>
    <t>社会福祉法人
特定非営利活動法人
県
合同会社</t>
    <rPh sb="0" eb="2">
      <t>シャカイ</t>
    </rPh>
    <rPh sb="2" eb="4">
      <t>フクシ</t>
    </rPh>
    <rPh sb="4" eb="6">
      <t>ホウジン</t>
    </rPh>
    <rPh sb="7" eb="9">
      <t>トクテイ</t>
    </rPh>
    <rPh sb="9" eb="12">
      <t>ヒエイリ</t>
    </rPh>
    <rPh sb="12" eb="14">
      <t>カツドウ</t>
    </rPh>
    <rPh sb="14" eb="16">
      <t>ホウジン</t>
    </rPh>
    <rPh sb="17" eb="18">
      <t>ケン</t>
    </rPh>
    <rPh sb="19" eb="21">
      <t>ゴウドウ</t>
    </rPh>
    <rPh sb="21" eb="23">
      <t>ガイシャ</t>
    </rPh>
    <phoneticPr fontId="2"/>
  </si>
  <si>
    <t>自立訓練（生活訓練）</t>
    <phoneticPr fontId="2"/>
  </si>
  <si>
    <t>社会福祉法人</t>
    <phoneticPr fontId="2"/>
  </si>
  <si>
    <t>短期入所</t>
    <rPh sb="0" eb="2">
      <t>タンキ</t>
    </rPh>
    <rPh sb="2" eb="4">
      <t>ニュウショ</t>
    </rPh>
    <phoneticPr fontId="2"/>
  </si>
  <si>
    <t>社会福祉法人
独立行政法人
医療法人社団
県
特定非営利活動法人</t>
    <phoneticPr fontId="2"/>
  </si>
  <si>
    <t>施設入所支援</t>
    <rPh sb="0" eb="2">
      <t>シセツ</t>
    </rPh>
    <rPh sb="2" eb="4">
      <t>ニュウショ</t>
    </rPh>
    <rPh sb="4" eb="6">
      <t>シエン</t>
    </rPh>
    <phoneticPr fontId="2"/>
  </si>
  <si>
    <t>社会福祉法人　　　　　　　　　県</t>
    <rPh sb="0" eb="2">
      <t>シャカイ</t>
    </rPh>
    <rPh sb="2" eb="4">
      <t>フクシ</t>
    </rPh>
    <rPh sb="4" eb="6">
      <t>ホウジン</t>
    </rPh>
    <rPh sb="15" eb="16">
      <t>ケン</t>
    </rPh>
    <phoneticPr fontId="2"/>
  </si>
  <si>
    <t>就労移行支援</t>
    <rPh sb="0" eb="2">
      <t>シュウロウ</t>
    </rPh>
    <rPh sb="2" eb="4">
      <t>イコウ</t>
    </rPh>
    <rPh sb="4" eb="6">
      <t>シエン</t>
    </rPh>
    <phoneticPr fontId="78"/>
  </si>
  <si>
    <t>就労継続支援(Ａ型)</t>
    <rPh sb="0" eb="2">
      <t>シュウロウ</t>
    </rPh>
    <rPh sb="2" eb="4">
      <t>ケイゾク</t>
    </rPh>
    <rPh sb="4" eb="6">
      <t>シエン</t>
    </rPh>
    <rPh sb="8" eb="9">
      <t>ガタ</t>
    </rPh>
    <phoneticPr fontId="78"/>
  </si>
  <si>
    <t>社会福祉法人
株式会社</t>
    <rPh sb="0" eb="2">
      <t>シャカイ</t>
    </rPh>
    <rPh sb="2" eb="4">
      <t>フクシ</t>
    </rPh>
    <rPh sb="4" eb="6">
      <t>ホウジン</t>
    </rPh>
    <rPh sb="7" eb="9">
      <t>カブシキ</t>
    </rPh>
    <rPh sb="9" eb="11">
      <t>カイシャ</t>
    </rPh>
    <phoneticPr fontId="2"/>
  </si>
  <si>
    <t>就労継続支援(Ｂ型)</t>
    <rPh sb="0" eb="2">
      <t>シュウロウ</t>
    </rPh>
    <rPh sb="2" eb="4">
      <t>ケイゾク</t>
    </rPh>
    <rPh sb="4" eb="6">
      <t>シエン</t>
    </rPh>
    <rPh sb="8" eb="9">
      <t>ガタ</t>
    </rPh>
    <phoneticPr fontId="78"/>
  </si>
  <si>
    <t>社会福祉法人
特定非営利活動法人　　　　　　　</t>
    <rPh sb="0" eb="2">
      <t>シャカイ</t>
    </rPh>
    <rPh sb="2" eb="4">
      <t>フクシ</t>
    </rPh>
    <rPh sb="4" eb="6">
      <t>ホウジン</t>
    </rPh>
    <rPh sb="7" eb="10">
      <t>トクテイヒ</t>
    </rPh>
    <rPh sb="10" eb="12">
      <t>エイリ</t>
    </rPh>
    <rPh sb="12" eb="14">
      <t>カツドウ</t>
    </rPh>
    <rPh sb="14" eb="16">
      <t>ホウジン</t>
    </rPh>
    <phoneticPr fontId="2"/>
  </si>
  <si>
    <t>共同生活援助</t>
    <phoneticPr fontId="2"/>
  </si>
  <si>
    <t>社会福祉法人
医療法人社団
特定非営利活動法人
有限会社</t>
    <rPh sb="0" eb="2">
      <t>シャカイ</t>
    </rPh>
    <rPh sb="2" eb="4">
      <t>フクシ</t>
    </rPh>
    <rPh sb="4" eb="6">
      <t>ホウジン</t>
    </rPh>
    <rPh sb="7" eb="9">
      <t>イリョウ</t>
    </rPh>
    <rPh sb="9" eb="11">
      <t>ホウジン</t>
    </rPh>
    <rPh sb="11" eb="13">
      <t>シャダン</t>
    </rPh>
    <rPh sb="14" eb="17">
      <t>トクテイヒ</t>
    </rPh>
    <rPh sb="17" eb="19">
      <t>エイリ</t>
    </rPh>
    <rPh sb="19" eb="21">
      <t>カツドウ</t>
    </rPh>
    <rPh sb="21" eb="23">
      <t>ホウジン</t>
    </rPh>
    <phoneticPr fontId="2"/>
  </si>
  <si>
    <t>相談支援事業所</t>
    <rPh sb="0" eb="2">
      <t>ソウダン</t>
    </rPh>
    <rPh sb="2" eb="4">
      <t>シエン</t>
    </rPh>
    <rPh sb="4" eb="7">
      <t>ジギョウショ</t>
    </rPh>
    <phoneticPr fontId="2"/>
  </si>
  <si>
    <t>地域活動支援センター</t>
    <rPh sb="0" eb="2">
      <t>チイキ</t>
    </rPh>
    <rPh sb="2" eb="4">
      <t>カツドウ</t>
    </rPh>
    <rPh sb="4" eb="6">
      <t>シエン</t>
    </rPh>
    <phoneticPr fontId="2"/>
  </si>
  <si>
    <t>福祉ホーム</t>
    <rPh sb="0" eb="2">
      <t>フクシ</t>
    </rPh>
    <phoneticPr fontId="2"/>
  </si>
  <si>
    <t>児童福祉法</t>
    <phoneticPr fontId="2"/>
  </si>
  <si>
    <t>児童発達支援</t>
    <phoneticPr fontId="2"/>
  </si>
  <si>
    <t>社会福祉法人　
公益社団法人</t>
    <phoneticPr fontId="2"/>
  </si>
  <si>
    <t>放課後等デイサービス</t>
    <rPh sb="0" eb="3">
      <t>ホウカゴ</t>
    </rPh>
    <rPh sb="3" eb="4">
      <t>トウ</t>
    </rPh>
    <phoneticPr fontId="2"/>
  </si>
  <si>
    <t>社会福祉法人　
公益社団法人
合同会社</t>
    <phoneticPr fontId="2"/>
  </si>
  <si>
    <t>保育所等訪問支援</t>
    <rPh sb="0" eb="2">
      <t>ホイク</t>
    </rPh>
    <rPh sb="2" eb="3">
      <t>ショ</t>
    </rPh>
    <rPh sb="3" eb="4">
      <t>トウ</t>
    </rPh>
    <rPh sb="4" eb="6">
      <t>ホウモン</t>
    </rPh>
    <rPh sb="6" eb="8">
      <t>シエン</t>
    </rPh>
    <phoneticPr fontId="2"/>
  </si>
  <si>
    <t>公益社団法人</t>
    <phoneticPr fontId="2"/>
  </si>
  <si>
    <t>資料：介護福祉課・子育て支援課</t>
    <rPh sb="0" eb="2">
      <t>シリョウ</t>
    </rPh>
    <rPh sb="3" eb="5">
      <t>カイゴ</t>
    </rPh>
    <rPh sb="5" eb="8">
      <t>フクシカ</t>
    </rPh>
    <rPh sb="7" eb="8">
      <t>カ</t>
    </rPh>
    <rPh sb="9" eb="11">
      <t>コソダ</t>
    </rPh>
    <rPh sb="12" eb="14">
      <t>シエン</t>
    </rPh>
    <rPh sb="14" eb="15">
      <t>カ</t>
    </rPh>
    <phoneticPr fontId="2"/>
  </si>
  <si>
    <t>12-02　身体障害者手帳所持者</t>
    <rPh sb="6" eb="8">
      <t>シンタイ</t>
    </rPh>
    <rPh sb="8" eb="11">
      <t>ショウガイシャ</t>
    </rPh>
    <rPh sb="11" eb="13">
      <t>テチョウ</t>
    </rPh>
    <rPh sb="13" eb="16">
      <t>ショジシャ</t>
    </rPh>
    <phoneticPr fontId="2"/>
  </si>
  <si>
    <t>平成28</t>
    <rPh sb="0" eb="2">
      <t>ヘイセイ</t>
    </rPh>
    <phoneticPr fontId="2"/>
  </si>
  <si>
    <t>総　　　　数</t>
    <rPh sb="0" eb="1">
      <t>フサ</t>
    </rPh>
    <rPh sb="5" eb="6">
      <t>カズ</t>
    </rPh>
    <phoneticPr fontId="2"/>
  </si>
  <si>
    <t>視覚障害者</t>
    <rPh sb="0" eb="2">
      <t>シカク</t>
    </rPh>
    <rPh sb="2" eb="4">
      <t>ショウガイ</t>
    </rPh>
    <rPh sb="4" eb="5">
      <t>シャ</t>
    </rPh>
    <phoneticPr fontId="2"/>
  </si>
  <si>
    <t>聴覚障害者</t>
    <rPh sb="0" eb="2">
      <t>チョウカク</t>
    </rPh>
    <rPh sb="2" eb="5">
      <t>ショウガイシャ</t>
    </rPh>
    <phoneticPr fontId="2"/>
  </si>
  <si>
    <t>肢体不自由</t>
    <rPh sb="0" eb="2">
      <t>シタイ</t>
    </rPh>
    <rPh sb="2" eb="5">
      <t>フジユウ</t>
    </rPh>
    <phoneticPr fontId="2"/>
  </si>
  <si>
    <t>内部障害</t>
    <rPh sb="0" eb="2">
      <t>ナイブ</t>
    </rPh>
    <rPh sb="2" eb="4">
      <t>ショウガイ</t>
    </rPh>
    <phoneticPr fontId="2"/>
  </si>
  <si>
    <t>資料：介護福祉課</t>
    <rPh sb="3" eb="5">
      <t>カイゴ</t>
    </rPh>
    <phoneticPr fontId="2"/>
  </si>
  <si>
    <t>12-03　療育手帳所持者</t>
    <rPh sb="6" eb="8">
      <t>リョウイク</t>
    </rPh>
    <rPh sb="8" eb="10">
      <t>テチョウ</t>
    </rPh>
    <rPh sb="10" eb="13">
      <t>ショジシャ</t>
    </rPh>
    <phoneticPr fontId="2"/>
  </si>
  <si>
    <t>各年度末現在 単位：人</t>
    <rPh sb="0" eb="4">
      <t>カクネンドマツ</t>
    </rPh>
    <rPh sb="4" eb="6">
      <t>ゲンザイ</t>
    </rPh>
    <phoneticPr fontId="2"/>
  </si>
  <si>
    <t>療育手帳(A)</t>
    <rPh sb="0" eb="2">
      <t>リョウイク</t>
    </rPh>
    <rPh sb="2" eb="4">
      <t>テチョウ</t>
    </rPh>
    <phoneticPr fontId="2"/>
  </si>
  <si>
    <t>療育手帳(B)</t>
    <rPh sb="0" eb="2">
      <t>リョウイク</t>
    </rPh>
    <rPh sb="2" eb="4">
      <t>テチョウ</t>
    </rPh>
    <phoneticPr fontId="2"/>
  </si>
  <si>
    <t>12-04　精神障害者保健福祉手帳所持者</t>
    <rPh sb="6" eb="8">
      <t>セイシン</t>
    </rPh>
    <rPh sb="8" eb="10">
      <t>ショウガイ</t>
    </rPh>
    <rPh sb="10" eb="11">
      <t>シャ</t>
    </rPh>
    <rPh sb="11" eb="13">
      <t>ホケン</t>
    </rPh>
    <rPh sb="13" eb="15">
      <t>フクシ</t>
    </rPh>
    <rPh sb="15" eb="17">
      <t>テチョウ</t>
    </rPh>
    <rPh sb="17" eb="20">
      <t>ショジシャ</t>
    </rPh>
    <phoneticPr fontId="2"/>
  </si>
  <si>
    <t>区　　分</t>
    <rPh sb="0" eb="1">
      <t>ク</t>
    </rPh>
    <rPh sb="3" eb="4">
      <t>ブン</t>
    </rPh>
    <phoneticPr fontId="2"/>
  </si>
  <si>
    <t>保健福祉手帳</t>
    <rPh sb="0" eb="2">
      <t>ホケン</t>
    </rPh>
    <rPh sb="2" eb="4">
      <t>フクシ</t>
    </rPh>
    <rPh sb="4" eb="6">
      <t>テチョウ</t>
    </rPh>
    <phoneticPr fontId="2"/>
  </si>
  <si>
    <t>12-05　障害児・者支援サービス利用延べ人数</t>
    <rPh sb="6" eb="9">
      <t>ショウガイジ</t>
    </rPh>
    <rPh sb="10" eb="11">
      <t>モノ</t>
    </rPh>
    <rPh sb="11" eb="13">
      <t>シエン</t>
    </rPh>
    <rPh sb="17" eb="19">
      <t>リヨウ</t>
    </rPh>
    <rPh sb="19" eb="20">
      <t>エン</t>
    </rPh>
    <rPh sb="21" eb="23">
      <t>ニンズウ</t>
    </rPh>
    <phoneticPr fontId="2"/>
  </si>
  <si>
    <t>単位：人月</t>
    <rPh sb="4" eb="5">
      <t>ツキ</t>
    </rPh>
    <phoneticPr fontId="2"/>
  </si>
  <si>
    <t>10,843
(内施設1,849）</t>
    <rPh sb="8" eb="9">
      <t>ウチ</t>
    </rPh>
    <rPh sb="9" eb="11">
      <t>シセツ</t>
    </rPh>
    <phoneticPr fontId="2"/>
  </si>
  <si>
    <t>11,347
(内施設1,961）</t>
    <rPh sb="8" eb="9">
      <t>ウチ</t>
    </rPh>
    <rPh sb="9" eb="11">
      <t>シセツ</t>
    </rPh>
    <phoneticPr fontId="2"/>
  </si>
  <si>
    <t>12,014
(内施設2,039）</t>
    <rPh sb="8" eb="9">
      <t>ウチ</t>
    </rPh>
    <rPh sb="9" eb="11">
      <t>シセツ</t>
    </rPh>
    <phoneticPr fontId="1"/>
  </si>
  <si>
    <t>11,737
(内施設2,034）</t>
    <rPh sb="8" eb="9">
      <t>ウチ</t>
    </rPh>
    <rPh sb="9" eb="11">
      <t>シセツ</t>
    </rPh>
    <phoneticPr fontId="1"/>
  </si>
  <si>
    <t>11,984
（内施設2,019）</t>
    <rPh sb="8" eb="9">
      <t>ウチ</t>
    </rPh>
    <rPh sb="9" eb="11">
      <t>シセツ</t>
    </rPh>
    <phoneticPr fontId="1"/>
  </si>
  <si>
    <t>身体障害者</t>
    <rPh sb="0" eb="2">
      <t>シンタイ</t>
    </rPh>
    <rPh sb="2" eb="4">
      <t>ショウガイ</t>
    </rPh>
    <rPh sb="4" eb="5">
      <t>シャ</t>
    </rPh>
    <phoneticPr fontId="2"/>
  </si>
  <si>
    <t>3,468
(内施設921）</t>
    <rPh sb="7" eb="8">
      <t>ウチ</t>
    </rPh>
    <rPh sb="8" eb="10">
      <t>シセツ</t>
    </rPh>
    <phoneticPr fontId="2"/>
  </si>
  <si>
    <t>3,516
(内施設976）</t>
    <rPh sb="7" eb="8">
      <t>ウチ</t>
    </rPh>
    <rPh sb="8" eb="10">
      <t>シセツ</t>
    </rPh>
    <phoneticPr fontId="2"/>
  </si>
  <si>
    <t>3,786
(内施設1,040）</t>
  </si>
  <si>
    <t>3,736
(内施設1,041）</t>
  </si>
  <si>
    <t>3,719
（内施設1,010）</t>
    <rPh sb="7" eb="8">
      <t>ウチ</t>
    </rPh>
    <rPh sb="8" eb="10">
      <t>シセツ</t>
    </rPh>
    <phoneticPr fontId="1"/>
  </si>
  <si>
    <t>知的障害者</t>
    <rPh sb="0" eb="2">
      <t>チテキ</t>
    </rPh>
    <rPh sb="2" eb="5">
      <t>ショウガイシャ</t>
    </rPh>
    <phoneticPr fontId="2"/>
  </si>
  <si>
    <t>4,381
(内施設893）</t>
    <rPh sb="7" eb="8">
      <t>ウチ</t>
    </rPh>
    <rPh sb="8" eb="10">
      <t>シセツ</t>
    </rPh>
    <phoneticPr fontId="2"/>
  </si>
  <si>
    <t>4,596
(内施設938）</t>
    <rPh sb="7" eb="8">
      <t>ウチ</t>
    </rPh>
    <rPh sb="8" eb="10">
      <t>シセツ</t>
    </rPh>
    <phoneticPr fontId="2"/>
  </si>
  <si>
    <t>4,802
(内施設939）</t>
    <rPh sb="7" eb="8">
      <t>ウチ</t>
    </rPh>
    <rPh sb="8" eb="10">
      <t>シセツ</t>
    </rPh>
    <phoneticPr fontId="1"/>
  </si>
  <si>
    <t>4,824
(内施設934）</t>
    <rPh sb="7" eb="8">
      <t>ウチ</t>
    </rPh>
    <rPh sb="8" eb="10">
      <t>シセツ</t>
    </rPh>
    <phoneticPr fontId="1"/>
  </si>
  <si>
    <t>4,745
（内施設960）</t>
    <rPh sb="7" eb="10">
      <t>ウチシセツ</t>
    </rPh>
    <phoneticPr fontId="1"/>
  </si>
  <si>
    <t>精神障害者</t>
    <rPh sb="0" eb="2">
      <t>セイシン</t>
    </rPh>
    <rPh sb="2" eb="4">
      <t>ショウガイ</t>
    </rPh>
    <rPh sb="4" eb="5">
      <t>シャ</t>
    </rPh>
    <phoneticPr fontId="2"/>
  </si>
  <si>
    <t>1,836
(内施設35）</t>
    <rPh sb="7" eb="8">
      <t>ウチ</t>
    </rPh>
    <rPh sb="8" eb="10">
      <t>シセツ</t>
    </rPh>
    <phoneticPr fontId="2"/>
  </si>
  <si>
    <t>1,952
(内施設47）</t>
    <rPh sb="7" eb="8">
      <t>ウチ</t>
    </rPh>
    <rPh sb="8" eb="10">
      <t>シセツ</t>
    </rPh>
    <phoneticPr fontId="2"/>
  </si>
  <si>
    <t>2,238
(内施設60）</t>
    <rPh sb="7" eb="8">
      <t>ウチ</t>
    </rPh>
    <rPh sb="8" eb="10">
      <t>シセツ</t>
    </rPh>
    <phoneticPr fontId="1"/>
  </si>
  <si>
    <t>2,036
(内施設59）</t>
    <rPh sb="7" eb="8">
      <t>ウチ</t>
    </rPh>
    <rPh sb="8" eb="10">
      <t>シセツ</t>
    </rPh>
    <phoneticPr fontId="1"/>
  </si>
  <si>
    <t>2,346
（内施設49）</t>
    <rPh sb="7" eb="10">
      <t>ウチシセツ</t>
    </rPh>
    <phoneticPr fontId="1"/>
  </si>
  <si>
    <t>12-06　老人措置延べ人数</t>
    <rPh sb="6" eb="8">
      <t>ロウジン</t>
    </rPh>
    <rPh sb="8" eb="10">
      <t>ソチ</t>
    </rPh>
    <rPh sb="10" eb="11">
      <t>ノ</t>
    </rPh>
    <rPh sb="12" eb="14">
      <t>ニンズウ</t>
    </rPh>
    <phoneticPr fontId="2"/>
  </si>
  <si>
    <t>単位：人月</t>
    <rPh sb="0" eb="2">
      <t>タンイ</t>
    </rPh>
    <rPh sb="3" eb="4">
      <t>ニン</t>
    </rPh>
    <rPh sb="4" eb="5">
      <t>ツキ</t>
    </rPh>
    <phoneticPr fontId="2"/>
  </si>
  <si>
    <t>養護老人ホーム</t>
    <rPh sb="0" eb="2">
      <t>ヨウゴ</t>
    </rPh>
    <rPh sb="2" eb="4">
      <t>ロウジン</t>
    </rPh>
    <phoneticPr fontId="2"/>
  </si>
  <si>
    <t>資料：相談支援課</t>
    <rPh sb="3" eb="7">
      <t>ソウダンシエン</t>
    </rPh>
    <phoneticPr fontId="2"/>
  </si>
  <si>
    <t>12-07　生活保護延べ人数</t>
    <rPh sb="6" eb="8">
      <t>セイカツ</t>
    </rPh>
    <rPh sb="8" eb="10">
      <t>ホゴ</t>
    </rPh>
    <rPh sb="10" eb="11">
      <t>ノベ</t>
    </rPh>
    <rPh sb="12" eb="14">
      <t>ニンズウ</t>
    </rPh>
    <phoneticPr fontId="2"/>
  </si>
  <si>
    <t>生活扶助</t>
    <rPh sb="0" eb="2">
      <t>セイカツ</t>
    </rPh>
    <rPh sb="2" eb="4">
      <t>フジョ</t>
    </rPh>
    <phoneticPr fontId="2"/>
  </si>
  <si>
    <t>人員</t>
    <rPh sb="0" eb="2">
      <t>ジンイン</t>
    </rPh>
    <phoneticPr fontId="2"/>
  </si>
  <si>
    <t>住宅扶助</t>
    <rPh sb="0" eb="2">
      <t>ジュウタク</t>
    </rPh>
    <rPh sb="2" eb="4">
      <t>フジョ</t>
    </rPh>
    <phoneticPr fontId="2"/>
  </si>
  <si>
    <t>教育扶助</t>
    <rPh sb="0" eb="2">
      <t>キョウイク</t>
    </rPh>
    <rPh sb="2" eb="4">
      <t>フジョ</t>
    </rPh>
    <phoneticPr fontId="2"/>
  </si>
  <si>
    <t>介護扶助</t>
    <rPh sb="0" eb="2">
      <t>カイゴ</t>
    </rPh>
    <rPh sb="2" eb="4">
      <t>フジョ</t>
    </rPh>
    <phoneticPr fontId="2"/>
  </si>
  <si>
    <t>医療扶助</t>
    <rPh sb="0" eb="2">
      <t>イリョウ</t>
    </rPh>
    <rPh sb="2" eb="4">
      <t>フジョ</t>
    </rPh>
    <phoneticPr fontId="2"/>
  </si>
  <si>
    <t>出産扶助</t>
    <rPh sb="0" eb="2">
      <t>シュッサン</t>
    </rPh>
    <rPh sb="2" eb="4">
      <t>フジョ</t>
    </rPh>
    <phoneticPr fontId="2"/>
  </si>
  <si>
    <t>生業扶助</t>
    <rPh sb="0" eb="2">
      <t>セイギョウ</t>
    </rPh>
    <rPh sb="2" eb="4">
      <t>フジョ</t>
    </rPh>
    <phoneticPr fontId="2"/>
  </si>
  <si>
    <t>葬祭扶助</t>
    <rPh sb="0" eb="2">
      <t>ソウサイ</t>
    </rPh>
    <rPh sb="2" eb="4">
      <t>フジョ</t>
    </rPh>
    <phoneticPr fontId="2"/>
  </si>
  <si>
    <t>資料：相談支援課</t>
    <rPh sb="3" eb="7">
      <t>ソウダンシエン</t>
    </rPh>
    <rPh sb="7" eb="8">
      <t>カ</t>
    </rPh>
    <phoneticPr fontId="2"/>
  </si>
  <si>
    <t>12-08　介護保険の状況（1）被保険者数</t>
    <rPh sb="6" eb="8">
      <t>カイゴ</t>
    </rPh>
    <rPh sb="8" eb="10">
      <t>ホケン</t>
    </rPh>
    <rPh sb="11" eb="13">
      <t>ジョウキョウ</t>
    </rPh>
    <rPh sb="16" eb="20">
      <t>ヒホケンシャ</t>
    </rPh>
    <rPh sb="20" eb="21">
      <t>スウ</t>
    </rPh>
    <phoneticPr fontId="2"/>
  </si>
  <si>
    <t>各年度末現在 単位：人</t>
    <rPh sb="0" eb="4">
      <t>カクネンドマツ</t>
    </rPh>
    <rPh sb="4" eb="6">
      <t>ゲンザイ</t>
    </rPh>
    <rPh sb="7" eb="9">
      <t>タンイ</t>
    </rPh>
    <rPh sb="10" eb="11">
      <t>ニン</t>
    </rPh>
    <phoneticPr fontId="2"/>
  </si>
  <si>
    <t>区　　　　分</t>
    <rPh sb="0" eb="1">
      <t>ク</t>
    </rPh>
    <rPh sb="5" eb="6">
      <t>ブン</t>
    </rPh>
    <phoneticPr fontId="2"/>
  </si>
  <si>
    <t>第１号被保険者数</t>
    <rPh sb="0" eb="1">
      <t>ダイ</t>
    </rPh>
    <rPh sb="2" eb="3">
      <t>ゴウ</t>
    </rPh>
    <rPh sb="3" eb="7">
      <t>ヒホケンシャ</t>
    </rPh>
    <rPh sb="7" eb="8">
      <t>スウ</t>
    </rPh>
    <phoneticPr fontId="2"/>
  </si>
  <si>
    <t>65歳以上75歳未満</t>
    <rPh sb="2" eb="3">
      <t>サイ</t>
    </rPh>
    <rPh sb="3" eb="5">
      <t>イジョウ</t>
    </rPh>
    <rPh sb="7" eb="8">
      <t>サイ</t>
    </rPh>
    <rPh sb="8" eb="10">
      <t>ミマン</t>
    </rPh>
    <phoneticPr fontId="2"/>
  </si>
  <si>
    <t xml:space="preserve">75歳以上        </t>
    <rPh sb="2" eb="3">
      <t>サイ</t>
    </rPh>
    <rPh sb="3" eb="5">
      <t>イジョウ</t>
    </rPh>
    <phoneticPr fontId="2"/>
  </si>
  <si>
    <t>12-09　介護保険の状況（2）要介護(支援)認定者数</t>
    <rPh sb="16" eb="17">
      <t>ヨウ</t>
    </rPh>
    <rPh sb="17" eb="19">
      <t>カイゴ</t>
    </rPh>
    <rPh sb="20" eb="22">
      <t>シエン</t>
    </rPh>
    <rPh sb="23" eb="26">
      <t>ニンテイシャ</t>
    </rPh>
    <rPh sb="26" eb="27">
      <t>スウ</t>
    </rPh>
    <phoneticPr fontId="2"/>
  </si>
  <si>
    <t>各年度末現在　単位：人</t>
    <rPh sb="0" eb="1">
      <t>カク</t>
    </rPh>
    <rPh sb="1" eb="3">
      <t>ネンド</t>
    </rPh>
    <rPh sb="3" eb="4">
      <t>マツ</t>
    </rPh>
    <rPh sb="4" eb="6">
      <t>ゲンザイ</t>
    </rPh>
    <rPh sb="7" eb="9">
      <t>タンイ</t>
    </rPh>
    <rPh sb="10" eb="11">
      <t>ニン</t>
    </rPh>
    <phoneticPr fontId="2"/>
  </si>
  <si>
    <t>要支援１</t>
    <rPh sb="0" eb="1">
      <t>ヨウ</t>
    </rPh>
    <rPh sb="1" eb="3">
      <t>シエン</t>
    </rPh>
    <phoneticPr fontId="2"/>
  </si>
  <si>
    <t>要支援２</t>
    <rPh sb="0" eb="1">
      <t>ヨウ</t>
    </rPh>
    <rPh sb="1" eb="3">
      <t>シエン</t>
    </rPh>
    <phoneticPr fontId="2"/>
  </si>
  <si>
    <t>要介護１</t>
    <rPh sb="0" eb="1">
      <t>ヨウ</t>
    </rPh>
    <rPh sb="1" eb="3">
      <t>カイゴ</t>
    </rPh>
    <phoneticPr fontId="2"/>
  </si>
  <si>
    <t>要介護２</t>
    <rPh sb="0" eb="1">
      <t>ヨウ</t>
    </rPh>
    <rPh sb="1" eb="3">
      <t>カイゴ</t>
    </rPh>
    <phoneticPr fontId="2"/>
  </si>
  <si>
    <t>要介護３</t>
    <rPh sb="0" eb="1">
      <t>ヨウ</t>
    </rPh>
    <rPh sb="1" eb="3">
      <t>カイゴ</t>
    </rPh>
    <phoneticPr fontId="2"/>
  </si>
  <si>
    <t>要介護４</t>
    <rPh sb="0" eb="1">
      <t>ヨウ</t>
    </rPh>
    <rPh sb="1" eb="3">
      <t>カイゴ</t>
    </rPh>
    <phoneticPr fontId="2"/>
  </si>
  <si>
    <t>要介護５</t>
    <rPh sb="0" eb="1">
      <t>ヨウ</t>
    </rPh>
    <rPh sb="1" eb="3">
      <t>カイゴ</t>
    </rPh>
    <phoneticPr fontId="2"/>
  </si>
  <si>
    <t>※平成18年4月から区分が7段階に変更。</t>
    <phoneticPr fontId="2"/>
  </si>
  <si>
    <t>12-10　介護保険の状況（3）介護サービス利用者数</t>
    <rPh sb="16" eb="18">
      <t>カイゴ</t>
    </rPh>
    <rPh sb="22" eb="24">
      <t>リヨウ</t>
    </rPh>
    <rPh sb="24" eb="25">
      <t>シャ</t>
    </rPh>
    <rPh sb="25" eb="26">
      <t>スウ</t>
    </rPh>
    <phoneticPr fontId="2"/>
  </si>
  <si>
    <t>年度末現在　単位：人</t>
    <rPh sb="0" eb="2">
      <t>ネンド</t>
    </rPh>
    <rPh sb="2" eb="3">
      <t>マツ</t>
    </rPh>
    <rPh sb="3" eb="5">
      <t>ゲンザイ</t>
    </rPh>
    <rPh sb="9" eb="10">
      <t>ニン</t>
    </rPh>
    <phoneticPr fontId="2"/>
  </si>
  <si>
    <t>平成28年度</t>
    <rPh sb="0" eb="2">
      <t>ヘイセイ</t>
    </rPh>
    <rPh sb="4" eb="5">
      <t>ネン</t>
    </rPh>
    <phoneticPr fontId="2"/>
  </si>
  <si>
    <t>居宅サービス</t>
    <rPh sb="0" eb="2">
      <t>キョタク</t>
    </rPh>
    <phoneticPr fontId="2"/>
  </si>
  <si>
    <t>施設サービス</t>
    <rPh sb="0" eb="2">
      <t>シセツ</t>
    </rPh>
    <phoneticPr fontId="2"/>
  </si>
  <si>
    <t>地域密着型
　サービス</t>
    <rPh sb="0" eb="2">
      <t>チイキ</t>
    </rPh>
    <rPh sb="2" eb="4">
      <t>ミッチャク</t>
    </rPh>
    <rPh sb="4" eb="5">
      <t>ガタ</t>
    </rPh>
    <phoneticPr fontId="2"/>
  </si>
  <si>
    <t>12-11　介護保険の状況（4）居宅サービス種類別利用件数</t>
    <rPh sb="16" eb="18">
      <t>キョタク</t>
    </rPh>
    <rPh sb="22" eb="24">
      <t>シュルイ</t>
    </rPh>
    <rPh sb="24" eb="25">
      <t>ベツ</t>
    </rPh>
    <rPh sb="25" eb="27">
      <t>リヨウ</t>
    </rPh>
    <rPh sb="27" eb="29">
      <t>ケンスウ</t>
    </rPh>
    <phoneticPr fontId="2"/>
  </si>
  <si>
    <t>各年度末現在　単位：件数</t>
    <phoneticPr fontId="2"/>
  </si>
  <si>
    <t>訪問介護</t>
    <rPh sb="0" eb="2">
      <t>ホウモン</t>
    </rPh>
    <rPh sb="2" eb="4">
      <t>カイゴ</t>
    </rPh>
    <phoneticPr fontId="2"/>
  </si>
  <si>
    <t>訪問入浴介護</t>
    <rPh sb="0" eb="2">
      <t>ホウモン</t>
    </rPh>
    <rPh sb="2" eb="4">
      <t>ニュウヨク</t>
    </rPh>
    <rPh sb="4" eb="6">
      <t>カイゴ</t>
    </rPh>
    <phoneticPr fontId="2"/>
  </si>
  <si>
    <t>訪問看護</t>
    <rPh sb="0" eb="2">
      <t>ホウモン</t>
    </rPh>
    <rPh sb="2" eb="4">
      <t>カンゴ</t>
    </rPh>
    <phoneticPr fontId="2"/>
  </si>
  <si>
    <t>訪問リハビリテーション</t>
    <rPh sb="0" eb="2">
      <t>ホウモン</t>
    </rPh>
    <phoneticPr fontId="2"/>
  </si>
  <si>
    <t>通所介護</t>
    <rPh sb="0" eb="1">
      <t>ツウ</t>
    </rPh>
    <rPh sb="1" eb="2">
      <t>ショ</t>
    </rPh>
    <rPh sb="2" eb="4">
      <t>カイゴ</t>
    </rPh>
    <phoneticPr fontId="2"/>
  </si>
  <si>
    <t>通所リハビリテーション</t>
    <rPh sb="0" eb="1">
      <t>ツウ</t>
    </rPh>
    <rPh sb="1" eb="2">
      <t>ショ</t>
    </rPh>
    <phoneticPr fontId="2"/>
  </si>
  <si>
    <t>短期入所生活介護</t>
    <rPh sb="0" eb="2">
      <t>タンキ</t>
    </rPh>
    <rPh sb="2" eb="4">
      <t>ニュウショ</t>
    </rPh>
    <rPh sb="4" eb="6">
      <t>セイカツ</t>
    </rPh>
    <rPh sb="6" eb="8">
      <t>カイゴ</t>
    </rPh>
    <phoneticPr fontId="2"/>
  </si>
  <si>
    <t>短期入所療養介護</t>
    <rPh sb="0" eb="2">
      <t>タンキ</t>
    </rPh>
    <rPh sb="2" eb="4">
      <t>ニュウショ</t>
    </rPh>
    <rPh sb="4" eb="6">
      <t>リョウヨウ</t>
    </rPh>
    <rPh sb="6" eb="8">
      <t>カイゴ</t>
    </rPh>
    <phoneticPr fontId="2"/>
  </si>
  <si>
    <t>認知症対応型共同生活介護</t>
    <rPh sb="0" eb="2">
      <t>ニンチ</t>
    </rPh>
    <rPh sb="2" eb="3">
      <t>ショウ</t>
    </rPh>
    <rPh sb="3" eb="6">
      <t>タイオウガタ</t>
    </rPh>
    <rPh sb="6" eb="8">
      <t>キョウドウ</t>
    </rPh>
    <rPh sb="8" eb="10">
      <t>セイカツ</t>
    </rPh>
    <rPh sb="10" eb="12">
      <t>カイゴ</t>
    </rPh>
    <phoneticPr fontId="2"/>
  </si>
  <si>
    <t>特定施設入居者生活介護</t>
    <rPh sb="0" eb="2">
      <t>トクテイ</t>
    </rPh>
    <rPh sb="2" eb="4">
      <t>シセツ</t>
    </rPh>
    <rPh sb="4" eb="7">
      <t>ニュウキョシャ</t>
    </rPh>
    <rPh sb="7" eb="9">
      <t>セイカツ</t>
    </rPh>
    <rPh sb="9" eb="11">
      <t>カイゴ</t>
    </rPh>
    <phoneticPr fontId="2"/>
  </si>
  <si>
    <t>居宅療養管理指導</t>
    <rPh sb="0" eb="2">
      <t>キョタク</t>
    </rPh>
    <rPh sb="2" eb="4">
      <t>リョウヨウ</t>
    </rPh>
    <rPh sb="4" eb="6">
      <t>カンリ</t>
    </rPh>
    <rPh sb="6" eb="8">
      <t>シドウ</t>
    </rPh>
    <phoneticPr fontId="2"/>
  </si>
  <si>
    <t>居宅介護支援</t>
    <rPh sb="0" eb="2">
      <t>キョタク</t>
    </rPh>
    <rPh sb="2" eb="4">
      <t>カイゴ</t>
    </rPh>
    <rPh sb="4" eb="6">
      <t>シエン</t>
    </rPh>
    <phoneticPr fontId="2"/>
  </si>
  <si>
    <t>福祉用具貸与</t>
    <rPh sb="0" eb="2">
      <t>フクシ</t>
    </rPh>
    <rPh sb="2" eb="4">
      <t>ヨウグ</t>
    </rPh>
    <rPh sb="4" eb="6">
      <t>タイヨ</t>
    </rPh>
    <phoneticPr fontId="2"/>
  </si>
  <si>
    <t>福祉用具購入</t>
    <rPh sb="0" eb="2">
      <t>フクシ</t>
    </rPh>
    <rPh sb="2" eb="4">
      <t>ヨウグ</t>
    </rPh>
    <rPh sb="4" eb="6">
      <t>コウニュウ</t>
    </rPh>
    <phoneticPr fontId="2"/>
  </si>
  <si>
    <t>住宅改修</t>
    <rPh sb="0" eb="2">
      <t>ジュウタク</t>
    </rPh>
    <rPh sb="2" eb="4">
      <t>カイシュウ</t>
    </rPh>
    <phoneticPr fontId="2"/>
  </si>
  <si>
    <t>介護予防訪問介護</t>
    <rPh sb="0" eb="2">
      <t>カイゴ</t>
    </rPh>
    <rPh sb="2" eb="4">
      <t>ヨボウ</t>
    </rPh>
    <rPh sb="4" eb="6">
      <t>ホウモン</t>
    </rPh>
    <rPh sb="6" eb="8">
      <t>カイゴ</t>
    </rPh>
    <phoneticPr fontId="2"/>
  </si>
  <si>
    <t>介護予防訪問入浴介護</t>
    <rPh sb="4" eb="6">
      <t>ホウモン</t>
    </rPh>
    <rPh sb="6" eb="8">
      <t>ニュウヨク</t>
    </rPh>
    <rPh sb="8" eb="10">
      <t>カイゴ</t>
    </rPh>
    <phoneticPr fontId="2"/>
  </si>
  <si>
    <t>介護予防訪問看護</t>
    <rPh sb="4" eb="6">
      <t>ホウモン</t>
    </rPh>
    <rPh sb="6" eb="8">
      <t>カンゴ</t>
    </rPh>
    <phoneticPr fontId="2"/>
  </si>
  <si>
    <t>介護予防訪問リハビリ
テーション</t>
    <rPh sb="4" eb="6">
      <t>ホウモン</t>
    </rPh>
    <phoneticPr fontId="2"/>
  </si>
  <si>
    <t>介護予防通所介護</t>
    <rPh sb="4" eb="5">
      <t>ツウ</t>
    </rPh>
    <rPh sb="5" eb="6">
      <t>ショ</t>
    </rPh>
    <rPh sb="6" eb="8">
      <t>カイゴ</t>
    </rPh>
    <phoneticPr fontId="2"/>
  </si>
  <si>
    <t>介護予防通所リハビリ
テーション</t>
    <rPh sb="4" eb="5">
      <t>ツウ</t>
    </rPh>
    <rPh sb="5" eb="6">
      <t>ショ</t>
    </rPh>
    <phoneticPr fontId="2"/>
  </si>
  <si>
    <t>介護予防短期入所生活介護</t>
    <rPh sb="4" eb="6">
      <t>タンキ</t>
    </rPh>
    <rPh sb="6" eb="8">
      <t>ニュウショ</t>
    </rPh>
    <rPh sb="8" eb="10">
      <t>セイカツ</t>
    </rPh>
    <rPh sb="10" eb="12">
      <t>カイゴ</t>
    </rPh>
    <phoneticPr fontId="2"/>
  </si>
  <si>
    <t>介護予防短期入所療養介護</t>
    <rPh sb="4" eb="6">
      <t>タンキ</t>
    </rPh>
    <rPh sb="6" eb="8">
      <t>ニュウショ</t>
    </rPh>
    <rPh sb="8" eb="10">
      <t>リョウヨウ</t>
    </rPh>
    <rPh sb="10" eb="12">
      <t>カイゴ</t>
    </rPh>
    <phoneticPr fontId="2"/>
  </si>
  <si>
    <t>介護予防特定施設入居者
生活介護</t>
    <rPh sb="4" eb="6">
      <t>トクテイ</t>
    </rPh>
    <rPh sb="6" eb="8">
      <t>シセツ</t>
    </rPh>
    <rPh sb="8" eb="11">
      <t>ニュウキョシャ</t>
    </rPh>
    <rPh sb="12" eb="14">
      <t>セイカツ</t>
    </rPh>
    <rPh sb="14" eb="16">
      <t>カイゴ</t>
    </rPh>
    <phoneticPr fontId="2"/>
  </si>
  <si>
    <t>介護予防居宅療養管理指導</t>
    <rPh sb="4" eb="6">
      <t>キョタク</t>
    </rPh>
    <rPh sb="6" eb="8">
      <t>リョウヨウ</t>
    </rPh>
    <rPh sb="8" eb="10">
      <t>カンリ</t>
    </rPh>
    <rPh sb="10" eb="12">
      <t>シドウ</t>
    </rPh>
    <phoneticPr fontId="2"/>
  </si>
  <si>
    <t>介護予防居宅介護支援</t>
    <rPh sb="4" eb="6">
      <t>キョタク</t>
    </rPh>
    <rPh sb="6" eb="8">
      <t>カイゴ</t>
    </rPh>
    <rPh sb="8" eb="10">
      <t>シエン</t>
    </rPh>
    <phoneticPr fontId="2"/>
  </si>
  <si>
    <t>介護予防福祉用具貸与</t>
    <rPh sb="4" eb="6">
      <t>フクシ</t>
    </rPh>
    <rPh sb="6" eb="8">
      <t>ヨウグ</t>
    </rPh>
    <rPh sb="8" eb="10">
      <t>タイヨ</t>
    </rPh>
    <phoneticPr fontId="2"/>
  </si>
  <si>
    <t>介護予防福祉用具購入</t>
    <rPh sb="4" eb="6">
      <t>フクシ</t>
    </rPh>
    <rPh sb="6" eb="8">
      <t>ヨウグ</t>
    </rPh>
    <rPh sb="8" eb="10">
      <t>コウニュウ</t>
    </rPh>
    <phoneticPr fontId="2"/>
  </si>
  <si>
    <t>介護予防住宅改修</t>
    <rPh sb="4" eb="6">
      <t>ジュウタク</t>
    </rPh>
    <rPh sb="6" eb="8">
      <t>カイシュウ</t>
    </rPh>
    <phoneticPr fontId="2"/>
  </si>
  <si>
    <t>12-12　介護保険の状況（5）施設サービス種類別利用件数</t>
    <rPh sb="16" eb="18">
      <t>シセツ</t>
    </rPh>
    <rPh sb="22" eb="24">
      <t>シュルイ</t>
    </rPh>
    <rPh sb="24" eb="25">
      <t>ベツ</t>
    </rPh>
    <rPh sb="25" eb="27">
      <t>リヨウ</t>
    </rPh>
    <rPh sb="27" eb="29">
      <t>ケンスウ</t>
    </rPh>
    <phoneticPr fontId="2"/>
  </si>
  <si>
    <t>各年度末現在　単位：件数</t>
    <rPh sb="0" eb="1">
      <t>カク</t>
    </rPh>
    <phoneticPr fontId="2"/>
  </si>
  <si>
    <t>区　　　　　分</t>
    <rPh sb="0" eb="1">
      <t>ク</t>
    </rPh>
    <rPh sb="6" eb="7">
      <t>ブン</t>
    </rPh>
    <phoneticPr fontId="2"/>
  </si>
  <si>
    <t>介護老人福祉施設</t>
    <rPh sb="0" eb="2">
      <t>カイゴ</t>
    </rPh>
    <rPh sb="2" eb="4">
      <t>ロウジン</t>
    </rPh>
    <rPh sb="4" eb="6">
      <t>フクシ</t>
    </rPh>
    <rPh sb="6" eb="8">
      <t>シセツ</t>
    </rPh>
    <phoneticPr fontId="2"/>
  </si>
  <si>
    <t>介護療養型医療施設</t>
    <rPh sb="0" eb="2">
      <t>カイゴ</t>
    </rPh>
    <rPh sb="2" eb="4">
      <t>リョウヨウ</t>
    </rPh>
    <rPh sb="4" eb="5">
      <t>ガタ</t>
    </rPh>
    <rPh sb="5" eb="7">
      <t>イリョウ</t>
    </rPh>
    <rPh sb="7" eb="9">
      <t>シセツ</t>
    </rPh>
    <phoneticPr fontId="2"/>
  </si>
  <si>
    <t>介護医療院</t>
    <rPh sb="0" eb="2">
      <t>カイゴ</t>
    </rPh>
    <rPh sb="2" eb="4">
      <t>イリョウ</t>
    </rPh>
    <rPh sb="4" eb="5">
      <t>イン</t>
    </rPh>
    <phoneticPr fontId="2"/>
  </si>
  <si>
    <r>
      <t>12-13　介護保険の状況（6）地域密着型</t>
    </r>
    <r>
      <rPr>
        <b/>
        <sz val="13"/>
        <rFont val="ＭＳ ゴシック"/>
        <family val="3"/>
        <charset val="128"/>
      </rPr>
      <t>(介護・介護予防)</t>
    </r>
    <r>
      <rPr>
        <b/>
        <sz val="14"/>
        <rFont val="ＭＳ ゴシック"/>
        <family val="3"/>
        <charset val="128"/>
      </rPr>
      <t>サービス種類別利用件数</t>
    </r>
    <rPh sb="16" eb="18">
      <t>チイキ</t>
    </rPh>
    <rPh sb="18" eb="20">
      <t>ミッチャク</t>
    </rPh>
    <rPh sb="20" eb="21">
      <t>カタ</t>
    </rPh>
    <rPh sb="22" eb="24">
      <t>カイゴ</t>
    </rPh>
    <rPh sb="25" eb="27">
      <t>カイゴ</t>
    </rPh>
    <rPh sb="27" eb="29">
      <t>ヨボウ</t>
    </rPh>
    <rPh sb="34" eb="36">
      <t>シュルイ</t>
    </rPh>
    <rPh sb="36" eb="37">
      <t>ベツ</t>
    </rPh>
    <rPh sb="37" eb="39">
      <t>リヨウ</t>
    </rPh>
    <rPh sb="39" eb="41">
      <t>ケンスウ</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</si>
  <si>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</si>
  <si>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認知症対応型通所介護</t>
    <rPh sb="0" eb="3">
      <t>ニンチショウ</t>
    </rPh>
    <rPh sb="3" eb="6">
      <t>タイオウガタ</t>
    </rPh>
    <rPh sb="6" eb="8">
      <t>ツウショ</t>
    </rPh>
    <rPh sb="8" eb="10">
      <t>カイゴ</t>
    </rPh>
    <phoneticPr fontId="2"/>
  </si>
  <si>
    <t>地域密着型通所介護</t>
    <rPh sb="0" eb="2">
      <t>チイキ</t>
    </rPh>
    <rPh sb="2" eb="5">
      <t>ミッチャクガタ</t>
    </rPh>
    <rPh sb="5" eb="7">
      <t>ツウショ</t>
    </rPh>
    <rPh sb="7" eb="9">
      <t>カイゴ</t>
    </rPh>
    <phoneticPr fontId="1"/>
  </si>
  <si>
    <t>小規模多機能型
居宅介護</t>
    <rPh sb="0" eb="3">
      <t>ショウキボ</t>
    </rPh>
    <rPh sb="3" eb="7">
      <t>タキノウガタ</t>
    </rPh>
    <rPh sb="8" eb="10">
      <t>キョタク</t>
    </rPh>
    <rPh sb="10" eb="12">
      <t>カイゴ</t>
    </rPh>
    <phoneticPr fontId="2"/>
  </si>
  <si>
    <t>地域密着型介護老人福祉施設入所者生活介護</t>
    <rPh sb="0" eb="2">
      <t>チイキ</t>
    </rPh>
    <rPh sb="2" eb="5">
      <t>ミッチャクガタ</t>
    </rPh>
    <rPh sb="5" eb="7">
      <t>カイゴ</t>
    </rPh>
    <rPh sb="7" eb="9">
      <t>ロウジン</t>
    </rPh>
    <rPh sb="9" eb="10">
      <t>フク</t>
    </rPh>
    <rPh sb="10" eb="11">
      <t>シ</t>
    </rPh>
    <rPh sb="11" eb="13">
      <t>シセツ</t>
    </rPh>
    <rPh sb="13" eb="16">
      <t>ニュウショシャ</t>
    </rPh>
    <rPh sb="16" eb="18">
      <t>セイカツ</t>
    </rPh>
    <rPh sb="18" eb="20">
      <t>カイゴ</t>
    </rPh>
    <phoneticPr fontId="2"/>
  </si>
  <si>
    <t>介護予防認知症対応型通所介護</t>
    <rPh sb="0" eb="2">
      <t>カイゴ</t>
    </rPh>
    <rPh sb="2" eb="4">
      <t>ヨボウ</t>
    </rPh>
    <rPh sb="4" eb="7">
      <t>ニンチショウ</t>
    </rPh>
    <rPh sb="7" eb="10">
      <t>タイオウガタ</t>
    </rPh>
    <rPh sb="10" eb="12">
      <t>ツウショ</t>
    </rPh>
    <rPh sb="12" eb="14">
      <t>カイゴ</t>
    </rPh>
    <phoneticPr fontId="2"/>
  </si>
  <si>
    <t>介護予防小規模多機能型居宅介護</t>
    <rPh sb="0" eb="2">
      <t>カイゴ</t>
    </rPh>
    <rPh sb="2" eb="4">
      <t>ヨボウ</t>
    </rPh>
    <rPh sb="4" eb="7">
      <t>ショウキボ</t>
    </rPh>
    <rPh sb="7" eb="11">
      <t>タキノウガタ</t>
    </rPh>
    <rPh sb="11" eb="13">
      <t>キョタク</t>
    </rPh>
    <rPh sb="13" eb="15">
      <t>カイゴ</t>
    </rPh>
    <phoneticPr fontId="2"/>
  </si>
  <si>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2"/>
  </si>
  <si>
    <t>12-14　介護保険の状況（7）介護保険施設等定員数</t>
    <rPh sb="16" eb="18">
      <t>カイゴ</t>
    </rPh>
    <rPh sb="18" eb="20">
      <t>ホケン</t>
    </rPh>
    <rPh sb="20" eb="22">
      <t>シセツ</t>
    </rPh>
    <rPh sb="22" eb="23">
      <t>トウ</t>
    </rPh>
    <rPh sb="23" eb="25">
      <t>テイイン</t>
    </rPh>
    <rPh sb="25" eb="26">
      <t>スウ</t>
    </rPh>
    <phoneticPr fontId="2"/>
  </si>
  <si>
    <t>各年度末現在　単位：床</t>
    <rPh sb="0" eb="1">
      <t>カク</t>
    </rPh>
    <rPh sb="1" eb="4">
      <t>ネンドマツ</t>
    </rPh>
    <rPh sb="4" eb="6">
      <t>ゲンザイ</t>
    </rPh>
    <rPh sb="7" eb="9">
      <t>タンイ</t>
    </rPh>
    <rPh sb="10" eb="11">
      <t>ショウ</t>
    </rPh>
    <phoneticPr fontId="2"/>
  </si>
  <si>
    <t>総　　　　　数</t>
    <phoneticPr fontId="2"/>
  </si>
  <si>
    <t>介護老人福祉施設</t>
    <phoneticPr fontId="2"/>
  </si>
  <si>
    <t>介護老人保健施設</t>
    <phoneticPr fontId="2"/>
  </si>
  <si>
    <t>介護医療院</t>
    <rPh sb="4" eb="5">
      <t>イン</t>
    </rPh>
    <phoneticPr fontId="1"/>
  </si>
  <si>
    <t>特定施設（ｹｱﾊｳｽ）</t>
    <rPh sb="0" eb="2">
      <t>トクテイ</t>
    </rPh>
    <rPh sb="2" eb="4">
      <t>シセツ</t>
    </rPh>
    <phoneticPr fontId="2"/>
  </si>
  <si>
    <t>認知症高齢者
グループホーム</t>
    <rPh sb="0" eb="2">
      <t>ニンチ</t>
    </rPh>
    <rPh sb="2" eb="3">
      <t>ショウ</t>
    </rPh>
    <rPh sb="3" eb="6">
      <t>コウレイシャ</t>
    </rPh>
    <phoneticPr fontId="2"/>
  </si>
  <si>
    <t>地域密着型介護
老人福祉施設</t>
    <rPh sb="0" eb="2">
      <t>チイキ</t>
    </rPh>
    <rPh sb="2" eb="5">
      <t>ミッチャクガタ</t>
    </rPh>
    <rPh sb="5" eb="7">
      <t>カイゴ</t>
    </rPh>
    <rPh sb="8" eb="10">
      <t>ロウジン</t>
    </rPh>
    <rPh sb="10" eb="12">
      <t>フクシ</t>
    </rPh>
    <rPh sb="12" eb="14">
      <t>シセツ</t>
    </rPh>
    <phoneticPr fontId="2"/>
  </si>
  <si>
    <t>12-15　介護保険の状況（8）介護サービス事業所・施設数</t>
    <rPh sb="16" eb="18">
      <t>カイゴ</t>
    </rPh>
    <rPh sb="22" eb="25">
      <t>ジギョウショ</t>
    </rPh>
    <rPh sb="26" eb="28">
      <t>シセツ</t>
    </rPh>
    <rPh sb="28" eb="29">
      <t>カズ</t>
    </rPh>
    <phoneticPr fontId="2"/>
  </si>
  <si>
    <t>各年度末現在　単位：事業所、施設</t>
    <rPh sb="0" eb="1">
      <t>カク</t>
    </rPh>
    <rPh sb="1" eb="4">
      <t>ネンドマツ</t>
    </rPh>
    <rPh sb="4" eb="6">
      <t>ゲンザイ</t>
    </rPh>
    <rPh sb="7" eb="9">
      <t>タンイ</t>
    </rPh>
    <rPh sb="10" eb="13">
      <t>ジギョウショ</t>
    </rPh>
    <rPh sb="14" eb="16">
      <t>シセツ</t>
    </rPh>
    <phoneticPr fontId="2"/>
  </si>
  <si>
    <t>平成28年度</t>
    <rPh sb="0" eb="2">
      <t>ヘイセイ</t>
    </rPh>
    <rPh sb="4" eb="6">
      <t>ネンド</t>
    </rPh>
    <phoneticPr fontId="79"/>
  </si>
  <si>
    <t>地域密着型通所介護</t>
    <rPh sb="0" eb="2">
      <t>チイキ</t>
    </rPh>
    <rPh sb="2" eb="5">
      <t>ミッチャクガタ</t>
    </rPh>
    <rPh sb="5" eb="7">
      <t>ツウショ</t>
    </rPh>
    <rPh sb="7" eb="9">
      <t>カイゴ</t>
    </rPh>
    <phoneticPr fontId="2"/>
  </si>
  <si>
    <t>小規模多機能型居宅介護</t>
    <rPh sb="0" eb="3">
      <t>ショウキボ</t>
    </rPh>
    <rPh sb="3" eb="7">
      <t>タキノウガタ</t>
    </rPh>
    <rPh sb="7" eb="9">
      <t>キョタク</t>
    </rPh>
    <rPh sb="9" eb="11">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</si>
  <si>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</si>
  <si>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介護療養型医療施設</t>
    <rPh sb="0" eb="2">
      <t>カイゴ</t>
    </rPh>
    <rPh sb="2" eb="5">
      <t>リョウヨウガタ</t>
    </rPh>
    <rPh sb="5" eb="7">
      <t>イリョウ</t>
    </rPh>
    <rPh sb="7" eb="9">
      <t>シセツ</t>
    </rPh>
    <phoneticPr fontId="2"/>
  </si>
  <si>
    <t>介護予防訪問リハビリテーション</t>
    <rPh sb="4" eb="6">
      <t>ホウモン</t>
    </rPh>
    <phoneticPr fontId="2"/>
  </si>
  <si>
    <t>介護予防通所リハビリテーション</t>
    <rPh sb="4" eb="5">
      <t>ツウ</t>
    </rPh>
    <rPh sb="5" eb="6">
      <t>ショ</t>
    </rPh>
    <phoneticPr fontId="2"/>
  </si>
  <si>
    <t>介護予防認知症対応型共同生活介護</t>
    <rPh sb="4" eb="6">
      <t>ニンチ</t>
    </rPh>
    <rPh sb="6" eb="7">
      <t>ショウ</t>
    </rPh>
    <rPh sb="7" eb="10">
      <t>タイオウガタ</t>
    </rPh>
    <rPh sb="10" eb="12">
      <t>キョウドウ</t>
    </rPh>
    <rPh sb="12" eb="14">
      <t>セイカツ</t>
    </rPh>
    <rPh sb="14" eb="16">
      <t>カイゴ</t>
    </rPh>
    <phoneticPr fontId="2"/>
  </si>
  <si>
    <t>介護予防特定施設入居者生活介護</t>
    <rPh sb="4" eb="6">
      <t>トクテイ</t>
    </rPh>
    <rPh sb="6" eb="8">
      <t>シセツ</t>
    </rPh>
    <rPh sb="8" eb="11">
      <t>ニュウキョシャ</t>
    </rPh>
    <rPh sb="11" eb="13">
      <t>セイカツ</t>
    </rPh>
    <rPh sb="13" eb="15">
      <t>カイゴ</t>
    </rPh>
    <phoneticPr fontId="2"/>
  </si>
  <si>
    <t>介護予防支援</t>
    <rPh sb="4" eb="6">
      <t>シエン</t>
    </rPh>
    <phoneticPr fontId="2"/>
  </si>
  <si>
    <t>総合事業（通所型サービス）</t>
    <rPh sb="0" eb="2">
      <t>ソウゴウ</t>
    </rPh>
    <rPh sb="2" eb="4">
      <t>ジギョウ</t>
    </rPh>
    <rPh sb="5" eb="7">
      <t>ツウショ</t>
    </rPh>
    <rPh sb="7" eb="8">
      <t>ガタ</t>
    </rPh>
    <phoneticPr fontId="2"/>
  </si>
  <si>
    <t>総合事業（訪問型サービス）</t>
    <rPh sb="0" eb="2">
      <t>ソウゴウ</t>
    </rPh>
    <rPh sb="2" eb="4">
      <t>ジギョウ</t>
    </rPh>
    <rPh sb="5" eb="7">
      <t>ホウモン</t>
    </rPh>
    <rPh sb="7" eb="8">
      <t>ガタ</t>
    </rPh>
    <phoneticPr fontId="2"/>
  </si>
  <si>
    <t>※加賀市内に所在する指定居宅サービス事業所及び介護保険施設数（休止中は含まない。）</t>
    <rPh sb="1" eb="5">
      <t>カガシナイ</t>
    </rPh>
    <rPh sb="6" eb="8">
      <t>ショザイ</t>
    </rPh>
    <rPh sb="10" eb="12">
      <t>シテイ</t>
    </rPh>
    <rPh sb="12" eb="14">
      <t>キョタク</t>
    </rPh>
    <rPh sb="18" eb="21">
      <t>ジギョウショ</t>
    </rPh>
    <rPh sb="21" eb="22">
      <t>オヨ</t>
    </rPh>
    <rPh sb="23" eb="25">
      <t>カイゴ</t>
    </rPh>
    <rPh sb="25" eb="27">
      <t>ホケン</t>
    </rPh>
    <rPh sb="27" eb="29">
      <t>シセツ</t>
    </rPh>
    <rPh sb="29" eb="30">
      <t>カズ</t>
    </rPh>
    <phoneticPr fontId="2"/>
  </si>
  <si>
    <t>資料：介護福祉課</t>
    <rPh sb="0" eb="2">
      <t>シリョウ</t>
    </rPh>
    <rPh sb="3" eb="7">
      <t>カイゴフクシ</t>
    </rPh>
    <rPh sb="7" eb="8">
      <t>カ</t>
    </rPh>
    <phoneticPr fontId="2"/>
  </si>
  <si>
    <t>12-16　保育園の状況</t>
    <rPh sb="6" eb="8">
      <t>ホイク</t>
    </rPh>
    <rPh sb="8" eb="9">
      <t>エン</t>
    </rPh>
    <rPh sb="10" eb="12">
      <t>ジョウキョウ</t>
    </rPh>
    <phoneticPr fontId="2"/>
  </si>
  <si>
    <t>箇所</t>
    <rPh sb="0" eb="2">
      <t>カショ</t>
    </rPh>
    <phoneticPr fontId="2"/>
  </si>
  <si>
    <t>職員数</t>
    <rPh sb="0" eb="3">
      <t>ショクインスウ</t>
    </rPh>
    <phoneticPr fontId="2"/>
  </si>
  <si>
    <t>幼児数</t>
    <rPh sb="0" eb="2">
      <t>ヨウジ</t>
    </rPh>
    <rPh sb="2" eb="3">
      <t>スウ</t>
    </rPh>
    <phoneticPr fontId="2"/>
  </si>
  <si>
    <t>保育士</t>
    <rPh sb="0" eb="2">
      <t>ホイク</t>
    </rPh>
    <rPh sb="2" eb="3">
      <t>シ</t>
    </rPh>
    <phoneticPr fontId="2"/>
  </si>
  <si>
    <t>0歳</t>
    <rPh sb="1" eb="2">
      <t>サイ</t>
    </rPh>
    <phoneticPr fontId="2"/>
  </si>
  <si>
    <t>1歳</t>
    <rPh sb="1" eb="2">
      <t>サイ</t>
    </rPh>
    <phoneticPr fontId="2"/>
  </si>
  <si>
    <t>2歳</t>
    <rPh sb="1" eb="2">
      <t>サイ</t>
    </rPh>
    <phoneticPr fontId="2"/>
  </si>
  <si>
    <t>3歳</t>
    <rPh sb="1" eb="2">
      <t>サイ</t>
    </rPh>
    <phoneticPr fontId="2"/>
  </si>
  <si>
    <t>4歳</t>
    <rPh sb="1" eb="2">
      <t>サイ</t>
    </rPh>
    <phoneticPr fontId="2"/>
  </si>
  <si>
    <t>5歳</t>
    <rPh sb="1" eb="2">
      <t>サイ</t>
    </rPh>
    <phoneticPr fontId="2"/>
  </si>
  <si>
    <t xml:space="preserve">   総　数</t>
    <rPh sb="3" eb="4">
      <t>フサ</t>
    </rPh>
    <rPh sb="5" eb="6">
      <t>カズ</t>
    </rPh>
    <phoneticPr fontId="2"/>
  </si>
  <si>
    <t xml:space="preserve"> 公立保育園</t>
    <rPh sb="1" eb="3">
      <t>コウリツ</t>
    </rPh>
    <rPh sb="3" eb="5">
      <t>ホイク</t>
    </rPh>
    <rPh sb="5" eb="6">
      <t>エン</t>
    </rPh>
    <phoneticPr fontId="2"/>
  </si>
  <si>
    <t>　法人立保育園</t>
    <rPh sb="1" eb="3">
      <t>ホウジン</t>
    </rPh>
    <rPh sb="3" eb="4">
      <t>リツ</t>
    </rPh>
    <rPh sb="4" eb="7">
      <t>ホイクエン</t>
    </rPh>
    <phoneticPr fontId="2"/>
  </si>
  <si>
    <t>資料：子育て支援課</t>
    <rPh sb="0" eb="2">
      <t>シリョウ</t>
    </rPh>
    <rPh sb="8" eb="9">
      <t>カ</t>
    </rPh>
    <phoneticPr fontId="2"/>
  </si>
  <si>
    <t>12-17　認定こども園の状況</t>
    <rPh sb="6" eb="8">
      <t>ニンテイ</t>
    </rPh>
    <rPh sb="11" eb="12">
      <t>エン</t>
    </rPh>
    <rPh sb="12" eb="13">
      <t>ホゾノ</t>
    </rPh>
    <rPh sb="13" eb="15">
      <t>ジョウキョウ</t>
    </rPh>
    <phoneticPr fontId="2"/>
  </si>
  <si>
    <t>　　法人立認定こども園</t>
    <rPh sb="2" eb="4">
      <t>ホウジン</t>
    </rPh>
    <rPh sb="4" eb="5">
      <t>リツ</t>
    </rPh>
    <rPh sb="5" eb="7">
      <t>ニンテイ</t>
    </rPh>
    <rPh sb="10" eb="11">
      <t>エン</t>
    </rPh>
    <phoneticPr fontId="2"/>
  </si>
  <si>
    <t>12-18　児童センター利用状況</t>
    <rPh sb="6" eb="8">
      <t>ジドウ</t>
    </rPh>
    <rPh sb="12" eb="14">
      <t>リヨウ</t>
    </rPh>
    <rPh sb="14" eb="16">
      <t>ジョウキョウ</t>
    </rPh>
    <phoneticPr fontId="2"/>
  </si>
  <si>
    <t>片山津児童センター</t>
    <rPh sb="0" eb="3">
      <t>カタヤマヅ</t>
    </rPh>
    <rPh sb="3" eb="5">
      <t>ジドウ</t>
    </rPh>
    <phoneticPr fontId="2"/>
  </si>
  <si>
    <t>山代児童センター</t>
    <rPh sb="0" eb="2">
      <t>ヤマシロ</t>
    </rPh>
    <rPh sb="2" eb="4">
      <t>ジドウ</t>
    </rPh>
    <phoneticPr fontId="2"/>
  </si>
  <si>
    <t>大聖寺児童センター</t>
    <rPh sb="0" eb="3">
      <t>ダイショウジ</t>
    </rPh>
    <rPh sb="3" eb="5">
      <t>ジドウ</t>
    </rPh>
    <phoneticPr fontId="2"/>
  </si>
  <si>
    <t>動橋児童センター</t>
    <rPh sb="0" eb="2">
      <t>イブリバシ</t>
    </rPh>
    <rPh sb="2" eb="4">
      <t>ジドウ</t>
    </rPh>
    <phoneticPr fontId="2"/>
  </si>
  <si>
    <t>作見児童センター</t>
    <rPh sb="0" eb="1">
      <t>サク</t>
    </rPh>
    <rPh sb="1" eb="2">
      <t>ミ</t>
    </rPh>
    <rPh sb="2" eb="4">
      <t>ジドウ</t>
    </rPh>
    <phoneticPr fontId="2"/>
  </si>
  <si>
    <t>山中児童センター</t>
    <rPh sb="0" eb="2">
      <t>ヤマナカ</t>
    </rPh>
    <rPh sb="2" eb="4">
      <t>ジドウ</t>
    </rPh>
    <phoneticPr fontId="2"/>
  </si>
  <si>
    <t>資料：社会福祉協議会</t>
    <rPh sb="0" eb="2">
      <t>シリョウ</t>
    </rPh>
    <rPh sb="3" eb="5">
      <t>シャカイ</t>
    </rPh>
    <rPh sb="5" eb="7">
      <t>フクシ</t>
    </rPh>
    <rPh sb="7" eb="10">
      <t>キョウギカイ</t>
    </rPh>
    <phoneticPr fontId="2"/>
  </si>
  <si>
    <t>12-19　かがにこにこパーク利用状況</t>
    <phoneticPr fontId="2"/>
  </si>
  <si>
    <t>団体</t>
    <phoneticPr fontId="2"/>
  </si>
  <si>
    <t>令和元　　</t>
    <phoneticPr fontId="2"/>
  </si>
  <si>
    <t>※平成30年4月8日から開設</t>
    <rPh sb="1" eb="3">
      <t>ヘイセイ</t>
    </rPh>
    <rPh sb="5" eb="6">
      <t>ネン</t>
    </rPh>
    <rPh sb="7" eb="8">
      <t>ガツ</t>
    </rPh>
    <rPh sb="9" eb="10">
      <t>ニチ</t>
    </rPh>
    <rPh sb="12" eb="14">
      <t>カイセツ</t>
    </rPh>
    <phoneticPr fontId="2"/>
  </si>
  <si>
    <t>資料：子育て支援課</t>
    <rPh sb="0" eb="2">
      <t>シリョウ</t>
    </rPh>
    <rPh sb="3" eb="5">
      <t>コソダ</t>
    </rPh>
    <rPh sb="6" eb="8">
      <t>シエン</t>
    </rPh>
    <rPh sb="8" eb="9">
      <t>カ</t>
    </rPh>
    <phoneticPr fontId="2"/>
  </si>
  <si>
    <t>12-20　老人福祉センター利用状況</t>
    <rPh sb="6" eb="8">
      <t>ロウジン</t>
    </rPh>
    <rPh sb="8" eb="10">
      <t>フクシ</t>
    </rPh>
    <rPh sb="14" eb="16">
      <t>リヨウ</t>
    </rPh>
    <rPh sb="16" eb="18">
      <t>ジョウキョウ</t>
    </rPh>
    <phoneticPr fontId="2"/>
  </si>
  <si>
    <t>片山津
老人福祉センター</t>
    <rPh sb="0" eb="3">
      <t>カタヤマヅ</t>
    </rPh>
    <rPh sb="4" eb="5">
      <t>ロウ</t>
    </rPh>
    <rPh sb="5" eb="6">
      <t>ヒト</t>
    </rPh>
    <rPh sb="6" eb="8">
      <t>フクシ</t>
    </rPh>
    <phoneticPr fontId="2"/>
  </si>
  <si>
    <t>山代
老人福祉センター</t>
    <rPh sb="0" eb="2">
      <t>ヤマシロ</t>
    </rPh>
    <rPh sb="3" eb="5">
      <t>ロウジン</t>
    </rPh>
    <rPh sb="5" eb="7">
      <t>フクシ</t>
    </rPh>
    <phoneticPr fontId="2"/>
  </si>
  <si>
    <t>老人</t>
    <rPh sb="0" eb="2">
      <t>ロウジン</t>
    </rPh>
    <phoneticPr fontId="2"/>
  </si>
  <si>
    <t>令和元　　</t>
    <rPh sb="0" eb="2">
      <t>レイワ</t>
    </rPh>
    <rPh sb="2" eb="3">
      <t>ガン</t>
    </rPh>
    <phoneticPr fontId="2"/>
  </si>
  <si>
    <t>大聖寺
老人福祉センター</t>
    <rPh sb="0" eb="3">
      <t>ダイショウジ</t>
    </rPh>
    <rPh sb="4" eb="6">
      <t>ロウジン</t>
    </rPh>
    <rPh sb="6" eb="8">
      <t>フクシ</t>
    </rPh>
    <phoneticPr fontId="2"/>
  </si>
  <si>
    <t>12-21　拠出制年金給付状況</t>
    <rPh sb="6" eb="9">
      <t>キョシュツセイ</t>
    </rPh>
    <rPh sb="9" eb="11">
      <t>ネンキン</t>
    </rPh>
    <rPh sb="11" eb="13">
      <t>キュウフ</t>
    </rPh>
    <rPh sb="13" eb="15">
      <t>ジョウキョウ</t>
    </rPh>
    <phoneticPr fontId="2"/>
  </si>
  <si>
    <t>受給権者数は年度末現在　単位：人・千円</t>
    <rPh sb="0" eb="2">
      <t>ジュキュウ</t>
    </rPh>
    <rPh sb="2" eb="3">
      <t>ケン</t>
    </rPh>
    <rPh sb="3" eb="4">
      <t>シャ</t>
    </rPh>
    <rPh sb="4" eb="5">
      <t>スウ</t>
    </rPh>
    <rPh sb="6" eb="9">
      <t>ネンドマツ</t>
    </rPh>
    <rPh sb="9" eb="11">
      <t>ゲンザイ</t>
    </rPh>
    <rPh sb="12" eb="14">
      <t>タンイ</t>
    </rPh>
    <rPh sb="15" eb="16">
      <t>ヒト</t>
    </rPh>
    <rPh sb="17" eb="19">
      <t>センエン</t>
    </rPh>
    <phoneticPr fontId="2"/>
  </si>
  <si>
    <t>老齢年金</t>
    <rPh sb="0" eb="2">
      <t>ロウレイ</t>
    </rPh>
    <rPh sb="2" eb="4">
      <t>ネンキン</t>
    </rPh>
    <phoneticPr fontId="2"/>
  </si>
  <si>
    <t>通算老齢年金</t>
    <rPh sb="0" eb="2">
      <t>ツウサン</t>
    </rPh>
    <rPh sb="2" eb="4">
      <t>ロウレイ</t>
    </rPh>
    <rPh sb="4" eb="6">
      <t>ネンキン</t>
    </rPh>
    <phoneticPr fontId="2"/>
  </si>
  <si>
    <t>老齢基礎年金</t>
    <rPh sb="0" eb="2">
      <t>ロウレイ</t>
    </rPh>
    <rPh sb="2" eb="4">
      <t>キソ</t>
    </rPh>
    <rPh sb="4" eb="6">
      <t>ネンキン</t>
    </rPh>
    <phoneticPr fontId="2"/>
  </si>
  <si>
    <t>受給権者</t>
    <rPh sb="0" eb="2">
      <t>ジュキュウ</t>
    </rPh>
    <rPh sb="2" eb="3">
      <t>ケン</t>
    </rPh>
    <rPh sb="3" eb="4">
      <t>シャ</t>
    </rPh>
    <phoneticPr fontId="2"/>
  </si>
  <si>
    <t>年金額</t>
    <rPh sb="0" eb="3">
      <t>ネンキンガク</t>
    </rPh>
    <phoneticPr fontId="2"/>
  </si>
  <si>
    <t>障害年金（旧法）</t>
    <rPh sb="0" eb="2">
      <t>ショウガイ</t>
    </rPh>
    <rPh sb="2" eb="4">
      <t>ネンキン</t>
    </rPh>
    <rPh sb="5" eb="6">
      <t>キュウ</t>
    </rPh>
    <rPh sb="6" eb="7">
      <t>ホウ</t>
    </rPh>
    <phoneticPr fontId="2"/>
  </si>
  <si>
    <t>遺族基礎年金</t>
    <rPh sb="0" eb="2">
      <t>イゾク</t>
    </rPh>
    <rPh sb="2" eb="4">
      <t>キソ</t>
    </rPh>
    <rPh sb="4" eb="6">
      <t>ネンキン</t>
    </rPh>
    <phoneticPr fontId="2"/>
  </si>
  <si>
    <t>寡婦年金</t>
    <rPh sb="0" eb="2">
      <t>カフ</t>
    </rPh>
    <rPh sb="2" eb="4">
      <t>ネンキン</t>
    </rPh>
    <phoneticPr fontId="2"/>
  </si>
  <si>
    <t>障害基礎年金（拠出分）</t>
    <rPh sb="0" eb="2">
      <t>ショウガイ</t>
    </rPh>
    <rPh sb="2" eb="4">
      <t>キソ</t>
    </rPh>
    <rPh sb="4" eb="6">
      <t>ネンキン</t>
    </rPh>
    <rPh sb="7" eb="9">
      <t>キョシュツ</t>
    </rPh>
    <rPh sb="9" eb="10">
      <t>ブン</t>
    </rPh>
    <phoneticPr fontId="2"/>
  </si>
  <si>
    <t>資料：保険年金課</t>
    <rPh sb="0" eb="2">
      <t>シリョウ</t>
    </rPh>
    <rPh sb="3" eb="5">
      <t>ホケン</t>
    </rPh>
    <rPh sb="5" eb="7">
      <t>ネンキン</t>
    </rPh>
    <rPh sb="7" eb="8">
      <t>カ</t>
    </rPh>
    <phoneticPr fontId="2"/>
  </si>
  <si>
    <t>12-22　国民年金加入状況</t>
    <rPh sb="6" eb="8">
      <t>コクミン</t>
    </rPh>
    <rPh sb="8" eb="10">
      <t>ネンキン</t>
    </rPh>
    <rPh sb="10" eb="12">
      <t>カニュウ</t>
    </rPh>
    <rPh sb="12" eb="14">
      <t>ジョウキョウ</t>
    </rPh>
    <phoneticPr fontId="2"/>
  </si>
  <si>
    <t>受給権者数は年度末現在　　単位：人・千円</t>
  </si>
  <si>
    <t>被保険者</t>
    <rPh sb="0" eb="4">
      <t>ヒホケンシャ</t>
    </rPh>
    <phoneticPr fontId="2"/>
  </si>
  <si>
    <t>保険料免除者</t>
    <phoneticPr fontId="2"/>
  </si>
  <si>
    <t>保険料
検認額</t>
    <phoneticPr fontId="2"/>
  </si>
  <si>
    <t>強制
加入数</t>
    <rPh sb="0" eb="2">
      <t>キョウセイ</t>
    </rPh>
    <rPh sb="3" eb="5">
      <t>カニュウ</t>
    </rPh>
    <rPh sb="5" eb="6">
      <t>スウ</t>
    </rPh>
    <phoneticPr fontId="2"/>
  </si>
  <si>
    <t>任意
加入数</t>
    <rPh sb="0" eb="2">
      <t>ニンイ</t>
    </rPh>
    <rPh sb="3" eb="5">
      <t>カニュウ</t>
    </rPh>
    <rPh sb="5" eb="6">
      <t>スウ</t>
    </rPh>
    <phoneticPr fontId="2"/>
  </si>
  <si>
    <t>法定免除</t>
    <phoneticPr fontId="2"/>
  </si>
  <si>
    <t>申請
免除</t>
    <phoneticPr fontId="2"/>
  </si>
  <si>
    <t>資料：保険年金課</t>
    <phoneticPr fontId="2"/>
  </si>
  <si>
    <t>12-23　福祉年金支給状況</t>
    <rPh sb="6" eb="8">
      <t>フクシ</t>
    </rPh>
    <rPh sb="8" eb="10">
      <t>ネンキン</t>
    </rPh>
    <rPh sb="10" eb="12">
      <t>シキュウ</t>
    </rPh>
    <rPh sb="12" eb="14">
      <t>ジョウキョウ</t>
    </rPh>
    <phoneticPr fontId="2"/>
  </si>
  <si>
    <t>受給権者数は年度末現在　単位：人・千円</t>
    <phoneticPr fontId="2"/>
  </si>
  <si>
    <t>支給額</t>
    <rPh sb="0" eb="3">
      <t>シキュウガク</t>
    </rPh>
    <phoneticPr fontId="2"/>
  </si>
  <si>
    <t>12-24　国民健康保険保険税および受診状況</t>
    <rPh sb="6" eb="8">
      <t>コクミン</t>
    </rPh>
    <rPh sb="8" eb="10">
      <t>ケンコウ</t>
    </rPh>
    <rPh sb="10" eb="12">
      <t>ホケン</t>
    </rPh>
    <rPh sb="12" eb="14">
      <t>ホケン</t>
    </rPh>
    <rPh sb="14" eb="15">
      <t>ゼイ</t>
    </rPh>
    <rPh sb="18" eb="20">
      <t>ジュシン</t>
    </rPh>
    <rPh sb="20" eb="22">
      <t>ジョウキョウ</t>
    </rPh>
    <phoneticPr fontId="2"/>
  </si>
  <si>
    <t>各年度中</t>
    <phoneticPr fontId="2"/>
  </si>
  <si>
    <t>1)　被保険者</t>
    <phoneticPr fontId="2"/>
  </si>
  <si>
    <t>保険税(現年度）</t>
    <phoneticPr fontId="2"/>
  </si>
  <si>
    <t>2)
受診
件数</t>
    <phoneticPr fontId="2"/>
  </si>
  <si>
    <t>一人
当たり
受診
件数</t>
    <phoneticPr fontId="2"/>
  </si>
  <si>
    <t>一件
当たり
費用額
(円)</t>
    <phoneticPr fontId="2"/>
  </si>
  <si>
    <t>世帯数</t>
    <phoneticPr fontId="2"/>
  </si>
  <si>
    <t>調定額
(千円)</t>
    <phoneticPr fontId="2"/>
  </si>
  <si>
    <t>1世帯当たり(円)</t>
    <phoneticPr fontId="2"/>
  </si>
  <si>
    <t>1人当たり(円）</t>
    <phoneticPr fontId="2"/>
  </si>
  <si>
    <t>1)被保険者は一般・退職・老人の年間平均</t>
    <rPh sb="2" eb="6">
      <t>ヒホケンシャ</t>
    </rPh>
    <rPh sb="7" eb="9">
      <t>イッパン</t>
    </rPh>
    <rPh sb="10" eb="12">
      <t>タイショク</t>
    </rPh>
    <rPh sb="13" eb="15">
      <t>ロウジン</t>
    </rPh>
    <rPh sb="16" eb="18">
      <t>ネンカン</t>
    </rPh>
    <rPh sb="18" eb="20">
      <t>ヘイキン</t>
    </rPh>
    <phoneticPr fontId="2"/>
  </si>
  <si>
    <t>資料：保険年金課　国民健康保険事業年報</t>
    <phoneticPr fontId="2"/>
  </si>
  <si>
    <t>2)受診件数は一般・退職の入院、入院外、歯科分</t>
    <phoneticPr fontId="2"/>
  </si>
  <si>
    <t>12-25　国民健康保険被保険者の異動状況</t>
    <rPh sb="6" eb="8">
      <t>コクミン</t>
    </rPh>
    <rPh sb="8" eb="10">
      <t>ケンコウ</t>
    </rPh>
    <rPh sb="10" eb="12">
      <t>ホケン</t>
    </rPh>
    <rPh sb="12" eb="16">
      <t>ヒホケンシャ</t>
    </rPh>
    <rPh sb="17" eb="19">
      <t>イドウ</t>
    </rPh>
    <rPh sb="19" eb="21">
      <t>ジョウキョウ</t>
    </rPh>
    <phoneticPr fontId="2"/>
  </si>
  <si>
    <t>単位：件</t>
    <phoneticPr fontId="2"/>
  </si>
  <si>
    <t>取得</t>
    <phoneticPr fontId="2"/>
  </si>
  <si>
    <t>喪失</t>
    <phoneticPr fontId="2"/>
  </si>
  <si>
    <t>転入</t>
    <phoneticPr fontId="2"/>
  </si>
  <si>
    <t>出生</t>
    <phoneticPr fontId="2"/>
  </si>
  <si>
    <t>社保
喪失</t>
    <phoneticPr fontId="2"/>
  </si>
  <si>
    <t>生保
廃止</t>
    <phoneticPr fontId="2"/>
  </si>
  <si>
    <t>後期
離脱</t>
    <phoneticPr fontId="2"/>
  </si>
  <si>
    <t>転出</t>
    <phoneticPr fontId="2"/>
  </si>
  <si>
    <t>死亡</t>
    <phoneticPr fontId="2"/>
  </si>
  <si>
    <t>社保
加入</t>
    <phoneticPr fontId="2"/>
  </si>
  <si>
    <t>生保
開始</t>
    <phoneticPr fontId="2"/>
  </si>
  <si>
    <t>後期　加入</t>
    <phoneticPr fontId="2"/>
  </si>
  <si>
    <t>変更</t>
    <phoneticPr fontId="2"/>
  </si>
  <si>
    <t>住所
変更</t>
    <phoneticPr fontId="2"/>
  </si>
  <si>
    <t>世帯主変更</t>
    <phoneticPr fontId="2"/>
  </si>
  <si>
    <t>12-26　国民健康保険費用額等の状況（1）一般被保険者分</t>
    <rPh sb="6" eb="8">
      <t>コクミン</t>
    </rPh>
    <rPh sb="8" eb="10">
      <t>ケンコウ</t>
    </rPh>
    <rPh sb="10" eb="12">
      <t>ホケン</t>
    </rPh>
    <rPh sb="12" eb="14">
      <t>ヒヨウ</t>
    </rPh>
    <rPh sb="14" eb="15">
      <t>ガク</t>
    </rPh>
    <rPh sb="15" eb="16">
      <t>ナド</t>
    </rPh>
    <rPh sb="17" eb="19">
      <t>ジョウキョウ</t>
    </rPh>
    <rPh sb="22" eb="24">
      <t>イッパン</t>
    </rPh>
    <rPh sb="24" eb="28">
      <t>ヒホケンシャ</t>
    </rPh>
    <rPh sb="28" eb="29">
      <t>ブン</t>
    </rPh>
    <phoneticPr fontId="2"/>
  </si>
  <si>
    <t>単位：件・千円</t>
    <rPh sb="0" eb="2">
      <t>タンイ</t>
    </rPh>
    <rPh sb="3" eb="4">
      <t>ケン</t>
    </rPh>
    <rPh sb="5" eb="7">
      <t>センエン</t>
    </rPh>
    <phoneticPr fontId="2"/>
  </si>
  <si>
    <t>入院</t>
    <rPh sb="0" eb="2">
      <t>ニュウイン</t>
    </rPh>
    <phoneticPr fontId="2"/>
  </si>
  <si>
    <t>入院外</t>
    <rPh sb="0" eb="2">
      <t>ニュウイン</t>
    </rPh>
    <rPh sb="2" eb="3">
      <t>ガイ</t>
    </rPh>
    <phoneticPr fontId="2"/>
  </si>
  <si>
    <t>歯科</t>
    <rPh sb="0" eb="2">
      <t>シカ</t>
    </rPh>
    <phoneticPr fontId="2"/>
  </si>
  <si>
    <t>調剤</t>
    <phoneticPr fontId="2"/>
  </si>
  <si>
    <t>食事療養費</t>
    <rPh sb="0" eb="2">
      <t>ショクジ</t>
    </rPh>
    <rPh sb="2" eb="5">
      <t>リョウヨウヒ</t>
    </rPh>
    <phoneticPr fontId="2"/>
  </si>
  <si>
    <t>訪問看護療養費</t>
    <rPh sb="0" eb="2">
      <t>ホウモン</t>
    </rPh>
    <rPh sb="2" eb="4">
      <t>カンゴ</t>
    </rPh>
    <rPh sb="4" eb="7">
      <t>リョウヨウヒ</t>
    </rPh>
    <phoneticPr fontId="2"/>
  </si>
  <si>
    <t>療養費等</t>
    <rPh sb="0" eb="3">
      <t>リョウヨウヒ</t>
    </rPh>
    <rPh sb="3" eb="4">
      <t>ナド</t>
    </rPh>
    <phoneticPr fontId="2"/>
  </si>
  <si>
    <t>高額療養費</t>
    <rPh sb="0" eb="2">
      <t>コウガク</t>
    </rPh>
    <rPh sb="2" eb="4">
      <t>リョウヨウ</t>
    </rPh>
    <rPh sb="4" eb="5">
      <t>ヒ</t>
    </rPh>
    <phoneticPr fontId="2"/>
  </si>
  <si>
    <t>高額介護合算療養費</t>
    <rPh sb="0" eb="2">
      <t>コウガク</t>
    </rPh>
    <rPh sb="2" eb="4">
      <t>カイゴ</t>
    </rPh>
    <rPh sb="4" eb="6">
      <t>ガッサン</t>
    </rPh>
    <rPh sb="6" eb="9">
      <t>リョウヨウヒ</t>
    </rPh>
    <phoneticPr fontId="2"/>
  </si>
  <si>
    <t>出産一時金</t>
    <rPh sb="0" eb="2">
      <t>シュッサン</t>
    </rPh>
    <rPh sb="2" eb="5">
      <t>イチジキン</t>
    </rPh>
    <phoneticPr fontId="2"/>
  </si>
  <si>
    <t>葬祭費</t>
    <rPh sb="0" eb="2">
      <t>ソウサイ</t>
    </rPh>
    <rPh sb="2" eb="3">
      <t>ヒ</t>
    </rPh>
    <phoneticPr fontId="2"/>
  </si>
  <si>
    <t>費用額</t>
    <rPh sb="0" eb="2">
      <t>ヒヨウ</t>
    </rPh>
    <rPh sb="2" eb="3">
      <t>ガク</t>
    </rPh>
    <phoneticPr fontId="2"/>
  </si>
  <si>
    <t>[5,310]</t>
  </si>
  <si>
    <t>[4,817]</t>
  </si>
  <si>
    <t>[4,666]</t>
  </si>
  <si>
    <t>[4,567]</t>
  </si>
  <si>
    <t>[4,294]</t>
  </si>
  <si>
    <t>※食事療養費の件数[　]は総数に含まない</t>
    <rPh sb="1" eb="3">
      <t>ショクジ</t>
    </rPh>
    <rPh sb="3" eb="6">
      <t>リョウヨウヒ</t>
    </rPh>
    <rPh sb="7" eb="9">
      <t>ケンスウ</t>
    </rPh>
    <rPh sb="13" eb="15">
      <t>ソウスウ</t>
    </rPh>
    <rPh sb="16" eb="17">
      <t>フク</t>
    </rPh>
    <phoneticPr fontId="2"/>
  </si>
  <si>
    <t>資料：保険年金課　国民健康保険事業年報</t>
    <rPh sb="0" eb="2">
      <t>シリョウ</t>
    </rPh>
    <rPh sb="3" eb="5">
      <t>ホケン</t>
    </rPh>
    <rPh sb="5" eb="7">
      <t>ネンキン</t>
    </rPh>
    <rPh sb="7" eb="8">
      <t>カ</t>
    </rPh>
    <rPh sb="9" eb="11">
      <t>コクミン</t>
    </rPh>
    <rPh sb="11" eb="13">
      <t>ケンコウ</t>
    </rPh>
    <rPh sb="13" eb="15">
      <t>ホケン</t>
    </rPh>
    <rPh sb="15" eb="17">
      <t>ジギョウ</t>
    </rPh>
    <rPh sb="17" eb="19">
      <t>ネンポウ</t>
    </rPh>
    <phoneticPr fontId="2"/>
  </si>
  <si>
    <t>12-27　国民健康保険費用額等の状況（2）退職被保険者本人分</t>
    <rPh sb="22" eb="24">
      <t>タイショク</t>
    </rPh>
    <rPh sb="24" eb="28">
      <t>ヒホケンシャ</t>
    </rPh>
    <rPh sb="28" eb="30">
      <t>ホンニン</t>
    </rPh>
    <rPh sb="30" eb="31">
      <t>ブン</t>
    </rPh>
    <phoneticPr fontId="2"/>
  </si>
  <si>
    <t>高額療養費</t>
    <rPh sb="0" eb="2">
      <t>コウガク</t>
    </rPh>
    <rPh sb="2" eb="5">
      <t>リョウヨウヒ</t>
    </rPh>
    <phoneticPr fontId="2"/>
  </si>
  <si>
    <t>[112]</t>
  </si>
  <si>
    <t>[49]</t>
  </si>
  <si>
    <t>[51]</t>
  </si>
  <si>
    <t>[2]</t>
  </si>
  <si>
    <t>※療養費等、高額療養費は退職被保険者扶養分に含む</t>
    <rPh sb="1" eb="4">
      <t>リョウヨウヒ</t>
    </rPh>
    <rPh sb="4" eb="5">
      <t>ナド</t>
    </rPh>
    <rPh sb="6" eb="8">
      <t>コウガク</t>
    </rPh>
    <rPh sb="8" eb="11">
      <t>リョウヨウヒ</t>
    </rPh>
    <rPh sb="12" eb="14">
      <t>タイショク</t>
    </rPh>
    <rPh sb="14" eb="15">
      <t>ヒ</t>
    </rPh>
    <rPh sb="15" eb="17">
      <t>ホケン</t>
    </rPh>
    <rPh sb="17" eb="18">
      <t>シャ</t>
    </rPh>
    <rPh sb="18" eb="20">
      <t>フヨウ</t>
    </rPh>
    <rPh sb="20" eb="21">
      <t>ブン</t>
    </rPh>
    <rPh sb="22" eb="23">
      <t>フク</t>
    </rPh>
    <phoneticPr fontId="2"/>
  </si>
  <si>
    <t>※退職者医療制度は平成27年3月末(平成26年度)で廃止</t>
    <phoneticPr fontId="2"/>
  </si>
  <si>
    <t xml:space="preserve">  ただし平成27年3月31日までに退職被保険者になっている方は65歳までこの制度が適用</t>
    <phoneticPr fontId="2"/>
  </si>
  <si>
    <t>12-28　国民健康保険費用額等の状況（3）退職被保険者扶養分</t>
    <rPh sb="22" eb="24">
      <t>タイショク</t>
    </rPh>
    <rPh sb="24" eb="28">
      <t>ヒホケンシャ</t>
    </rPh>
    <rPh sb="28" eb="30">
      <t>フヨウ</t>
    </rPh>
    <rPh sb="30" eb="31">
      <t>ブン</t>
    </rPh>
    <phoneticPr fontId="2"/>
  </si>
  <si>
    <t>[34]</t>
  </si>
  <si>
    <t>[25]</t>
  </si>
  <si>
    <t>[9]</t>
  </si>
  <si>
    <t>[1]</t>
  </si>
  <si>
    <t>資料：保険年金課　国民健康保険事業年報</t>
    <rPh sb="0" eb="2">
      <t>シリョウ</t>
    </rPh>
    <rPh sb="3" eb="5">
      <t>ホケン</t>
    </rPh>
    <rPh sb="5" eb="6">
      <t>ネン</t>
    </rPh>
    <rPh sb="6" eb="7">
      <t>キン</t>
    </rPh>
    <rPh sb="7" eb="8">
      <t>カ</t>
    </rPh>
    <rPh sb="9" eb="11">
      <t>コクミン</t>
    </rPh>
    <rPh sb="11" eb="13">
      <t>ケンコウ</t>
    </rPh>
    <rPh sb="13" eb="15">
      <t>ホケン</t>
    </rPh>
    <rPh sb="15" eb="17">
      <t>ジギョウ</t>
    </rPh>
    <rPh sb="17" eb="19">
      <t>ネンポウ</t>
    </rPh>
    <phoneticPr fontId="2"/>
  </si>
  <si>
    <t>12-29　後期高齢者医療保険料および受診状況</t>
    <rPh sb="6" eb="8">
      <t>コウキ</t>
    </rPh>
    <rPh sb="8" eb="11">
      <t>コウレイシャ</t>
    </rPh>
    <rPh sb="11" eb="13">
      <t>イリョウ</t>
    </rPh>
    <rPh sb="13" eb="16">
      <t>ホケンリョウ</t>
    </rPh>
    <rPh sb="19" eb="21">
      <t>ジュシン</t>
    </rPh>
    <rPh sb="21" eb="23">
      <t>ジョウキョウ</t>
    </rPh>
    <phoneticPr fontId="2"/>
  </si>
  <si>
    <t>各年度中</t>
    <rPh sb="0" eb="4">
      <t>カクネンドチュウ</t>
    </rPh>
    <phoneticPr fontId="2"/>
  </si>
  <si>
    <t>※　被保険者数</t>
    <rPh sb="2" eb="6">
      <t>ヒホケンシャ</t>
    </rPh>
    <rPh sb="6" eb="7">
      <t>スウ</t>
    </rPh>
    <phoneticPr fontId="2"/>
  </si>
  <si>
    <t>保険料(現年度）</t>
    <rPh sb="0" eb="2">
      <t>ホケン</t>
    </rPh>
    <rPh sb="2" eb="3">
      <t>リョウ</t>
    </rPh>
    <rPh sb="4" eb="5">
      <t>ゲン</t>
    </rPh>
    <rPh sb="5" eb="7">
      <t>ネンド</t>
    </rPh>
    <phoneticPr fontId="2"/>
  </si>
  <si>
    <t>受診件数</t>
    <rPh sb="0" eb="2">
      <t>ジュシン</t>
    </rPh>
    <rPh sb="2" eb="4">
      <t>ケンスウ</t>
    </rPh>
    <phoneticPr fontId="2"/>
  </si>
  <si>
    <t>一人当たり
受診件数</t>
    <rPh sb="0" eb="2">
      <t>ヒトリ</t>
    </rPh>
    <rPh sb="2" eb="3">
      <t>ア</t>
    </rPh>
    <rPh sb="6" eb="8">
      <t>ジュシン</t>
    </rPh>
    <rPh sb="8" eb="10">
      <t>ケンスウ</t>
    </rPh>
    <phoneticPr fontId="2"/>
  </si>
  <si>
    <t>一人当たり
費用額(円)</t>
    <rPh sb="0" eb="2">
      <t>ヒトリ</t>
    </rPh>
    <rPh sb="2" eb="3">
      <t>ア</t>
    </rPh>
    <rPh sb="6" eb="8">
      <t>ヒヨウ</t>
    </rPh>
    <rPh sb="8" eb="9">
      <t>ガク</t>
    </rPh>
    <rPh sb="10" eb="11">
      <t>エン</t>
    </rPh>
    <phoneticPr fontId="2"/>
  </si>
  <si>
    <t>現役並み
所得者</t>
    <rPh sb="0" eb="2">
      <t>ゲンエキ</t>
    </rPh>
    <rPh sb="2" eb="3">
      <t>ナ</t>
    </rPh>
    <rPh sb="5" eb="8">
      <t>ショトクシャ</t>
    </rPh>
    <phoneticPr fontId="2"/>
  </si>
  <si>
    <t>調定額
(円)</t>
    <rPh sb="0" eb="1">
      <t>チョウ</t>
    </rPh>
    <rPh sb="1" eb="3">
      <t>テイガク</t>
    </rPh>
    <rPh sb="5" eb="6">
      <t>エン</t>
    </rPh>
    <phoneticPr fontId="2"/>
  </si>
  <si>
    <t>1人当たり(円）</t>
    <rPh sb="1" eb="2">
      <t>ニン</t>
    </rPh>
    <rPh sb="2" eb="3">
      <t>ア</t>
    </rPh>
    <rPh sb="6" eb="7">
      <t>エン</t>
    </rPh>
    <phoneticPr fontId="2"/>
  </si>
  <si>
    <t>※被保険者は年間平均</t>
    <rPh sb="1" eb="2">
      <t>ヒ</t>
    </rPh>
    <rPh sb="2" eb="5">
      <t>ホケンシャ</t>
    </rPh>
    <rPh sb="6" eb="8">
      <t>ネンカン</t>
    </rPh>
    <rPh sb="8" eb="10">
      <t>ヘイキン</t>
    </rPh>
    <phoneticPr fontId="2"/>
  </si>
  <si>
    <t>12-30　一般職業紹介状況(学卒・パートを除く)</t>
    <rPh sb="6" eb="8">
      <t>イッパン</t>
    </rPh>
    <rPh sb="8" eb="10">
      <t>ショクギョウ</t>
    </rPh>
    <rPh sb="10" eb="12">
      <t>ショウカイ</t>
    </rPh>
    <rPh sb="12" eb="14">
      <t>ジョウキョウ</t>
    </rPh>
    <rPh sb="15" eb="17">
      <t>ガクソツ</t>
    </rPh>
    <rPh sb="22" eb="23">
      <t>ノゾ</t>
    </rPh>
    <phoneticPr fontId="2"/>
  </si>
  <si>
    <t>各年中　単位：人</t>
    <rPh sb="0" eb="3">
      <t>カクネンチュウ</t>
    </rPh>
    <rPh sb="4" eb="6">
      <t>タンイ</t>
    </rPh>
    <rPh sb="7" eb="8">
      <t>ヒト</t>
    </rPh>
    <phoneticPr fontId="2"/>
  </si>
  <si>
    <t>新規求職者数</t>
    <rPh sb="0" eb="2">
      <t>シンキ</t>
    </rPh>
    <rPh sb="2" eb="4">
      <t>キュウショク</t>
    </rPh>
    <rPh sb="4" eb="5">
      <t>シャ</t>
    </rPh>
    <rPh sb="5" eb="6">
      <t>スウ</t>
    </rPh>
    <phoneticPr fontId="2"/>
  </si>
  <si>
    <t>新規
求人数</t>
    <rPh sb="0" eb="2">
      <t>シンキ</t>
    </rPh>
    <rPh sb="3" eb="5">
      <t>キュウジン</t>
    </rPh>
    <rPh sb="5" eb="6">
      <t>スウ</t>
    </rPh>
    <phoneticPr fontId="2"/>
  </si>
  <si>
    <t>就職件数</t>
    <rPh sb="0" eb="2">
      <t>シュウショク</t>
    </rPh>
    <rPh sb="2" eb="4">
      <t>ケンスウ</t>
    </rPh>
    <phoneticPr fontId="2"/>
  </si>
  <si>
    <t>令和元 　</t>
    <rPh sb="0" eb="2">
      <t>レイワ</t>
    </rPh>
    <phoneticPr fontId="2"/>
  </si>
  <si>
    <t>資料：加賀公共職業安定所</t>
    <rPh sb="0" eb="2">
      <t>シリョウ</t>
    </rPh>
    <rPh sb="3" eb="5">
      <t>カガ</t>
    </rPh>
    <rPh sb="5" eb="7">
      <t>コウキョウ</t>
    </rPh>
    <rPh sb="7" eb="9">
      <t>ショクギョウ</t>
    </rPh>
    <rPh sb="9" eb="11">
      <t>アンテイ</t>
    </rPh>
    <rPh sb="11" eb="12">
      <t>ショ</t>
    </rPh>
    <phoneticPr fontId="2"/>
  </si>
  <si>
    <t>12-31　一般被保険者求職者給付状況</t>
    <rPh sb="6" eb="8">
      <t>イッパン</t>
    </rPh>
    <rPh sb="8" eb="12">
      <t>ヒホケンシャ</t>
    </rPh>
    <rPh sb="12" eb="15">
      <t>キュウショクシャ</t>
    </rPh>
    <rPh sb="15" eb="17">
      <t>キュウフ</t>
    </rPh>
    <rPh sb="17" eb="19">
      <t>ジョウキョウ</t>
    </rPh>
    <phoneticPr fontId="2"/>
  </si>
  <si>
    <t>各年中　単位：人・千円</t>
    <rPh sb="0" eb="3">
      <t>カクネンチュウ</t>
    </rPh>
    <rPh sb="4" eb="6">
      <t>タンイ</t>
    </rPh>
    <rPh sb="7" eb="8">
      <t>ヒト</t>
    </rPh>
    <rPh sb="9" eb="11">
      <t>センエン</t>
    </rPh>
    <phoneticPr fontId="2"/>
  </si>
  <si>
    <t>初回受給者数</t>
    <rPh sb="0" eb="2">
      <t>ショカイ</t>
    </rPh>
    <rPh sb="2" eb="5">
      <t>ジュキュウシャ</t>
    </rPh>
    <rPh sb="5" eb="6">
      <t>スウ</t>
    </rPh>
    <phoneticPr fontId="2"/>
  </si>
  <si>
    <t>支給実人員</t>
    <rPh sb="0" eb="2">
      <t>シキュウ</t>
    </rPh>
    <rPh sb="2" eb="3">
      <t>ジツ</t>
    </rPh>
    <rPh sb="3" eb="5">
      <t>ジンイン</t>
    </rPh>
    <phoneticPr fontId="2"/>
  </si>
  <si>
    <t>支給金額</t>
    <rPh sb="0" eb="2">
      <t>シキュウ</t>
    </rPh>
    <rPh sb="2" eb="4">
      <t>キンガク</t>
    </rPh>
    <phoneticPr fontId="2"/>
  </si>
  <si>
    <t>12-32　中高年齢者の職業紹介状況(45歳以上)(パートを除く）</t>
    <rPh sb="6" eb="8">
      <t>ナカダカ</t>
    </rPh>
    <rPh sb="8" eb="10">
      <t>ネンレイ</t>
    </rPh>
    <rPh sb="10" eb="11">
      <t>シャ</t>
    </rPh>
    <rPh sb="12" eb="14">
      <t>ショクギョウ</t>
    </rPh>
    <rPh sb="14" eb="16">
      <t>ショウカイ</t>
    </rPh>
    <rPh sb="16" eb="18">
      <t>ジョウキョウ</t>
    </rPh>
    <rPh sb="21" eb="24">
      <t>サイイジョウ</t>
    </rPh>
    <rPh sb="30" eb="31">
      <t>ノゾ</t>
    </rPh>
    <phoneticPr fontId="2"/>
  </si>
  <si>
    <t>令和2年度　単位：人</t>
    <rPh sb="0" eb="2">
      <t>レイワ</t>
    </rPh>
    <rPh sb="3" eb="5">
      <t>ネンド</t>
    </rPh>
    <rPh sb="5" eb="7">
      <t>ヘイネンド</t>
    </rPh>
    <rPh sb="6" eb="8">
      <t>タンイ</t>
    </rPh>
    <rPh sb="9" eb="10">
      <t>ヒト</t>
    </rPh>
    <phoneticPr fontId="2"/>
  </si>
  <si>
    <t>項目別</t>
    <rPh sb="0" eb="2">
      <t>コウモク</t>
    </rPh>
    <rPh sb="2" eb="3">
      <t>ベツ</t>
    </rPh>
    <phoneticPr fontId="2"/>
  </si>
  <si>
    <t>4月</t>
    <rPh sb="1" eb="2">
      <t>ガツ</t>
    </rPh>
    <phoneticPr fontId="2"/>
  </si>
  <si>
    <t>5月</t>
    <phoneticPr fontId="2"/>
  </si>
  <si>
    <t>6月</t>
    <phoneticPr fontId="2"/>
  </si>
  <si>
    <t>7月</t>
    <phoneticPr fontId="2"/>
  </si>
  <si>
    <t>8月</t>
    <phoneticPr fontId="2"/>
  </si>
  <si>
    <t>9月</t>
    <phoneticPr fontId="2"/>
  </si>
  <si>
    <t>10月</t>
    <phoneticPr fontId="2"/>
  </si>
  <si>
    <t>11月</t>
    <phoneticPr fontId="2"/>
  </si>
  <si>
    <t>12月</t>
    <phoneticPr fontId="2"/>
  </si>
  <si>
    <t>1月</t>
    <rPh sb="1" eb="2">
      <t>ガツ</t>
    </rPh>
    <phoneticPr fontId="2"/>
  </si>
  <si>
    <t>2月</t>
    <phoneticPr fontId="2"/>
  </si>
  <si>
    <t>3月</t>
    <phoneticPr fontId="2"/>
  </si>
  <si>
    <t>新規
求職者数</t>
    <rPh sb="0" eb="2">
      <t>シンキ</t>
    </rPh>
    <rPh sb="3" eb="6">
      <t>キュウショクシャ</t>
    </rPh>
    <rPh sb="6" eb="7">
      <t>スウ</t>
    </rPh>
    <phoneticPr fontId="2"/>
  </si>
  <si>
    <t>紹介件数</t>
    <rPh sb="0" eb="2">
      <t>ショウカイ</t>
    </rPh>
    <rPh sb="2" eb="3">
      <t>ケン</t>
    </rPh>
    <rPh sb="3" eb="4">
      <t>スウ</t>
    </rPh>
    <phoneticPr fontId="2"/>
  </si>
  <si>
    <t>就職件数</t>
    <rPh sb="0" eb="2">
      <t>シュウショク</t>
    </rPh>
    <rPh sb="2" eb="3">
      <t>ケン</t>
    </rPh>
    <rPh sb="3" eb="4">
      <t>スウ</t>
    </rPh>
    <phoneticPr fontId="2"/>
  </si>
  <si>
    <t>12-33　障害者雇用状況</t>
    <rPh sb="6" eb="9">
      <t>ショウガイシャ</t>
    </rPh>
    <rPh sb="9" eb="11">
      <t>コヨウ</t>
    </rPh>
    <rPh sb="11" eb="13">
      <t>ジョウキョウ</t>
    </rPh>
    <phoneticPr fontId="2"/>
  </si>
  <si>
    <t>令和2年6月1日現在　単位：件・人・％</t>
    <rPh sb="0" eb="2">
      <t>レイワ</t>
    </rPh>
    <phoneticPr fontId="2"/>
  </si>
  <si>
    <t>該当
事業所</t>
    <rPh sb="0" eb="2">
      <t>ガイトウ</t>
    </rPh>
    <rPh sb="3" eb="6">
      <t>ジギョウショ</t>
    </rPh>
    <phoneticPr fontId="2"/>
  </si>
  <si>
    <t>企業数</t>
    <rPh sb="0" eb="3">
      <t>キギョウスウ</t>
    </rPh>
    <phoneticPr fontId="2"/>
  </si>
  <si>
    <t>常用
労働者数</t>
    <rPh sb="0" eb="2">
      <t>ジョウヨウ</t>
    </rPh>
    <rPh sb="3" eb="6">
      <t>ロウドウシャ</t>
    </rPh>
    <rPh sb="6" eb="7">
      <t>スウ</t>
    </rPh>
    <phoneticPr fontId="2"/>
  </si>
  <si>
    <t>法定雇用基礎
労働者数</t>
    <rPh sb="0" eb="2">
      <t>ホウテイ</t>
    </rPh>
    <rPh sb="2" eb="4">
      <t>コヨウ</t>
    </rPh>
    <rPh sb="4" eb="6">
      <t>キソ</t>
    </rPh>
    <rPh sb="7" eb="10">
      <t>ロウドウシャ</t>
    </rPh>
    <rPh sb="10" eb="11">
      <t>スウ</t>
    </rPh>
    <phoneticPr fontId="2"/>
  </si>
  <si>
    <t>障害者数</t>
    <rPh sb="0" eb="2">
      <t>ショウガイ</t>
    </rPh>
    <rPh sb="2" eb="3">
      <t>シャ</t>
    </rPh>
    <rPh sb="3" eb="4">
      <t>スウ</t>
    </rPh>
    <phoneticPr fontId="2"/>
  </si>
  <si>
    <t>雇用率</t>
    <rPh sb="0" eb="2">
      <t>コヨウ</t>
    </rPh>
    <rPh sb="2" eb="3">
      <t>リツ</t>
    </rPh>
    <phoneticPr fontId="2"/>
  </si>
  <si>
    <t>業種別</t>
    <rPh sb="0" eb="2">
      <t>ギョウシュ</t>
    </rPh>
    <rPh sb="2" eb="3">
      <t>ベツ</t>
    </rPh>
    <phoneticPr fontId="2"/>
  </si>
  <si>
    <t>食料品製造業</t>
    <rPh sb="0" eb="3">
      <t>ショクリョウヒン</t>
    </rPh>
    <rPh sb="3" eb="5">
      <t>セイゾウ</t>
    </rPh>
    <rPh sb="5" eb="6">
      <t>ギョウ</t>
    </rPh>
    <phoneticPr fontId="2"/>
  </si>
  <si>
    <t>繊維製造業</t>
    <rPh sb="0" eb="2">
      <t>センイ</t>
    </rPh>
    <rPh sb="2" eb="5">
      <t>セイゾウギョウ</t>
    </rPh>
    <phoneticPr fontId="2"/>
  </si>
  <si>
    <t>機械・電器製造業</t>
    <rPh sb="0" eb="2">
      <t>キカイ</t>
    </rPh>
    <rPh sb="3" eb="5">
      <t>デンキ</t>
    </rPh>
    <rPh sb="5" eb="8">
      <t>セイゾウギョウ</t>
    </rPh>
    <phoneticPr fontId="2"/>
  </si>
  <si>
    <t>卸・小売業</t>
    <rPh sb="0" eb="1">
      <t>オロシ</t>
    </rPh>
    <rPh sb="2" eb="5">
      <t>コウリギョウ</t>
    </rPh>
    <phoneticPr fontId="2"/>
  </si>
  <si>
    <t>旅館・サービス業</t>
    <rPh sb="0" eb="2">
      <t>リョカン</t>
    </rPh>
    <rPh sb="7" eb="8">
      <t>ギョウ</t>
    </rPh>
    <phoneticPr fontId="2"/>
  </si>
  <si>
    <t>資料：加賀公共職業安定所</t>
    <phoneticPr fontId="2"/>
  </si>
  <si>
    <t>12-34　障害者就職状況</t>
    <rPh sb="6" eb="9">
      <t>ショウガイシャ</t>
    </rPh>
    <rPh sb="9" eb="11">
      <t>シュウショク</t>
    </rPh>
    <rPh sb="11" eb="13">
      <t>ジョウキョウ</t>
    </rPh>
    <phoneticPr fontId="2"/>
  </si>
  <si>
    <t>令和2年度　単位：人</t>
    <rPh sb="0" eb="2">
      <t>レイワ</t>
    </rPh>
    <rPh sb="4" eb="5">
      <t>ド</t>
    </rPh>
    <phoneticPr fontId="2"/>
  </si>
  <si>
    <t>項目</t>
    <rPh sb="0" eb="2">
      <t>コウモク</t>
    </rPh>
    <phoneticPr fontId="2"/>
  </si>
  <si>
    <t>身体障害者</t>
    <phoneticPr fontId="2"/>
  </si>
  <si>
    <t>知的障害者</t>
    <rPh sb="0" eb="5">
      <t>チテキショウガイシャ</t>
    </rPh>
    <phoneticPr fontId="2"/>
  </si>
  <si>
    <t>精神障害者</t>
    <rPh sb="0" eb="2">
      <t>セイシン</t>
    </rPh>
    <rPh sb="2" eb="5">
      <t>ショウガイシャ</t>
    </rPh>
    <phoneticPr fontId="2"/>
  </si>
  <si>
    <t>うち重度</t>
    <rPh sb="2" eb="3">
      <t>シゲル</t>
    </rPh>
    <rPh sb="3" eb="4">
      <t>ド</t>
    </rPh>
    <phoneticPr fontId="2"/>
  </si>
  <si>
    <t>人数</t>
    <rPh sb="0" eb="2">
      <t>ニンズウ</t>
    </rPh>
    <phoneticPr fontId="2"/>
  </si>
  <si>
    <t>12-35　産業別新規求人数(一般 ※パートタイムを除く）</t>
    <rPh sb="6" eb="8">
      <t>サンギョウ</t>
    </rPh>
    <rPh sb="8" eb="9">
      <t>ベツ</t>
    </rPh>
    <rPh sb="9" eb="11">
      <t>シンキ</t>
    </rPh>
    <rPh sb="11" eb="14">
      <t>キュウジンスウ</t>
    </rPh>
    <rPh sb="15" eb="17">
      <t>イッパン</t>
    </rPh>
    <rPh sb="26" eb="27">
      <t>ノゾ</t>
    </rPh>
    <phoneticPr fontId="2"/>
  </si>
  <si>
    <t>農林水産業</t>
    <rPh sb="0" eb="2">
      <t>ノウリン</t>
    </rPh>
    <rPh sb="2" eb="5">
      <t>スイサンギョウ</t>
    </rPh>
    <phoneticPr fontId="2"/>
  </si>
  <si>
    <t>鉱　業</t>
    <rPh sb="0" eb="1">
      <t>コウ</t>
    </rPh>
    <rPh sb="2" eb="3">
      <t>ギョウ</t>
    </rPh>
    <phoneticPr fontId="2"/>
  </si>
  <si>
    <t>建　設　業</t>
    <rPh sb="0" eb="1">
      <t>タツル</t>
    </rPh>
    <rPh sb="2" eb="3">
      <t>セツ</t>
    </rPh>
    <rPh sb="4" eb="5">
      <t>ギョウ</t>
    </rPh>
    <phoneticPr fontId="2"/>
  </si>
  <si>
    <t>製　造　業</t>
    <rPh sb="0" eb="1">
      <t>セイ</t>
    </rPh>
    <rPh sb="2" eb="3">
      <t>ヅクリ</t>
    </rPh>
    <rPh sb="4" eb="5">
      <t>ギョウ</t>
    </rPh>
    <phoneticPr fontId="2"/>
  </si>
  <si>
    <t>常用</t>
    <rPh sb="0" eb="2">
      <t>ジョウヨウ</t>
    </rPh>
    <phoneticPr fontId="2"/>
  </si>
  <si>
    <t>臨時
季節</t>
    <rPh sb="0" eb="2">
      <t>リンジ</t>
    </rPh>
    <rPh sb="3" eb="5">
      <t>キセツ</t>
    </rPh>
    <phoneticPr fontId="2"/>
  </si>
  <si>
    <t xml:space="preserve"> 平成28年</t>
    <rPh sb="1" eb="3">
      <t>ヘイセイ</t>
    </rPh>
    <phoneticPr fontId="2"/>
  </si>
  <si>
    <t>電気･ガス･水道業</t>
    <rPh sb="0" eb="2">
      <t>デンキ</t>
    </rPh>
    <rPh sb="6" eb="9">
      <t>スイドウギョウ</t>
    </rPh>
    <phoneticPr fontId="2"/>
  </si>
  <si>
    <t>情報通信業</t>
    <rPh sb="0" eb="2">
      <t>ジョウホウ</t>
    </rPh>
    <rPh sb="2" eb="4">
      <t>ツウシン</t>
    </rPh>
    <rPh sb="4" eb="5">
      <t>ギョウ</t>
    </rPh>
    <phoneticPr fontId="2"/>
  </si>
  <si>
    <t>運　輸　業</t>
    <rPh sb="0" eb="1">
      <t>ウン</t>
    </rPh>
    <rPh sb="2" eb="3">
      <t>ユ</t>
    </rPh>
    <rPh sb="4" eb="5">
      <t>ギョウ</t>
    </rPh>
    <phoneticPr fontId="2"/>
  </si>
  <si>
    <t>飲食店・宿泊業</t>
    <rPh sb="0" eb="2">
      <t>インショク</t>
    </rPh>
    <rPh sb="2" eb="3">
      <t>テン</t>
    </rPh>
    <rPh sb="4" eb="6">
      <t>シュクハク</t>
    </rPh>
    <rPh sb="6" eb="7">
      <t>ギョウ</t>
    </rPh>
    <phoneticPr fontId="2"/>
  </si>
  <si>
    <t>医療・福祉</t>
    <rPh sb="0" eb="2">
      <t>イリョウ</t>
    </rPh>
    <rPh sb="3" eb="5">
      <t>フクシ</t>
    </rPh>
    <phoneticPr fontId="2"/>
  </si>
  <si>
    <t>教育・学習支援業</t>
    <rPh sb="0" eb="2">
      <t>キョウイク</t>
    </rPh>
    <rPh sb="3" eb="5">
      <t>ガクシュウ</t>
    </rPh>
    <rPh sb="5" eb="7">
      <t>シエン</t>
    </rPh>
    <rPh sb="7" eb="8">
      <t>ギョウ</t>
    </rPh>
    <phoneticPr fontId="2"/>
  </si>
  <si>
    <t>公　務</t>
    <rPh sb="0" eb="1">
      <t>コウ</t>
    </rPh>
    <rPh sb="2" eb="3">
      <t>ツトム</t>
    </rPh>
    <phoneticPr fontId="2"/>
  </si>
  <si>
    <t>12-36　労働者災害</t>
    <rPh sb="6" eb="9">
      <t>ロウドウシャ</t>
    </rPh>
    <rPh sb="9" eb="11">
      <t>サイガイ</t>
    </rPh>
    <phoneticPr fontId="2"/>
  </si>
  <si>
    <t>食料品
製造業</t>
    <rPh sb="0" eb="3">
      <t>ショクリョウヒン</t>
    </rPh>
    <rPh sb="4" eb="7">
      <t>セイゾウギョウ</t>
    </rPh>
    <phoneticPr fontId="2"/>
  </si>
  <si>
    <t>繊維
工業</t>
    <rPh sb="0" eb="2">
      <t>センイ</t>
    </rPh>
    <rPh sb="3" eb="5">
      <t>コウギョウ</t>
    </rPh>
    <phoneticPr fontId="2"/>
  </si>
  <si>
    <t>木材・木製品製造業</t>
    <rPh sb="0" eb="2">
      <t>モクザイ</t>
    </rPh>
    <rPh sb="3" eb="5">
      <t>モクセイ</t>
    </rPh>
    <rPh sb="5" eb="6">
      <t>シナ</t>
    </rPh>
    <rPh sb="6" eb="9">
      <t>セイゾウギョウ</t>
    </rPh>
    <phoneticPr fontId="2"/>
  </si>
  <si>
    <t>窯業・
土石製品
製造業</t>
    <rPh sb="0" eb="1">
      <t>カマ</t>
    </rPh>
    <rPh sb="1" eb="2">
      <t>ギョウ</t>
    </rPh>
    <rPh sb="4" eb="5">
      <t>ツチ</t>
    </rPh>
    <rPh sb="5" eb="6">
      <t>イシ</t>
    </rPh>
    <rPh sb="6" eb="8">
      <t>セイヒン</t>
    </rPh>
    <rPh sb="9" eb="12">
      <t>セイゾウギョウ</t>
    </rPh>
    <phoneticPr fontId="2"/>
  </si>
  <si>
    <t>鉄鋼業</t>
    <rPh sb="0" eb="2">
      <t>テッコウ</t>
    </rPh>
    <rPh sb="2" eb="3">
      <t>ギョウ</t>
    </rPh>
    <phoneticPr fontId="2"/>
  </si>
  <si>
    <t>金属製品
製造業</t>
    <rPh sb="0" eb="2">
      <t>キンゾク</t>
    </rPh>
    <rPh sb="2" eb="4">
      <t>セイヒン</t>
    </rPh>
    <rPh sb="5" eb="8">
      <t>セイゾウギョウ</t>
    </rPh>
    <phoneticPr fontId="2"/>
  </si>
  <si>
    <t>一般機械
機具製造業</t>
    <rPh sb="0" eb="2">
      <t>イッパン</t>
    </rPh>
    <rPh sb="2" eb="4">
      <t>キカイ</t>
    </rPh>
    <rPh sb="5" eb="7">
      <t>キグ</t>
    </rPh>
    <rPh sb="7" eb="10">
      <t>セイゾウギョウ</t>
    </rPh>
    <phoneticPr fontId="2"/>
  </si>
  <si>
    <t>その他の製造業</t>
    <rPh sb="2" eb="3">
      <t>タ</t>
    </rPh>
    <rPh sb="4" eb="7">
      <t>セイゾウギョウ</t>
    </rPh>
    <phoneticPr fontId="2"/>
  </si>
  <si>
    <t>土石
採取業</t>
    <rPh sb="0" eb="2">
      <t>ドセキ</t>
    </rPh>
    <rPh sb="3" eb="6">
      <t>サイシュギョウ</t>
    </rPh>
    <phoneticPr fontId="2"/>
  </si>
  <si>
    <t>運輸
交通業</t>
    <rPh sb="0" eb="2">
      <t>ウンユ</t>
    </rPh>
    <rPh sb="3" eb="6">
      <t>コウツウギョウ</t>
    </rPh>
    <phoneticPr fontId="2"/>
  </si>
  <si>
    <t>貨物
取扱業</t>
    <rPh sb="0" eb="2">
      <t>カモツ</t>
    </rPh>
    <rPh sb="3" eb="5">
      <t>トリアツカイ</t>
    </rPh>
    <rPh sb="5" eb="6">
      <t>ギョウ</t>
    </rPh>
    <phoneticPr fontId="2"/>
  </si>
  <si>
    <t>水産業</t>
    <rPh sb="0" eb="2">
      <t>スイサン</t>
    </rPh>
    <rPh sb="2" eb="3">
      <t>ギョウ</t>
    </rPh>
    <phoneticPr fontId="2"/>
  </si>
  <si>
    <t>その他の
事業</t>
    <rPh sb="2" eb="3">
      <t>タ</t>
    </rPh>
    <rPh sb="5" eb="7">
      <t>ジギョウ</t>
    </rPh>
    <phoneticPr fontId="2"/>
  </si>
  <si>
    <t>土木
工事業</t>
    <rPh sb="0" eb="2">
      <t>ドボク</t>
    </rPh>
    <rPh sb="3" eb="5">
      <t>コウジ</t>
    </rPh>
    <rPh sb="5" eb="6">
      <t>ギョウ</t>
    </rPh>
    <phoneticPr fontId="2"/>
  </si>
  <si>
    <t>建設
工事業</t>
    <rPh sb="0" eb="2">
      <t>ケンセツ</t>
    </rPh>
    <rPh sb="3" eb="5">
      <t>コウジ</t>
    </rPh>
    <rPh sb="5" eb="6">
      <t>ギョウ</t>
    </rPh>
    <phoneticPr fontId="2"/>
  </si>
  <si>
    <t>その他の
工事業</t>
    <rPh sb="2" eb="3">
      <t>タ</t>
    </rPh>
    <rPh sb="5" eb="6">
      <t>コウ</t>
    </rPh>
    <rPh sb="6" eb="8">
      <t>ジギョウ</t>
    </rPh>
    <phoneticPr fontId="2"/>
  </si>
  <si>
    <t>※（）内数字は死亡者数</t>
    <phoneticPr fontId="2"/>
  </si>
  <si>
    <t>資料：小松労働基準監督署</t>
    <rPh sb="0" eb="2">
      <t>シリョウ</t>
    </rPh>
    <rPh sb="3" eb="5">
      <t>コマツ</t>
    </rPh>
    <rPh sb="5" eb="7">
      <t>ロウドウ</t>
    </rPh>
    <rPh sb="7" eb="9">
      <t>キジュン</t>
    </rPh>
    <rPh sb="9" eb="11">
      <t>カントク</t>
    </rPh>
    <rPh sb="11" eb="12">
      <t>ショ</t>
    </rPh>
    <phoneticPr fontId="2"/>
  </si>
  <si>
    <t>13-01　加賀市医療センター外来患者延べ人数</t>
    <rPh sb="6" eb="8">
      <t>カガ</t>
    </rPh>
    <rPh sb="8" eb="9">
      <t>シ</t>
    </rPh>
    <rPh sb="9" eb="11">
      <t>イリョウ</t>
    </rPh>
    <rPh sb="15" eb="17">
      <t>ガイライ</t>
    </rPh>
    <rPh sb="17" eb="19">
      <t>カンジャ</t>
    </rPh>
    <rPh sb="19" eb="20">
      <t>ノ</t>
    </rPh>
    <rPh sb="21" eb="23">
      <t>ニンズウ</t>
    </rPh>
    <phoneticPr fontId="2"/>
  </si>
  <si>
    <t>内科</t>
    <rPh sb="0" eb="2">
      <t>ナイカ</t>
    </rPh>
    <phoneticPr fontId="2"/>
  </si>
  <si>
    <t>外科</t>
    <rPh sb="0" eb="2">
      <t>ゲカ</t>
    </rPh>
    <phoneticPr fontId="2"/>
  </si>
  <si>
    <t>整形外科</t>
    <rPh sb="0" eb="2">
      <t>セイケイ</t>
    </rPh>
    <rPh sb="2" eb="4">
      <t>ゲカ</t>
    </rPh>
    <phoneticPr fontId="2"/>
  </si>
  <si>
    <t>産婦人科</t>
    <rPh sb="0" eb="4">
      <t>サンフジンカ</t>
    </rPh>
    <phoneticPr fontId="2"/>
  </si>
  <si>
    <t>小児科</t>
    <rPh sb="0" eb="3">
      <t>ショウニカ</t>
    </rPh>
    <phoneticPr fontId="2"/>
  </si>
  <si>
    <t>眼科</t>
    <rPh sb="0" eb="2">
      <t>ガンカ</t>
    </rPh>
    <phoneticPr fontId="2"/>
  </si>
  <si>
    <t>平成28年　</t>
    <rPh sb="0" eb="2">
      <t>ヘイセイ</t>
    </rPh>
    <rPh sb="4" eb="5">
      <t>ネン</t>
    </rPh>
    <phoneticPr fontId="2"/>
  </si>
  <si>
    <t>耳鼻咽喉科</t>
    <rPh sb="0" eb="2">
      <t>ジビ</t>
    </rPh>
    <rPh sb="2" eb="4">
      <t>インコウ</t>
    </rPh>
    <rPh sb="4" eb="5">
      <t>カ</t>
    </rPh>
    <phoneticPr fontId="2"/>
  </si>
  <si>
    <t>皮膚科</t>
    <rPh sb="0" eb="3">
      <t>ヒフカ</t>
    </rPh>
    <phoneticPr fontId="2"/>
  </si>
  <si>
    <t>泌尿器科</t>
    <rPh sb="0" eb="3">
      <t>ヒニョウキ</t>
    </rPh>
    <rPh sb="3" eb="4">
      <t>カ</t>
    </rPh>
    <phoneticPr fontId="2"/>
  </si>
  <si>
    <t>脳神経外科</t>
    <rPh sb="0" eb="3">
      <t>ノウシンケイ</t>
    </rPh>
    <rPh sb="3" eb="5">
      <t>ゲカ</t>
    </rPh>
    <phoneticPr fontId="2"/>
  </si>
  <si>
    <t>放射線科</t>
    <rPh sb="0" eb="3">
      <t>ホウシャセン</t>
    </rPh>
    <rPh sb="3" eb="4">
      <t>カ</t>
    </rPh>
    <phoneticPr fontId="2"/>
  </si>
  <si>
    <t>麻酔科</t>
    <rPh sb="0" eb="3">
      <t>マスイカ</t>
    </rPh>
    <phoneticPr fontId="2"/>
  </si>
  <si>
    <t>総合診療科</t>
    <rPh sb="0" eb="5">
      <t>ソウゴウシンリョウカ</t>
    </rPh>
    <phoneticPr fontId="2"/>
  </si>
  <si>
    <t>資料：加賀市医療センター</t>
    <rPh sb="0" eb="2">
      <t>シリョウ</t>
    </rPh>
    <rPh sb="3" eb="6">
      <t>カガシ</t>
    </rPh>
    <rPh sb="6" eb="8">
      <t>イリョウ</t>
    </rPh>
    <phoneticPr fontId="2"/>
  </si>
  <si>
    <t>13-02　加賀市医療センター入院患者延べ人数</t>
    <rPh sb="6" eb="9">
      <t>カガシ</t>
    </rPh>
    <rPh sb="9" eb="11">
      <t>イリョウ</t>
    </rPh>
    <rPh sb="15" eb="17">
      <t>ニュウイン</t>
    </rPh>
    <rPh sb="17" eb="19">
      <t>カンジャ</t>
    </rPh>
    <rPh sb="19" eb="20">
      <t>ノ</t>
    </rPh>
    <rPh sb="21" eb="23">
      <t>ニンズウ</t>
    </rPh>
    <phoneticPr fontId="2"/>
  </si>
  <si>
    <t>13-03　山中温泉ぬくもり診療所外来患者延べ人数</t>
    <rPh sb="6" eb="10">
      <t>ヤマナカオンセン</t>
    </rPh>
    <rPh sb="14" eb="17">
      <t>シンリョウジョ</t>
    </rPh>
    <rPh sb="17" eb="19">
      <t>ガイライ</t>
    </rPh>
    <rPh sb="19" eb="21">
      <t>カンジャ</t>
    </rPh>
    <rPh sb="21" eb="22">
      <t>ノ</t>
    </rPh>
    <rPh sb="23" eb="25">
      <t>ニンズウ</t>
    </rPh>
    <phoneticPr fontId="2"/>
  </si>
  <si>
    <t>眼科</t>
    <rPh sb="0" eb="1">
      <t>メ</t>
    </rPh>
    <rPh sb="1" eb="2">
      <t>カ</t>
    </rPh>
    <phoneticPr fontId="2"/>
  </si>
  <si>
    <t>耳鼻科</t>
    <rPh sb="0" eb="3">
      <t>ジビカ</t>
    </rPh>
    <phoneticPr fontId="2"/>
  </si>
  <si>
    <t>資料：山中温泉ぬくもり診療所</t>
    <rPh sb="0" eb="2">
      <t>シリョウ</t>
    </rPh>
    <rPh sb="3" eb="5">
      <t>ヤマナカ</t>
    </rPh>
    <rPh sb="5" eb="7">
      <t>オンセン</t>
    </rPh>
    <rPh sb="11" eb="14">
      <t>シンリョウジョ</t>
    </rPh>
    <phoneticPr fontId="2"/>
  </si>
  <si>
    <t>13-04　医療施設と病床数</t>
    <rPh sb="6" eb="8">
      <t>イリョウ</t>
    </rPh>
    <rPh sb="8" eb="10">
      <t>シセツ</t>
    </rPh>
    <rPh sb="11" eb="13">
      <t>ビョウショウ</t>
    </rPh>
    <rPh sb="13" eb="14">
      <t>スウ</t>
    </rPh>
    <phoneticPr fontId="2"/>
  </si>
  <si>
    <t>施設数</t>
    <rPh sb="0" eb="2">
      <t>シセツ</t>
    </rPh>
    <rPh sb="2" eb="3">
      <t>スウ</t>
    </rPh>
    <phoneticPr fontId="2"/>
  </si>
  <si>
    <t>薬局</t>
    <rPh sb="0" eb="2">
      <t>ヤッキョク</t>
    </rPh>
    <phoneticPr fontId="2"/>
  </si>
  <si>
    <t>病床数</t>
    <rPh sb="0" eb="2">
      <t>ビョウショウ</t>
    </rPh>
    <rPh sb="2" eb="3">
      <t>スウ</t>
    </rPh>
    <phoneticPr fontId="2"/>
  </si>
  <si>
    <t>病院</t>
    <rPh sb="0" eb="2">
      <t>ビョウイン</t>
    </rPh>
    <phoneticPr fontId="2"/>
  </si>
  <si>
    <t>一般
診療所</t>
    <rPh sb="0" eb="2">
      <t>イッパン</t>
    </rPh>
    <rPh sb="3" eb="5">
      <t>シンリョウ</t>
    </rPh>
    <rPh sb="5" eb="6">
      <t>ショ</t>
    </rPh>
    <phoneticPr fontId="2"/>
  </si>
  <si>
    <t>歯科
診療所</t>
    <rPh sb="0" eb="2">
      <t>シカ</t>
    </rPh>
    <rPh sb="3" eb="5">
      <t>シンリョウ</t>
    </rPh>
    <rPh sb="5" eb="6">
      <t>ショ</t>
    </rPh>
    <phoneticPr fontId="2"/>
  </si>
  <si>
    <t>※厚生労働省第二共済組合直営の診療所を除く</t>
    <rPh sb="1" eb="3">
      <t>コウセイ</t>
    </rPh>
    <rPh sb="3" eb="6">
      <t>ロウドウショウ</t>
    </rPh>
    <rPh sb="6" eb="8">
      <t>ダイ2</t>
    </rPh>
    <rPh sb="8" eb="10">
      <t>キョウサイ</t>
    </rPh>
    <rPh sb="10" eb="12">
      <t>クミアイ</t>
    </rPh>
    <rPh sb="12" eb="14">
      <t>チョクエイ</t>
    </rPh>
    <rPh sb="15" eb="18">
      <t>シンリョウジョ</t>
    </rPh>
    <rPh sb="19" eb="20">
      <t>ノゾ</t>
    </rPh>
    <phoneticPr fontId="2"/>
  </si>
  <si>
    <t>資料：南加賀保健福祉センター</t>
    <rPh sb="0" eb="2">
      <t>シリョウ</t>
    </rPh>
    <rPh sb="3" eb="4">
      <t>ミナミ</t>
    </rPh>
    <rPh sb="4" eb="6">
      <t>カガ</t>
    </rPh>
    <rPh sb="6" eb="8">
      <t>ホケン</t>
    </rPh>
    <rPh sb="8" eb="10">
      <t>フクシ</t>
    </rPh>
    <phoneticPr fontId="2"/>
  </si>
  <si>
    <t>13-05　医療関係従事者数</t>
    <rPh sb="6" eb="8">
      <t>イリョウ</t>
    </rPh>
    <rPh sb="8" eb="10">
      <t>カンケイ</t>
    </rPh>
    <rPh sb="10" eb="13">
      <t>ジュウジシャ</t>
    </rPh>
    <rPh sb="13" eb="14">
      <t>スウ</t>
    </rPh>
    <phoneticPr fontId="2"/>
  </si>
  <si>
    <t>各年末現在   単位：人</t>
    <rPh sb="0" eb="1">
      <t>カク</t>
    </rPh>
    <rPh sb="1" eb="3">
      <t>ネンマツ</t>
    </rPh>
    <rPh sb="3" eb="5">
      <t>ゲンザイ</t>
    </rPh>
    <rPh sb="8" eb="10">
      <t>タンイ</t>
    </rPh>
    <rPh sb="11" eb="12">
      <t>ヒト</t>
    </rPh>
    <phoneticPr fontId="2"/>
  </si>
  <si>
    <t>医師</t>
    <rPh sb="0" eb="2">
      <t>イシ</t>
    </rPh>
    <phoneticPr fontId="2"/>
  </si>
  <si>
    <t>歯科医</t>
    <rPh sb="0" eb="3">
      <t>シカイ</t>
    </rPh>
    <phoneticPr fontId="2"/>
  </si>
  <si>
    <t>薬剤師</t>
    <rPh sb="0" eb="3">
      <t>ヤクザイシ</t>
    </rPh>
    <phoneticPr fontId="2"/>
  </si>
  <si>
    <t>看護師数</t>
    <rPh sb="0" eb="2">
      <t>カンゴ</t>
    </rPh>
    <rPh sb="2" eb="3">
      <t>シ</t>
    </rPh>
    <rPh sb="3" eb="4">
      <t>スウ</t>
    </rPh>
    <phoneticPr fontId="2"/>
  </si>
  <si>
    <t>保健師</t>
    <rPh sb="0" eb="2">
      <t>ホケン</t>
    </rPh>
    <rPh sb="2" eb="3">
      <t>シ</t>
    </rPh>
    <phoneticPr fontId="2"/>
  </si>
  <si>
    <t>助産師</t>
    <rPh sb="0" eb="2">
      <t>ジョサン</t>
    </rPh>
    <rPh sb="2" eb="3">
      <t>シ</t>
    </rPh>
    <phoneticPr fontId="2"/>
  </si>
  <si>
    <t>うち
准看護師</t>
    <rPh sb="3" eb="4">
      <t>ジュン</t>
    </rPh>
    <rPh sb="4" eb="6">
      <t>カンゴ</t>
    </rPh>
    <rPh sb="6" eb="7">
      <t>シ</t>
    </rPh>
    <phoneticPr fontId="2"/>
  </si>
  <si>
    <t>平成22年　</t>
    <rPh sb="0" eb="2">
      <t>ヘイセイ</t>
    </rPh>
    <rPh sb="4" eb="5">
      <t>ネン</t>
    </rPh>
    <phoneticPr fontId="2"/>
  </si>
  <si>
    <t>※隔年調査</t>
    <rPh sb="1" eb="3">
      <t>カクネン</t>
    </rPh>
    <rPh sb="3" eb="5">
      <t>チョウサ</t>
    </rPh>
    <phoneticPr fontId="2"/>
  </si>
  <si>
    <t>資料 ： 健康推進の主要指標（石川県健康福祉部）</t>
    <rPh sb="0" eb="2">
      <t>シリョウ</t>
    </rPh>
    <rPh sb="5" eb="7">
      <t>ケンコウ</t>
    </rPh>
    <rPh sb="7" eb="9">
      <t>スイシン</t>
    </rPh>
    <rPh sb="10" eb="12">
      <t>シュヨウ</t>
    </rPh>
    <rPh sb="12" eb="14">
      <t>シヒョウ</t>
    </rPh>
    <rPh sb="15" eb="18">
      <t>イシカワケン</t>
    </rPh>
    <rPh sb="18" eb="20">
      <t>ケンコウ</t>
    </rPh>
    <rPh sb="20" eb="22">
      <t>フクシ</t>
    </rPh>
    <rPh sb="22" eb="23">
      <t>ブ</t>
    </rPh>
    <phoneticPr fontId="2"/>
  </si>
  <si>
    <t>13-06　結核の発生状況</t>
    <rPh sb="6" eb="8">
      <t>ケッカク</t>
    </rPh>
    <rPh sb="9" eb="10">
      <t>ハツ</t>
    </rPh>
    <rPh sb="10" eb="11">
      <t>ショウ</t>
    </rPh>
    <rPh sb="11" eb="13">
      <t>ジョウキョウ</t>
    </rPh>
    <phoneticPr fontId="2"/>
  </si>
  <si>
    <t>各年末現在  単位：人</t>
    <rPh sb="7" eb="9">
      <t>タンイ</t>
    </rPh>
    <rPh sb="10" eb="11">
      <t>ヒト</t>
    </rPh>
    <phoneticPr fontId="2"/>
  </si>
  <si>
    <t>年　次</t>
    <rPh sb="0" eb="1">
      <t>ネン</t>
    </rPh>
    <rPh sb="2" eb="3">
      <t>ジ</t>
    </rPh>
    <phoneticPr fontId="2"/>
  </si>
  <si>
    <t>新規登録患者数</t>
    <rPh sb="0" eb="2">
      <t>シンキ</t>
    </rPh>
    <rPh sb="2" eb="4">
      <t>トウロク</t>
    </rPh>
    <rPh sb="4" eb="7">
      <t>カンジャスウ</t>
    </rPh>
    <phoneticPr fontId="2"/>
  </si>
  <si>
    <t>年末登録者数</t>
    <rPh sb="0" eb="2">
      <t>ネンマツ</t>
    </rPh>
    <rPh sb="2" eb="4">
      <t>トウロク</t>
    </rPh>
    <rPh sb="4" eb="5">
      <t>シャ</t>
    </rPh>
    <rPh sb="5" eb="6">
      <t>スウ</t>
    </rPh>
    <phoneticPr fontId="2"/>
  </si>
  <si>
    <t>令和元　　</t>
    <rPh sb="0" eb="2">
      <t>レイワ</t>
    </rPh>
    <rPh sb="2" eb="3">
      <t>モト</t>
    </rPh>
    <phoneticPr fontId="2"/>
  </si>
  <si>
    <t>＊潜在性結核感染症を除く</t>
    <rPh sb="1" eb="4">
      <t>センザイセイ</t>
    </rPh>
    <rPh sb="4" eb="6">
      <t>ケッカク</t>
    </rPh>
    <rPh sb="6" eb="9">
      <t>カンセンショウ</t>
    </rPh>
    <rPh sb="10" eb="11">
      <t>ノゾ</t>
    </rPh>
    <phoneticPr fontId="2"/>
  </si>
  <si>
    <t>13-07　主な死因別死亡者数</t>
    <rPh sb="6" eb="7">
      <t>オモ</t>
    </rPh>
    <rPh sb="8" eb="10">
      <t>シイン</t>
    </rPh>
    <rPh sb="10" eb="11">
      <t>ベツ</t>
    </rPh>
    <rPh sb="11" eb="13">
      <t>シボウ</t>
    </rPh>
    <rPh sb="13" eb="14">
      <t>シャ</t>
    </rPh>
    <rPh sb="14" eb="15">
      <t>スウ</t>
    </rPh>
    <phoneticPr fontId="2"/>
  </si>
  <si>
    <t>各年中</t>
    <rPh sb="0" eb="1">
      <t>カク</t>
    </rPh>
    <rPh sb="1" eb="3">
      <t>ネンチュウ</t>
    </rPh>
    <rPh sb="2" eb="3">
      <t>チュウ</t>
    </rPh>
    <phoneticPr fontId="2"/>
  </si>
  <si>
    <t>死亡
総数</t>
    <rPh sb="0" eb="2">
      <t>シボウ</t>
    </rPh>
    <rPh sb="3" eb="5">
      <t>ソウスウ</t>
    </rPh>
    <phoneticPr fontId="2"/>
  </si>
  <si>
    <t>結核</t>
    <rPh sb="0" eb="2">
      <t>ケッカク</t>
    </rPh>
    <phoneticPr fontId="2"/>
  </si>
  <si>
    <t>悪性
新生物</t>
    <rPh sb="0" eb="2">
      <t>アクセイ</t>
    </rPh>
    <rPh sb="3" eb="6">
      <t>シンセイブツ</t>
    </rPh>
    <phoneticPr fontId="2"/>
  </si>
  <si>
    <t>糖尿病</t>
    <rPh sb="0" eb="3">
      <t>トウニョウビョウ</t>
    </rPh>
    <phoneticPr fontId="2"/>
  </si>
  <si>
    <t>高血圧
性疾患</t>
    <rPh sb="0" eb="3">
      <t>コウケツアツ</t>
    </rPh>
    <rPh sb="4" eb="5">
      <t>セイ</t>
    </rPh>
    <rPh sb="5" eb="7">
      <t>シッカン</t>
    </rPh>
    <phoneticPr fontId="2"/>
  </si>
  <si>
    <t>心疾患</t>
    <rPh sb="0" eb="3">
      <t>シンシッカン</t>
    </rPh>
    <phoneticPr fontId="2"/>
  </si>
  <si>
    <t>脳血管
疾患</t>
    <rPh sb="0" eb="1">
      <t>ノウ</t>
    </rPh>
    <rPh sb="1" eb="3">
      <t>ケッカン</t>
    </rPh>
    <rPh sb="4" eb="6">
      <t>シッカン</t>
    </rPh>
    <phoneticPr fontId="2"/>
  </si>
  <si>
    <t>大動脈瘤
及び解離</t>
    <rPh sb="0" eb="4">
      <t>ダイドウミャクリュウ</t>
    </rPh>
    <rPh sb="5" eb="6">
      <t>オヨ</t>
    </rPh>
    <rPh sb="7" eb="9">
      <t>カイリ</t>
    </rPh>
    <phoneticPr fontId="2"/>
  </si>
  <si>
    <t>肺炎</t>
    <rPh sb="0" eb="2">
      <t>ハイエン</t>
    </rPh>
    <phoneticPr fontId="2"/>
  </si>
  <si>
    <t>平成27年　</t>
    <rPh sb="0" eb="2">
      <t>ヘイセイ</t>
    </rPh>
    <rPh sb="4" eb="5">
      <t>ネン</t>
    </rPh>
    <phoneticPr fontId="2"/>
  </si>
  <si>
    <t>慢性閉塞
性肺疾患</t>
    <rPh sb="0" eb="2">
      <t>マンセイ</t>
    </rPh>
    <rPh sb="2" eb="4">
      <t>ヘイソク</t>
    </rPh>
    <rPh sb="5" eb="6">
      <t>セイ</t>
    </rPh>
    <rPh sb="6" eb="7">
      <t>ハイ</t>
    </rPh>
    <rPh sb="7" eb="9">
      <t>シッカン</t>
    </rPh>
    <phoneticPr fontId="2"/>
  </si>
  <si>
    <t>喘息</t>
    <rPh sb="0" eb="2">
      <t>ゼンソク</t>
    </rPh>
    <phoneticPr fontId="2"/>
  </si>
  <si>
    <t>肝疾患</t>
    <rPh sb="0" eb="1">
      <t>カン</t>
    </rPh>
    <rPh sb="1" eb="3">
      <t>シッカン</t>
    </rPh>
    <phoneticPr fontId="2"/>
  </si>
  <si>
    <t>腎不全</t>
    <rPh sb="0" eb="3">
      <t>ジンフゼン</t>
    </rPh>
    <phoneticPr fontId="2"/>
  </si>
  <si>
    <t>老衰</t>
    <rPh sb="0" eb="2">
      <t>ロウスイ</t>
    </rPh>
    <phoneticPr fontId="2"/>
  </si>
  <si>
    <t>不慮の
事　故</t>
    <rPh sb="0" eb="2">
      <t>フリョ</t>
    </rPh>
    <rPh sb="4" eb="5">
      <t>コト</t>
    </rPh>
    <rPh sb="6" eb="7">
      <t>ユエ</t>
    </rPh>
    <phoneticPr fontId="2"/>
  </si>
  <si>
    <t>（再掲）
交通事故</t>
    <rPh sb="1" eb="2">
      <t>サイ</t>
    </rPh>
    <rPh sb="2" eb="3">
      <t>ケイ</t>
    </rPh>
    <rPh sb="5" eb="7">
      <t>コウツウ</t>
    </rPh>
    <rPh sb="7" eb="9">
      <t>ジコ</t>
    </rPh>
    <phoneticPr fontId="2"/>
  </si>
  <si>
    <t>自　殺</t>
    <rPh sb="0" eb="1">
      <t>ジ</t>
    </rPh>
    <rPh sb="2" eb="3">
      <t>コロ</t>
    </rPh>
    <phoneticPr fontId="2"/>
  </si>
  <si>
    <t>資料 ： 衛生統計年報（石川県健康福祉部）</t>
    <rPh sb="0" eb="2">
      <t>シリョウ</t>
    </rPh>
    <rPh sb="5" eb="7">
      <t>エイセイ</t>
    </rPh>
    <rPh sb="7" eb="9">
      <t>トウケイ</t>
    </rPh>
    <rPh sb="9" eb="11">
      <t>ネンポウ</t>
    </rPh>
    <phoneticPr fontId="2"/>
  </si>
  <si>
    <t>13-08　出産の状況（母の出産順位別出生数）</t>
    <rPh sb="6" eb="8">
      <t>シュッサン</t>
    </rPh>
    <rPh sb="9" eb="11">
      <t>ジョウキョウ</t>
    </rPh>
    <rPh sb="12" eb="13">
      <t>ハハ</t>
    </rPh>
    <rPh sb="14" eb="16">
      <t>シュッサン</t>
    </rPh>
    <rPh sb="16" eb="18">
      <t>ジュンイ</t>
    </rPh>
    <rPh sb="18" eb="19">
      <t>ベツ</t>
    </rPh>
    <rPh sb="19" eb="21">
      <t>シュッセイ</t>
    </rPh>
    <rPh sb="21" eb="22">
      <t>スウ</t>
    </rPh>
    <phoneticPr fontId="2"/>
  </si>
  <si>
    <t>各年中  単位：人</t>
    <rPh sb="0" eb="2">
      <t>カクネン</t>
    </rPh>
    <rPh sb="2" eb="3">
      <t>チュウ</t>
    </rPh>
    <phoneticPr fontId="2"/>
  </si>
  <si>
    <t>実数</t>
    <rPh sb="0" eb="2">
      <t>ジッスウ</t>
    </rPh>
    <phoneticPr fontId="2"/>
  </si>
  <si>
    <t>第1子</t>
    <rPh sb="0" eb="1">
      <t>ダイ</t>
    </rPh>
    <rPh sb="2" eb="3">
      <t>コ</t>
    </rPh>
    <phoneticPr fontId="2"/>
  </si>
  <si>
    <t>第2子</t>
    <rPh sb="0" eb="1">
      <t>ダイ</t>
    </rPh>
    <rPh sb="2" eb="3">
      <t>コ</t>
    </rPh>
    <phoneticPr fontId="2"/>
  </si>
  <si>
    <t>第3子</t>
    <rPh sb="0" eb="1">
      <t>ダイ</t>
    </rPh>
    <rPh sb="2" eb="3">
      <t>コ</t>
    </rPh>
    <phoneticPr fontId="2"/>
  </si>
  <si>
    <t>第4子</t>
    <rPh sb="0" eb="1">
      <t>ダイ</t>
    </rPh>
    <rPh sb="2" eb="3">
      <t>コ</t>
    </rPh>
    <phoneticPr fontId="2"/>
  </si>
  <si>
    <t>第5子</t>
    <rPh sb="0" eb="1">
      <t>ダイ</t>
    </rPh>
    <rPh sb="2" eb="3">
      <t>コ</t>
    </rPh>
    <phoneticPr fontId="2"/>
  </si>
  <si>
    <t>第6子</t>
    <rPh sb="0" eb="1">
      <t>ダイ</t>
    </rPh>
    <rPh sb="2" eb="3">
      <t>コ</t>
    </rPh>
    <phoneticPr fontId="2"/>
  </si>
  <si>
    <t>第7子
以降</t>
    <rPh sb="0" eb="1">
      <t>ダイ</t>
    </rPh>
    <rPh sb="2" eb="3">
      <t>コ</t>
    </rPh>
    <rPh sb="4" eb="6">
      <t>イコウ</t>
    </rPh>
    <phoneticPr fontId="2"/>
  </si>
  <si>
    <t>令和元　　</t>
    <rPh sb="0" eb="3">
      <t>レイワガン</t>
    </rPh>
    <phoneticPr fontId="2"/>
  </si>
  <si>
    <t>資料：南加賀保健福祉センター</t>
  </si>
  <si>
    <t>合計特殊出生率</t>
    <rPh sb="0" eb="2">
      <t>ゴウケイ</t>
    </rPh>
    <rPh sb="2" eb="4">
      <t>トクシュ</t>
    </rPh>
    <rPh sb="4" eb="6">
      <t>シュッセイ</t>
    </rPh>
    <rPh sb="6" eb="7">
      <t>リツ</t>
    </rPh>
    <phoneticPr fontId="2"/>
  </si>
  <si>
    <t>17年</t>
    <rPh sb="2" eb="3">
      <t>ネン</t>
    </rPh>
    <phoneticPr fontId="2"/>
  </si>
  <si>
    <t>22年</t>
    <rPh sb="2" eb="3">
      <t>ネン</t>
    </rPh>
    <phoneticPr fontId="34"/>
  </si>
  <si>
    <t>27年</t>
    <rPh sb="2" eb="3">
      <t>ネン</t>
    </rPh>
    <phoneticPr fontId="2"/>
  </si>
  <si>
    <t>13年</t>
    <rPh sb="2" eb="3">
      <t>ネン</t>
    </rPh>
    <phoneticPr fontId="2"/>
  </si>
  <si>
    <t>18年</t>
    <rPh sb="2" eb="3">
      <t>ネン</t>
    </rPh>
    <phoneticPr fontId="2"/>
  </si>
  <si>
    <t>23年</t>
    <rPh sb="2" eb="3">
      <t>ネン</t>
    </rPh>
    <phoneticPr fontId="34"/>
  </si>
  <si>
    <t>28年</t>
    <rPh sb="2" eb="3">
      <t>ネン</t>
    </rPh>
    <phoneticPr fontId="2"/>
  </si>
  <si>
    <t>14年</t>
    <rPh sb="2" eb="3">
      <t>ネン</t>
    </rPh>
    <phoneticPr fontId="2"/>
  </si>
  <si>
    <t>19年</t>
    <rPh sb="2" eb="3">
      <t>ネン</t>
    </rPh>
    <phoneticPr fontId="2"/>
  </si>
  <si>
    <t>24年</t>
    <rPh sb="2" eb="3">
      <t>ネン</t>
    </rPh>
    <phoneticPr fontId="34"/>
  </si>
  <si>
    <t>29年</t>
    <rPh sb="2" eb="3">
      <t>ネン</t>
    </rPh>
    <phoneticPr fontId="2"/>
  </si>
  <si>
    <t>1.32</t>
  </si>
  <si>
    <t>15年</t>
    <rPh sb="2" eb="3">
      <t>ネン</t>
    </rPh>
    <phoneticPr fontId="2"/>
  </si>
  <si>
    <t>20年</t>
    <rPh sb="2" eb="3">
      <t>ネン</t>
    </rPh>
    <phoneticPr fontId="34"/>
  </si>
  <si>
    <t>25年</t>
    <rPh sb="2" eb="3">
      <t>ネン</t>
    </rPh>
    <phoneticPr fontId="2"/>
  </si>
  <si>
    <t>30年</t>
    <rPh sb="2" eb="3">
      <t>ネン</t>
    </rPh>
    <phoneticPr fontId="2"/>
  </si>
  <si>
    <t>1.51</t>
  </si>
  <si>
    <t>16年</t>
    <rPh sb="2" eb="3">
      <t>ネン</t>
    </rPh>
    <phoneticPr fontId="2"/>
  </si>
  <si>
    <t>21年</t>
    <rPh sb="2" eb="3">
      <t>ネン</t>
    </rPh>
    <phoneticPr fontId="34"/>
  </si>
  <si>
    <t>26年</t>
    <rPh sb="2" eb="3">
      <t>ネン</t>
    </rPh>
    <phoneticPr fontId="2"/>
  </si>
  <si>
    <t>令和元年</t>
    <rPh sb="0" eb="3">
      <t>レイワガン</t>
    </rPh>
    <rPh sb="3" eb="4">
      <t>ネン</t>
    </rPh>
    <phoneticPr fontId="2"/>
  </si>
  <si>
    <t>1.46</t>
  </si>
  <si>
    <t>合計特殊出生率…</t>
    <rPh sb="0" eb="2">
      <t>ゴウケイ</t>
    </rPh>
    <rPh sb="2" eb="4">
      <t>トクシュ</t>
    </rPh>
    <rPh sb="4" eb="6">
      <t>シュッセイ</t>
    </rPh>
    <rPh sb="6" eb="7">
      <t>リツ</t>
    </rPh>
    <phoneticPr fontId="2"/>
  </si>
  <si>
    <t>一人の女性が一生涯に平均何人の子どもを産むかの数値で、妊娠可能な年齢（15～49歳）の全女性を対象に、各年齢ごとに子どもの出生数を女子人口で割った出生率を算出し合計する（人口動態統計に基づき加賀市で算出）</t>
    <rPh sb="0" eb="2">
      <t>ヒトリ</t>
    </rPh>
    <rPh sb="3" eb="5">
      <t>ジョセイ</t>
    </rPh>
    <rPh sb="6" eb="9">
      <t>イッショウガイ</t>
    </rPh>
    <rPh sb="10" eb="12">
      <t>ヘイキン</t>
    </rPh>
    <rPh sb="12" eb="14">
      <t>ナンニン</t>
    </rPh>
    <rPh sb="15" eb="16">
      <t>コ</t>
    </rPh>
    <rPh sb="19" eb="20">
      <t>ウ</t>
    </rPh>
    <rPh sb="23" eb="25">
      <t>スウチ</t>
    </rPh>
    <rPh sb="27" eb="29">
      <t>ニンシン</t>
    </rPh>
    <rPh sb="29" eb="31">
      <t>カノウ</t>
    </rPh>
    <rPh sb="32" eb="34">
      <t>ネンレイ</t>
    </rPh>
    <rPh sb="40" eb="41">
      <t>サイ</t>
    </rPh>
    <rPh sb="43" eb="46">
      <t>ゼンジョセイ</t>
    </rPh>
    <rPh sb="47" eb="49">
      <t>タイショウ</t>
    </rPh>
    <rPh sb="51" eb="54">
      <t>カクネンレイ</t>
    </rPh>
    <rPh sb="57" eb="58">
      <t>コ</t>
    </rPh>
    <rPh sb="61" eb="63">
      <t>シュッセイ</t>
    </rPh>
    <rPh sb="63" eb="64">
      <t>スウ</t>
    </rPh>
    <rPh sb="65" eb="67">
      <t>ジョシ</t>
    </rPh>
    <rPh sb="67" eb="69">
      <t>ジンコウ</t>
    </rPh>
    <rPh sb="70" eb="71">
      <t>ワ</t>
    </rPh>
    <rPh sb="73" eb="75">
      <t>シュッセイ</t>
    </rPh>
    <rPh sb="75" eb="76">
      <t>リツ</t>
    </rPh>
    <rPh sb="77" eb="79">
      <t>サンシュツ</t>
    </rPh>
    <rPh sb="80" eb="82">
      <t>ゴウケイ</t>
    </rPh>
    <rPh sb="85" eb="91">
      <t>ジンコウドウタイトウケイ</t>
    </rPh>
    <rPh sb="92" eb="93">
      <t>モト</t>
    </rPh>
    <rPh sb="95" eb="98">
      <t>カガシ</t>
    </rPh>
    <rPh sb="99" eb="101">
      <t>サンシュツ</t>
    </rPh>
    <phoneticPr fontId="2"/>
  </si>
  <si>
    <t>13-09　出生数（母の年齢（５歳階級））</t>
    <rPh sb="6" eb="9">
      <t>シュッショウスウ</t>
    </rPh>
    <rPh sb="10" eb="11">
      <t>ハハ</t>
    </rPh>
    <rPh sb="12" eb="14">
      <t>ネンレイ</t>
    </rPh>
    <rPh sb="16" eb="17">
      <t>サイ</t>
    </rPh>
    <rPh sb="17" eb="19">
      <t>カイキュウ</t>
    </rPh>
    <phoneticPr fontId="2"/>
  </si>
  <si>
    <t>各年中  単位：人</t>
    <rPh sb="0" eb="3">
      <t>カクネンチュウ</t>
    </rPh>
    <phoneticPr fontId="2"/>
  </si>
  <si>
    <t>15歳未満</t>
    <rPh sb="2" eb="5">
      <t>サイミマン</t>
    </rPh>
    <phoneticPr fontId="2"/>
  </si>
  <si>
    <t>40歳以上</t>
    <rPh sb="2" eb="3">
      <t>サイ</t>
    </rPh>
    <rPh sb="3" eb="5">
      <t>イジョウ</t>
    </rPh>
    <phoneticPr fontId="2"/>
  </si>
  <si>
    <t>13-10　いきいきランドかが利用状況</t>
    <phoneticPr fontId="2"/>
  </si>
  <si>
    <t>各年度中　単位：人</t>
    <rPh sb="0" eb="3">
      <t>カクネンド</t>
    </rPh>
    <rPh sb="3" eb="4">
      <t>チュウ</t>
    </rPh>
    <phoneticPr fontId="2"/>
  </si>
  <si>
    <t>フィットネス施設</t>
    <rPh sb="6" eb="8">
      <t>シセツ</t>
    </rPh>
    <phoneticPr fontId="2"/>
  </si>
  <si>
    <t>平成28年</t>
    <phoneticPr fontId="2"/>
  </si>
  <si>
    <t>13-11　ゆけむり健康村利用状況</t>
    <phoneticPr fontId="2"/>
  </si>
  <si>
    <t>各年度中　単位：人</t>
    <rPh sb="0" eb="4">
      <t>カクネンドチュウ</t>
    </rPh>
    <phoneticPr fontId="2"/>
  </si>
  <si>
    <t>ゆ　ー　ゆ　ー　館　利　用　者　数</t>
    <rPh sb="8" eb="9">
      <t>カン</t>
    </rPh>
    <rPh sb="10" eb="11">
      <t>リ</t>
    </rPh>
    <rPh sb="12" eb="13">
      <t>ヨウ</t>
    </rPh>
    <rPh sb="14" eb="15">
      <t>シャ</t>
    </rPh>
    <rPh sb="16" eb="17">
      <t>スウ</t>
    </rPh>
    <phoneticPr fontId="2"/>
  </si>
  <si>
    <t>すこやか
ホール</t>
    <phoneticPr fontId="2"/>
  </si>
  <si>
    <t>テニス
コート</t>
    <phoneticPr fontId="2"/>
  </si>
  <si>
    <t>フィットネス</t>
    <phoneticPr fontId="2"/>
  </si>
  <si>
    <t>道の駅
（レジ取扱件数）</t>
    <rPh sb="0" eb="1">
      <t>ミチ</t>
    </rPh>
    <rPh sb="2" eb="3">
      <t>エキ</t>
    </rPh>
    <rPh sb="7" eb="9">
      <t>トリアツカ</t>
    </rPh>
    <rPh sb="9" eb="11">
      <t>ケンスウ</t>
    </rPh>
    <phoneticPr fontId="2"/>
  </si>
  <si>
    <t>会員</t>
    <rPh sb="0" eb="2">
      <t>カイイン</t>
    </rPh>
    <phoneticPr fontId="2"/>
  </si>
  <si>
    <t>回数券
パスポート</t>
    <rPh sb="0" eb="3">
      <t>カイスウケン</t>
    </rPh>
    <phoneticPr fontId="2"/>
  </si>
  <si>
    <t>町内</t>
    <rPh sb="0" eb="2">
      <t>チョウナイ</t>
    </rPh>
    <phoneticPr fontId="2"/>
  </si>
  <si>
    <t>家族湯
利用者数</t>
    <rPh sb="0" eb="2">
      <t>カゾク</t>
    </rPh>
    <rPh sb="2" eb="3">
      <t>ユ</t>
    </rPh>
    <rPh sb="4" eb="6">
      <t>リヨウ</t>
    </rPh>
    <rPh sb="6" eb="7">
      <t>シャ</t>
    </rPh>
    <rPh sb="7" eb="8">
      <t>スウ</t>
    </rPh>
    <phoneticPr fontId="2"/>
  </si>
  <si>
    <r>
      <t xml:space="preserve">プール
</t>
    </r>
    <r>
      <rPr>
        <sz val="9"/>
        <rFont val="ＭＳ ゴシック"/>
        <family val="3"/>
        <charset val="128"/>
      </rPr>
      <t>(内数)</t>
    </r>
    <rPh sb="5" eb="6">
      <t>ナイ</t>
    </rPh>
    <rPh sb="6" eb="7">
      <t>スウ</t>
    </rPh>
    <phoneticPr fontId="2"/>
  </si>
  <si>
    <t>平成28年</t>
  </si>
  <si>
    <t>資料：振興課</t>
    <rPh sb="0" eb="2">
      <t>シリョウ</t>
    </rPh>
    <rPh sb="3" eb="6">
      <t>シンコウカ</t>
    </rPh>
    <phoneticPr fontId="2"/>
  </si>
  <si>
    <t>13-12　基本健康診査受診状況</t>
    <rPh sb="6" eb="8">
      <t>キホン</t>
    </rPh>
    <rPh sb="8" eb="10">
      <t>ケンコウ</t>
    </rPh>
    <rPh sb="10" eb="11">
      <t>ミ</t>
    </rPh>
    <rPh sb="11" eb="12">
      <t>ジャ</t>
    </rPh>
    <rPh sb="12" eb="14">
      <t>ジュシン</t>
    </rPh>
    <rPh sb="14" eb="16">
      <t>ジョウキョウ</t>
    </rPh>
    <phoneticPr fontId="2"/>
  </si>
  <si>
    <t>特定健診</t>
    <rPh sb="0" eb="2">
      <t>トクテイ</t>
    </rPh>
    <rPh sb="2" eb="4">
      <t>ケンシン</t>
    </rPh>
    <phoneticPr fontId="2"/>
  </si>
  <si>
    <t>後期高齢者健診</t>
    <rPh sb="0" eb="2">
      <t>コウキ</t>
    </rPh>
    <rPh sb="2" eb="5">
      <t>コウレイシャ</t>
    </rPh>
    <rPh sb="5" eb="7">
      <t>ケンシン</t>
    </rPh>
    <phoneticPr fontId="2"/>
  </si>
  <si>
    <t>対象者数</t>
    <rPh sb="0" eb="3">
      <t>タイショウシャ</t>
    </rPh>
    <rPh sb="3" eb="4">
      <t>スウ</t>
    </rPh>
    <phoneticPr fontId="2"/>
  </si>
  <si>
    <t>受診者数</t>
    <rPh sb="0" eb="3">
      <t>ジュシンシャ</t>
    </rPh>
    <rPh sb="3" eb="4">
      <t>スウ</t>
    </rPh>
    <phoneticPr fontId="2"/>
  </si>
  <si>
    <t>受診率（％）</t>
    <rPh sb="0" eb="2">
      <t>ジュシン</t>
    </rPh>
    <rPh sb="2" eb="3">
      <t>リツ</t>
    </rPh>
    <phoneticPr fontId="2"/>
  </si>
  <si>
    <t>資料：健康課・保険年金課</t>
    <rPh sb="0" eb="2">
      <t>シリョウ</t>
    </rPh>
    <rPh sb="3" eb="5">
      <t>ケンコウ</t>
    </rPh>
    <rPh sb="5" eb="6">
      <t>カ</t>
    </rPh>
    <rPh sb="7" eb="9">
      <t>ホケン</t>
    </rPh>
    <rPh sb="9" eb="11">
      <t>ネンキン</t>
    </rPh>
    <rPh sb="11" eb="12">
      <t>カ</t>
    </rPh>
    <phoneticPr fontId="2"/>
  </si>
  <si>
    <t>13-13　がん等検診受診状況</t>
    <rPh sb="8" eb="9">
      <t>ナド</t>
    </rPh>
    <rPh sb="9" eb="11">
      <t>ケンシン</t>
    </rPh>
    <rPh sb="11" eb="13">
      <t>ジュシン</t>
    </rPh>
    <rPh sb="13" eb="15">
      <t>ジョウキョウ</t>
    </rPh>
    <phoneticPr fontId="2"/>
  </si>
  <si>
    <t>年
度</t>
    <phoneticPr fontId="2"/>
  </si>
  <si>
    <t>受診者数</t>
    <rPh sb="0" eb="2">
      <t>ジュシン</t>
    </rPh>
    <rPh sb="2" eb="3">
      <t>シャ</t>
    </rPh>
    <rPh sb="3" eb="4">
      <t>スウ</t>
    </rPh>
    <phoneticPr fontId="2"/>
  </si>
  <si>
    <t>精密検査受診者数</t>
    <rPh sb="0" eb="2">
      <t>セイミツ</t>
    </rPh>
    <rPh sb="2" eb="4">
      <t>ケンサ</t>
    </rPh>
    <rPh sb="4" eb="7">
      <t>ジュシンシャ</t>
    </rPh>
    <rPh sb="7" eb="8">
      <t>スウ</t>
    </rPh>
    <phoneticPr fontId="2"/>
  </si>
  <si>
    <t>異常なし</t>
    <rPh sb="0" eb="2">
      <t>イジョウ</t>
    </rPh>
    <phoneticPr fontId="2"/>
  </si>
  <si>
    <t>要精密
検査者数</t>
    <rPh sb="0" eb="1">
      <t>ヨウ</t>
    </rPh>
    <rPh sb="1" eb="3">
      <t>セイミツ</t>
    </rPh>
    <rPh sb="4" eb="7">
      <t>ケンサシャ</t>
    </rPh>
    <rPh sb="7" eb="8">
      <t>スウ</t>
    </rPh>
    <phoneticPr fontId="2"/>
  </si>
  <si>
    <t>判定不能</t>
    <rPh sb="0" eb="2">
      <t>ハンテイ</t>
    </rPh>
    <rPh sb="2" eb="4">
      <t>フノウ</t>
    </rPh>
    <phoneticPr fontId="2"/>
  </si>
  <si>
    <t>総数</t>
    <rPh sb="0" eb="1">
      <t>ソウ</t>
    </rPh>
    <rPh sb="1" eb="2">
      <t>スウ</t>
    </rPh>
    <phoneticPr fontId="2"/>
  </si>
  <si>
    <t>がん</t>
    <phoneticPr fontId="2"/>
  </si>
  <si>
    <t>胃がん</t>
    <rPh sb="0" eb="1">
      <t>イ</t>
    </rPh>
    <phoneticPr fontId="2"/>
  </si>
  <si>
    <t>元</t>
    <rPh sb="0" eb="1">
      <t>ガン</t>
    </rPh>
    <phoneticPr fontId="2"/>
  </si>
  <si>
    <t>大腸がん</t>
    <rPh sb="0" eb="2">
      <t>ダイチョウ</t>
    </rPh>
    <phoneticPr fontId="2"/>
  </si>
  <si>
    <t>肺がん</t>
    <rPh sb="0" eb="1">
      <t>ハイ</t>
    </rPh>
    <phoneticPr fontId="2"/>
  </si>
  <si>
    <t>子宮がん</t>
    <rPh sb="0" eb="2">
      <t>シキュウ</t>
    </rPh>
    <phoneticPr fontId="2"/>
  </si>
  <si>
    <t>乳がん</t>
    <rPh sb="0" eb="1">
      <t>ニュウ</t>
    </rPh>
    <phoneticPr fontId="2"/>
  </si>
  <si>
    <t>前立腺
がん</t>
    <rPh sb="0" eb="3">
      <t>ゼンリツセン</t>
    </rPh>
    <phoneticPr fontId="2"/>
  </si>
  <si>
    <t>資料：健康課</t>
    <rPh sb="0" eb="2">
      <t>シリョウ</t>
    </rPh>
    <rPh sb="3" eb="5">
      <t>ケンコウ</t>
    </rPh>
    <rPh sb="5" eb="6">
      <t>カ</t>
    </rPh>
    <phoneticPr fontId="2"/>
  </si>
  <si>
    <t>13-14　斎場使用状況</t>
    <rPh sb="6" eb="8">
      <t>サイジョウ</t>
    </rPh>
    <rPh sb="8" eb="10">
      <t>シヨウ</t>
    </rPh>
    <rPh sb="10" eb="12">
      <t>ジョウキョウ</t>
    </rPh>
    <phoneticPr fontId="2"/>
  </si>
  <si>
    <t>各年中　単位：体</t>
    <rPh sb="0" eb="3">
      <t>カクネンチュウ</t>
    </rPh>
    <rPh sb="4" eb="6">
      <t>タンイ</t>
    </rPh>
    <rPh sb="7" eb="8">
      <t>タイ</t>
    </rPh>
    <phoneticPr fontId="2"/>
  </si>
  <si>
    <t>取扱総数</t>
    <rPh sb="0" eb="2">
      <t>トリアツカイ</t>
    </rPh>
    <rPh sb="2" eb="4">
      <t>ソウスウ</t>
    </rPh>
    <phoneticPr fontId="2"/>
  </si>
  <si>
    <t>大人</t>
    <rPh sb="0" eb="2">
      <t>オトナ</t>
    </rPh>
    <phoneticPr fontId="2"/>
  </si>
  <si>
    <t>子ども</t>
    <rPh sb="0" eb="1">
      <t>コ</t>
    </rPh>
    <phoneticPr fontId="2"/>
  </si>
  <si>
    <t>死産・汚物</t>
    <rPh sb="0" eb="2">
      <t>シザン</t>
    </rPh>
    <rPh sb="3" eb="5">
      <t>オブツ</t>
    </rPh>
    <phoneticPr fontId="2"/>
  </si>
  <si>
    <t>施設能力</t>
    <rPh sb="0" eb="2">
      <t>シセツ</t>
    </rPh>
    <rPh sb="2" eb="4">
      <t>ノウリョク</t>
    </rPh>
    <phoneticPr fontId="2"/>
  </si>
  <si>
    <t>小松加賀斎場さざなみ(平成23年6月～）
火葬炉８基（再燃焼炉付車形火葬炉）
汚物炉１基</t>
    <rPh sb="0" eb="2">
      <t>コマツ</t>
    </rPh>
    <rPh sb="2" eb="4">
      <t>カガ</t>
    </rPh>
    <rPh sb="4" eb="6">
      <t>サイジョウ</t>
    </rPh>
    <rPh sb="11" eb="13">
      <t>ヘイセイ</t>
    </rPh>
    <rPh sb="15" eb="16">
      <t>ネン</t>
    </rPh>
    <rPh sb="17" eb="18">
      <t>ガツ</t>
    </rPh>
    <rPh sb="21" eb="23">
      <t>カソウ</t>
    </rPh>
    <rPh sb="23" eb="24">
      <t>ロ</t>
    </rPh>
    <rPh sb="25" eb="26">
      <t>キ</t>
    </rPh>
    <rPh sb="27" eb="28">
      <t>サイ</t>
    </rPh>
    <rPh sb="28" eb="30">
      <t>ネンショウ</t>
    </rPh>
    <rPh sb="30" eb="31">
      <t>ロ</t>
    </rPh>
    <rPh sb="31" eb="32">
      <t>ツキ</t>
    </rPh>
    <rPh sb="32" eb="33">
      <t>クルマ</t>
    </rPh>
    <rPh sb="33" eb="34">
      <t>カタ</t>
    </rPh>
    <rPh sb="34" eb="36">
      <t>カソウ</t>
    </rPh>
    <rPh sb="36" eb="37">
      <t>ロ</t>
    </rPh>
    <phoneticPr fontId="2"/>
  </si>
  <si>
    <t>13-15　廃棄物処理状況</t>
    <phoneticPr fontId="2"/>
  </si>
  <si>
    <t>収集量(委託量）</t>
    <rPh sb="0" eb="2">
      <t>シュウシュウ</t>
    </rPh>
    <rPh sb="2" eb="3">
      <t>リョウ</t>
    </rPh>
    <rPh sb="4" eb="6">
      <t>イタク</t>
    </rPh>
    <rPh sb="6" eb="7">
      <t>リョウ</t>
    </rPh>
    <phoneticPr fontId="2"/>
  </si>
  <si>
    <t>処理量</t>
    <rPh sb="0" eb="2">
      <t>ショリ</t>
    </rPh>
    <rPh sb="2" eb="3">
      <t>リョウ</t>
    </rPh>
    <phoneticPr fontId="2"/>
  </si>
  <si>
    <t>総量(t)</t>
    <rPh sb="0" eb="2">
      <t>ソウリョウ</t>
    </rPh>
    <phoneticPr fontId="2"/>
  </si>
  <si>
    <t>可燃物(t)</t>
    <rPh sb="0" eb="3">
      <t>カネンブツ</t>
    </rPh>
    <phoneticPr fontId="2"/>
  </si>
  <si>
    <t>不燃物(t)</t>
    <rPh sb="0" eb="3">
      <t>フネンブツ</t>
    </rPh>
    <phoneticPr fontId="2"/>
  </si>
  <si>
    <t>資源・
有害物(t)</t>
    <rPh sb="0" eb="2">
      <t>シゲン</t>
    </rPh>
    <rPh sb="4" eb="6">
      <t>ユウガイ</t>
    </rPh>
    <rPh sb="6" eb="7">
      <t>ブツ</t>
    </rPh>
    <phoneticPr fontId="2"/>
  </si>
  <si>
    <t>焼却量(t)</t>
    <rPh sb="0" eb="2">
      <t>ショウキャク</t>
    </rPh>
    <rPh sb="2" eb="3">
      <t>リョウ</t>
    </rPh>
    <phoneticPr fontId="2"/>
  </si>
  <si>
    <t>埋立量(t)</t>
    <rPh sb="0" eb="2">
      <t>ウメタテ</t>
    </rPh>
    <rPh sb="2" eb="3">
      <t>リョウ</t>
    </rPh>
    <phoneticPr fontId="2"/>
  </si>
  <si>
    <t>13-16　し尿等処理状況</t>
    <rPh sb="7" eb="8">
      <t>ニョウ</t>
    </rPh>
    <rPh sb="8" eb="9">
      <t>ナド</t>
    </rPh>
    <rPh sb="9" eb="11">
      <t>ショリ</t>
    </rPh>
    <rPh sb="11" eb="13">
      <t>ジョウキョウ</t>
    </rPh>
    <phoneticPr fontId="2"/>
  </si>
  <si>
    <t>各年度中　単位：kl</t>
    <rPh sb="0" eb="4">
      <t>カクネンドチュウ</t>
    </rPh>
    <rPh sb="5" eb="7">
      <t>タンイ</t>
    </rPh>
    <phoneticPr fontId="2"/>
  </si>
  <si>
    <t>汲取量
(処理量)</t>
    <rPh sb="0" eb="2">
      <t>クミト</t>
    </rPh>
    <rPh sb="2" eb="3">
      <t>リョウ</t>
    </rPh>
    <rPh sb="5" eb="7">
      <t>ショリ</t>
    </rPh>
    <rPh sb="7" eb="8">
      <t>リョウ</t>
    </rPh>
    <phoneticPr fontId="2"/>
  </si>
  <si>
    <t>内訳</t>
    <rPh sb="0" eb="2">
      <t>ウチワケ</t>
    </rPh>
    <phoneticPr fontId="2"/>
  </si>
  <si>
    <t>し尿</t>
    <rPh sb="1" eb="2">
      <t>ニョウ</t>
    </rPh>
    <phoneticPr fontId="2"/>
  </si>
  <si>
    <t>浄化槽汚泥</t>
    <rPh sb="0" eb="3">
      <t>ジョウカソウ</t>
    </rPh>
    <rPh sb="3" eb="5">
      <t>オデイ</t>
    </rPh>
    <phoneticPr fontId="2"/>
  </si>
  <si>
    <t>13-17　し尿浄化槽設置状況</t>
    <rPh sb="7" eb="8">
      <t>ニョウ</t>
    </rPh>
    <rPh sb="8" eb="11">
      <t>ジョウカソウ</t>
    </rPh>
    <rPh sb="11" eb="13">
      <t>セッチ</t>
    </rPh>
    <rPh sb="13" eb="15">
      <t>ジョウキョウ</t>
    </rPh>
    <phoneticPr fontId="2"/>
  </si>
  <si>
    <t>令和2年度末現在　　単位：基</t>
    <rPh sb="0" eb="2">
      <t>レイワ</t>
    </rPh>
    <rPh sb="3" eb="6">
      <t>ネンドマツ</t>
    </rPh>
    <rPh sb="4" eb="5">
      <t>ド</t>
    </rPh>
    <rPh sb="5" eb="6">
      <t>スエ</t>
    </rPh>
    <rPh sb="6" eb="8">
      <t>ゲンザイ</t>
    </rPh>
    <rPh sb="10" eb="12">
      <t>タンイ</t>
    </rPh>
    <rPh sb="13" eb="14">
      <t>キ</t>
    </rPh>
    <phoneticPr fontId="2"/>
  </si>
  <si>
    <t>計</t>
    <rPh sb="0" eb="1">
      <t>ケイ</t>
    </rPh>
    <phoneticPr fontId="84"/>
  </si>
  <si>
    <t>20人槽以下</t>
    <rPh sb="2" eb="3">
      <t>ニン</t>
    </rPh>
    <rPh sb="3" eb="4">
      <t>ソウ</t>
    </rPh>
    <rPh sb="4" eb="6">
      <t>イカ</t>
    </rPh>
    <phoneticPr fontId="84"/>
  </si>
  <si>
    <t>21～100人</t>
    <rPh sb="6" eb="7">
      <t>ニン</t>
    </rPh>
    <phoneticPr fontId="84"/>
  </si>
  <si>
    <t>101～200人</t>
    <rPh sb="7" eb="8">
      <t>ニン</t>
    </rPh>
    <phoneticPr fontId="84"/>
  </si>
  <si>
    <t>201～300人</t>
    <rPh sb="7" eb="8">
      <t>ニン</t>
    </rPh>
    <phoneticPr fontId="84"/>
  </si>
  <si>
    <t>301～500人</t>
    <rPh sb="7" eb="8">
      <t>ニン</t>
    </rPh>
    <phoneticPr fontId="84"/>
  </si>
  <si>
    <t>501以上</t>
    <rPh sb="3" eb="5">
      <t>イジョウ</t>
    </rPh>
    <phoneticPr fontId="84"/>
  </si>
  <si>
    <t>新構造基準</t>
    <rPh sb="0" eb="1">
      <t>シン</t>
    </rPh>
    <rPh sb="1" eb="3">
      <t>コウゾウ</t>
    </rPh>
    <rPh sb="3" eb="5">
      <t>キジュン</t>
    </rPh>
    <phoneticPr fontId="2"/>
  </si>
  <si>
    <t>単独浄化槽</t>
    <rPh sb="0" eb="2">
      <t>タンドク</t>
    </rPh>
    <rPh sb="2" eb="5">
      <t>ジョウカソウ</t>
    </rPh>
    <phoneticPr fontId="2"/>
  </si>
  <si>
    <t>合併浄化槽</t>
    <rPh sb="0" eb="2">
      <t>ガッペイ</t>
    </rPh>
    <rPh sb="2" eb="5">
      <t>ジョウカソウ</t>
    </rPh>
    <phoneticPr fontId="2"/>
  </si>
  <si>
    <t>旧構造基準</t>
    <rPh sb="0" eb="1">
      <t>キュウ</t>
    </rPh>
    <rPh sb="1" eb="3">
      <t>コウゾウ</t>
    </rPh>
    <rPh sb="3" eb="5">
      <t>キジュン</t>
    </rPh>
    <phoneticPr fontId="2"/>
  </si>
  <si>
    <t>合     計</t>
    <rPh sb="0" eb="1">
      <t>ゴウ</t>
    </rPh>
    <rPh sb="6" eb="7">
      <t>ケイ</t>
    </rPh>
    <phoneticPr fontId="2"/>
  </si>
  <si>
    <t>資料：石川県南加賀保健福祉センター</t>
  </si>
  <si>
    <t>13-18　公害苦情・陳情処理件数</t>
    <rPh sb="6" eb="8">
      <t>コウガイ</t>
    </rPh>
    <rPh sb="8" eb="10">
      <t>クジョウ</t>
    </rPh>
    <rPh sb="11" eb="13">
      <t>チンジョウ</t>
    </rPh>
    <rPh sb="13" eb="15">
      <t>ショリ</t>
    </rPh>
    <rPh sb="15" eb="17">
      <t>ケンスウ</t>
    </rPh>
    <phoneticPr fontId="2"/>
  </si>
  <si>
    <t>水質</t>
    <rPh sb="0" eb="2">
      <t>スイシツ</t>
    </rPh>
    <phoneticPr fontId="2"/>
  </si>
  <si>
    <t>大気</t>
    <rPh sb="0" eb="2">
      <t>タイキ</t>
    </rPh>
    <phoneticPr fontId="2"/>
  </si>
  <si>
    <t>騒音</t>
    <rPh sb="0" eb="2">
      <t>ソウオン</t>
    </rPh>
    <phoneticPr fontId="2"/>
  </si>
  <si>
    <t>悪臭</t>
    <rPh sb="0" eb="2">
      <t>アクシュウ</t>
    </rPh>
    <phoneticPr fontId="2"/>
  </si>
  <si>
    <t>13-19　大気汚染経年変化　　</t>
    <rPh sb="6" eb="8">
      <t>タイキ</t>
    </rPh>
    <rPh sb="8" eb="10">
      <t>オセン</t>
    </rPh>
    <rPh sb="10" eb="12">
      <t>ケイネン</t>
    </rPh>
    <rPh sb="12" eb="14">
      <t>ヘンカ</t>
    </rPh>
    <phoneticPr fontId="2"/>
  </si>
  <si>
    <t>(1)　二酸化硫黄(年平均値)</t>
    <phoneticPr fontId="2"/>
  </si>
  <si>
    <t>単位：ｐｐｍ</t>
    <rPh sb="0" eb="2">
      <t>タンイ</t>
    </rPh>
    <phoneticPr fontId="2"/>
  </si>
  <si>
    <t>大聖寺(市役所)</t>
    <rPh sb="0" eb="3">
      <t>ダイショウジ</t>
    </rPh>
    <rPh sb="4" eb="7">
      <t>シヤクショ</t>
    </rPh>
    <phoneticPr fontId="2"/>
  </si>
  <si>
    <t>(2)　二酸化窒素(年平均値)</t>
    <rPh sb="4" eb="7">
      <t>ニサンカ</t>
    </rPh>
    <rPh sb="7" eb="9">
      <t>チッソ</t>
    </rPh>
    <rPh sb="10" eb="11">
      <t>ネン</t>
    </rPh>
    <rPh sb="11" eb="14">
      <t>ヘイキンチ</t>
    </rPh>
    <phoneticPr fontId="2"/>
  </si>
  <si>
    <t>(3)　光化学オキシダント(昼間の１時間値の年平均値)</t>
    <rPh sb="4" eb="7">
      <t>コウカガク</t>
    </rPh>
    <rPh sb="14" eb="16">
      <t>ヒルマ</t>
    </rPh>
    <rPh sb="18" eb="20">
      <t>ジカン</t>
    </rPh>
    <rPh sb="20" eb="21">
      <t>アタイ</t>
    </rPh>
    <rPh sb="22" eb="23">
      <t>トシ</t>
    </rPh>
    <rPh sb="23" eb="26">
      <t>ヘイキンチ</t>
    </rPh>
    <phoneticPr fontId="2"/>
  </si>
  <si>
    <t>資料：石川県</t>
    <rPh sb="0" eb="2">
      <t>シリョウ</t>
    </rPh>
    <rPh sb="3" eb="4">
      <t>イシ</t>
    </rPh>
    <rPh sb="4" eb="5">
      <t>カワ</t>
    </rPh>
    <rPh sb="5" eb="6">
      <t>ケン</t>
    </rPh>
    <phoneticPr fontId="2"/>
  </si>
  <si>
    <t>13-20　水質汚濁測定結果(年平均値)</t>
    <rPh sb="6" eb="8">
      <t>スイシツ</t>
    </rPh>
    <rPh sb="8" eb="10">
      <t>オダク</t>
    </rPh>
    <rPh sb="10" eb="12">
      <t>ソクテイ</t>
    </rPh>
    <rPh sb="12" eb="14">
      <t>ケッカ</t>
    </rPh>
    <rPh sb="15" eb="16">
      <t>ネン</t>
    </rPh>
    <rPh sb="16" eb="19">
      <t>ヘイキンチ</t>
    </rPh>
    <phoneticPr fontId="2"/>
  </si>
  <si>
    <t>測定値</t>
    <rPh sb="0" eb="3">
      <t>ソクテイチ</t>
    </rPh>
    <phoneticPr fontId="2"/>
  </si>
  <si>
    <t>類型</t>
    <rPh sb="0" eb="2">
      <t>ルイケイ</t>
    </rPh>
    <phoneticPr fontId="2"/>
  </si>
  <si>
    <t>PH</t>
    <phoneticPr fontId="2"/>
  </si>
  <si>
    <t>DO[ppm]</t>
    <phoneticPr fontId="2"/>
  </si>
  <si>
    <t>BOD(COD)[ppm]</t>
    <phoneticPr fontId="2"/>
  </si>
  <si>
    <t>ＳＳ[ppm]</t>
    <phoneticPr fontId="2"/>
  </si>
  <si>
    <t>油分[ppm]</t>
    <phoneticPr fontId="2"/>
  </si>
  <si>
    <t>大腸菌群数[MPN×103/100ｍL]</t>
    <phoneticPr fontId="2"/>
  </si>
  <si>
    <t>令和
元年</t>
    <rPh sb="0" eb="2">
      <t>レイワ</t>
    </rPh>
    <rPh sb="3" eb="4">
      <t>ガン</t>
    </rPh>
    <rPh sb="4" eb="5">
      <t>ネン</t>
    </rPh>
    <phoneticPr fontId="2"/>
  </si>
  <si>
    <t>2年</t>
    <rPh sb="1" eb="2">
      <t>ネン</t>
    </rPh>
    <phoneticPr fontId="2"/>
  </si>
  <si>
    <t>29年</t>
    <phoneticPr fontId="2"/>
  </si>
  <si>
    <t>令和元年</t>
    <rPh sb="0" eb="2">
      <t>レイワ</t>
    </rPh>
    <rPh sb="2" eb="3">
      <t>ガン</t>
    </rPh>
    <rPh sb="3" eb="4">
      <t>ネン</t>
    </rPh>
    <phoneticPr fontId="2"/>
  </si>
  <si>
    <t>最小</t>
    <rPh sb="0" eb="2">
      <t>サイショウ</t>
    </rPh>
    <phoneticPr fontId="2"/>
  </si>
  <si>
    <t>最大</t>
    <rPh sb="0" eb="2">
      <t>サイダイ</t>
    </rPh>
    <phoneticPr fontId="2"/>
  </si>
  <si>
    <t>平均値</t>
    <rPh sb="0" eb="3">
      <t>ヘイキンチ</t>
    </rPh>
    <phoneticPr fontId="2"/>
  </si>
  <si>
    <t>本　　　　川</t>
    <rPh sb="0" eb="1">
      <t>ホン</t>
    </rPh>
    <rPh sb="5" eb="6">
      <t>カワ</t>
    </rPh>
    <phoneticPr fontId="2"/>
  </si>
  <si>
    <t>新我谷発電所前</t>
    <rPh sb="0" eb="1">
      <t>シン</t>
    </rPh>
    <rPh sb="1" eb="2">
      <t>ワレ</t>
    </rPh>
    <rPh sb="2" eb="3">
      <t>タニ</t>
    </rPh>
    <rPh sb="3" eb="5">
      <t>ハツデン</t>
    </rPh>
    <rPh sb="5" eb="6">
      <t>ショ</t>
    </rPh>
    <rPh sb="6" eb="7">
      <t>マエ</t>
    </rPh>
    <phoneticPr fontId="2"/>
  </si>
  <si>
    <t>AA</t>
    <phoneticPr fontId="2"/>
  </si>
  <si>
    <t>×</t>
  </si>
  <si>
    <t>二天橋</t>
    <rPh sb="0" eb="1">
      <t>2</t>
    </rPh>
    <rPh sb="1" eb="2">
      <t>テン</t>
    </rPh>
    <rPh sb="2" eb="3">
      <t>ハシ</t>
    </rPh>
    <phoneticPr fontId="2"/>
  </si>
  <si>
    <t>下福田橋</t>
    <rPh sb="0" eb="3">
      <t>シモフクダ</t>
    </rPh>
    <rPh sb="3" eb="4">
      <t>バシ</t>
    </rPh>
    <phoneticPr fontId="2"/>
  </si>
  <si>
    <t>三ツ橋</t>
    <rPh sb="0" eb="1">
      <t>3</t>
    </rPh>
    <rPh sb="2" eb="3">
      <t>ハシ</t>
    </rPh>
    <phoneticPr fontId="2"/>
  </si>
  <si>
    <t>塩屋大橋</t>
    <rPh sb="0" eb="2">
      <t>シオヤ</t>
    </rPh>
    <rPh sb="2" eb="4">
      <t>オオハシ</t>
    </rPh>
    <phoneticPr fontId="2"/>
  </si>
  <si>
    <t>旧　　　　川</t>
    <rPh sb="0" eb="1">
      <t>キュウ</t>
    </rPh>
    <rPh sb="5" eb="6">
      <t>カワ</t>
    </rPh>
    <phoneticPr fontId="2"/>
  </si>
  <si>
    <t>木呂場橋</t>
    <rPh sb="0" eb="2">
      <t>コロバ</t>
    </rPh>
    <rPh sb="2" eb="3">
      <t>バ</t>
    </rPh>
    <rPh sb="3" eb="4">
      <t>ハシ</t>
    </rPh>
    <phoneticPr fontId="2"/>
  </si>
  <si>
    <t>松島橋</t>
    <rPh sb="0" eb="2">
      <t>マツシマ</t>
    </rPh>
    <rPh sb="2" eb="3">
      <t>バシ</t>
    </rPh>
    <phoneticPr fontId="2"/>
  </si>
  <si>
    <t>北　　　潟　　　湖</t>
    <rPh sb="0" eb="1">
      <t>キタ</t>
    </rPh>
    <rPh sb="4" eb="5">
      <t>カタ</t>
    </rPh>
    <rPh sb="8" eb="9">
      <t>コ</t>
    </rPh>
    <phoneticPr fontId="2"/>
  </si>
  <si>
    <t>鹿島の森横</t>
    <rPh sb="0" eb="2">
      <t>カシマ</t>
    </rPh>
    <rPh sb="3" eb="4">
      <t>モリ</t>
    </rPh>
    <rPh sb="4" eb="5">
      <t>ヨコ</t>
    </rPh>
    <phoneticPr fontId="2"/>
  </si>
  <si>
    <t>新堀川</t>
    <rPh sb="0" eb="1">
      <t>シン</t>
    </rPh>
    <rPh sb="1" eb="3">
      <t>ホリカワ</t>
    </rPh>
    <phoneticPr fontId="2"/>
  </si>
  <si>
    <t>源平橋</t>
    <rPh sb="0" eb="2">
      <t>ゲンペイ</t>
    </rPh>
    <rPh sb="2" eb="3">
      <t>バシ</t>
    </rPh>
    <phoneticPr fontId="2"/>
  </si>
  <si>
    <t>柴　　　山　　　潟</t>
    <rPh sb="0" eb="1">
      <t>シバ</t>
    </rPh>
    <rPh sb="4" eb="5">
      <t>ヤマ</t>
    </rPh>
    <rPh sb="8" eb="9">
      <t>カタ</t>
    </rPh>
    <phoneticPr fontId="2"/>
  </si>
  <si>
    <t>浮御堂前</t>
    <rPh sb="0" eb="1">
      <t>ウキ</t>
    </rPh>
    <rPh sb="1" eb="2">
      <t>オン</t>
    </rPh>
    <rPh sb="2" eb="3">
      <t>ドウ</t>
    </rPh>
    <rPh sb="3" eb="4">
      <t>マエ</t>
    </rPh>
    <phoneticPr fontId="2"/>
  </si>
  <si>
    <t>潟中央</t>
    <rPh sb="0" eb="1">
      <t>カタ</t>
    </rPh>
    <rPh sb="1" eb="3">
      <t>チュウオウ</t>
    </rPh>
    <phoneticPr fontId="2"/>
  </si>
  <si>
    <t>動　　　橋　　　川</t>
    <rPh sb="0" eb="1">
      <t>ドウ</t>
    </rPh>
    <rPh sb="4" eb="5">
      <t>ハシ</t>
    </rPh>
    <rPh sb="8" eb="9">
      <t>ガワ</t>
    </rPh>
    <phoneticPr fontId="2"/>
  </si>
  <si>
    <t>四十九院橋</t>
    <rPh sb="0" eb="3">
      <t>４９</t>
    </rPh>
    <rPh sb="3" eb="4">
      <t>イン</t>
    </rPh>
    <rPh sb="4" eb="5">
      <t>ハシ</t>
    </rPh>
    <phoneticPr fontId="2"/>
  </si>
  <si>
    <t>湯の国橋</t>
    <rPh sb="0" eb="1">
      <t>ユ</t>
    </rPh>
    <rPh sb="2" eb="3">
      <t>クニ</t>
    </rPh>
    <rPh sb="3" eb="4">
      <t>バシ</t>
    </rPh>
    <phoneticPr fontId="2"/>
  </si>
  <si>
    <t>葦切橋</t>
    <rPh sb="0" eb="1">
      <t>アシ</t>
    </rPh>
    <rPh sb="1" eb="2">
      <t>キリ</t>
    </rPh>
    <rPh sb="2" eb="3">
      <t>バシ</t>
    </rPh>
    <phoneticPr fontId="2"/>
  </si>
  <si>
    <t>八　　日　　市　　川</t>
    <rPh sb="0" eb="1">
      <t>８</t>
    </rPh>
    <rPh sb="3" eb="4">
      <t>ヒ</t>
    </rPh>
    <rPh sb="9" eb="10">
      <t>ガワ</t>
    </rPh>
    <phoneticPr fontId="2"/>
  </si>
  <si>
    <t>猫橋</t>
    <rPh sb="0" eb="1">
      <t>ネコ</t>
    </rPh>
    <rPh sb="1" eb="2">
      <t>バシ</t>
    </rPh>
    <phoneticPr fontId="2"/>
  </si>
  <si>
    <t>加賀沿岸海域</t>
    <rPh sb="0" eb="1">
      <t>クワ</t>
    </rPh>
    <rPh sb="1" eb="2">
      <t>ガ</t>
    </rPh>
    <rPh sb="2" eb="3">
      <t>エン</t>
    </rPh>
    <rPh sb="3" eb="4">
      <t>キシ</t>
    </rPh>
    <rPh sb="4" eb="5">
      <t>ウミ</t>
    </rPh>
    <rPh sb="5" eb="6">
      <t>イキ</t>
    </rPh>
    <phoneticPr fontId="2"/>
  </si>
  <si>
    <t>塩屋沖</t>
    <rPh sb="0" eb="2">
      <t>シオヤ</t>
    </rPh>
    <rPh sb="2" eb="3">
      <t>オキ</t>
    </rPh>
    <phoneticPr fontId="2"/>
  </si>
  <si>
    <t>&lt;0.5</t>
  </si>
  <si>
    <t>橋立漁港沖</t>
    <rPh sb="0" eb="1">
      <t>ハシ</t>
    </rPh>
    <rPh sb="1" eb="2">
      <t>タテ</t>
    </rPh>
    <rPh sb="2" eb="4">
      <t>ギョコウ</t>
    </rPh>
    <rPh sb="4" eb="5">
      <t>オキ</t>
    </rPh>
    <phoneticPr fontId="2"/>
  </si>
  <si>
    <t>新堀川沖</t>
    <rPh sb="0" eb="1">
      <t>シン</t>
    </rPh>
    <rPh sb="1" eb="3">
      <t>ホリカワ</t>
    </rPh>
    <rPh sb="3" eb="4">
      <t>オキ</t>
    </rPh>
    <phoneticPr fontId="2"/>
  </si>
  <si>
    <t>※ＰＨ…水素イオン濃度　　ＤＯ…溶存酸素濃度　　ＢＯＤ…生物化学的酸素要求量　　ＳＳ…浮遊物質量</t>
    <rPh sb="4" eb="6">
      <t>スイソ</t>
    </rPh>
    <rPh sb="9" eb="11">
      <t>ノウド</t>
    </rPh>
    <rPh sb="16" eb="18">
      <t>ヨウゾン</t>
    </rPh>
    <rPh sb="18" eb="20">
      <t>サンソ</t>
    </rPh>
    <rPh sb="20" eb="22">
      <t>ノウド</t>
    </rPh>
    <rPh sb="28" eb="30">
      <t>セイブツ</t>
    </rPh>
    <rPh sb="30" eb="33">
      <t>カガクテキ</t>
    </rPh>
    <rPh sb="33" eb="35">
      <t>サンソ</t>
    </rPh>
    <rPh sb="35" eb="37">
      <t>ヨウキュウ</t>
    </rPh>
    <rPh sb="37" eb="38">
      <t>リョウ</t>
    </rPh>
    <rPh sb="43" eb="45">
      <t>フユウ</t>
    </rPh>
    <rPh sb="45" eb="47">
      <t>ブッシツ</t>
    </rPh>
    <rPh sb="47" eb="48">
      <t>リョウ</t>
    </rPh>
    <phoneticPr fontId="2"/>
  </si>
  <si>
    <t>※ＰＨについては最小～最大値、外は年平均値を示す</t>
    <rPh sb="8" eb="10">
      <t>サイショウ</t>
    </rPh>
    <rPh sb="11" eb="14">
      <t>サイダイチ</t>
    </rPh>
    <rPh sb="15" eb="16">
      <t>ホカ</t>
    </rPh>
    <rPh sb="17" eb="20">
      <t>ネンヘイキン</t>
    </rPh>
    <rPh sb="20" eb="21">
      <t>チ</t>
    </rPh>
    <rPh sb="22" eb="23">
      <t>シメ</t>
    </rPh>
    <phoneticPr fontId="2"/>
  </si>
  <si>
    <t>※( )内の数値は、ＣＯＤ(化学的酸素要求量)を示す</t>
    <rPh sb="4" eb="5">
      <t>ナイ</t>
    </rPh>
    <rPh sb="6" eb="8">
      <t>スウチ</t>
    </rPh>
    <rPh sb="14" eb="17">
      <t>カガクテキ</t>
    </rPh>
    <rPh sb="17" eb="19">
      <t>サンソ</t>
    </rPh>
    <rPh sb="19" eb="21">
      <t>ヨウキュウ</t>
    </rPh>
    <rPh sb="21" eb="22">
      <t>リョウ</t>
    </rPh>
    <rPh sb="24" eb="25">
      <t>シメ</t>
    </rPh>
    <phoneticPr fontId="2"/>
  </si>
  <si>
    <t>14-01　刑法犯罪の発生と検挙</t>
    <phoneticPr fontId="2"/>
  </si>
  <si>
    <t>各年中　単位：件</t>
    <rPh sb="0" eb="3">
      <t>カクネンチュウ</t>
    </rPh>
    <rPh sb="4" eb="6">
      <t>タンイ</t>
    </rPh>
    <rPh sb="7" eb="8">
      <t>ケン</t>
    </rPh>
    <phoneticPr fontId="2"/>
  </si>
  <si>
    <t>凶悪犯</t>
    <rPh sb="0" eb="3">
      <t>キョウアクハン</t>
    </rPh>
    <phoneticPr fontId="2"/>
  </si>
  <si>
    <t>粗暴犯</t>
    <rPh sb="0" eb="2">
      <t>ソボウ</t>
    </rPh>
    <rPh sb="2" eb="3">
      <t>ハン</t>
    </rPh>
    <phoneticPr fontId="2"/>
  </si>
  <si>
    <t>窃盗犯</t>
    <rPh sb="0" eb="2">
      <t>セットウ</t>
    </rPh>
    <rPh sb="2" eb="3">
      <t>ハン</t>
    </rPh>
    <phoneticPr fontId="2"/>
  </si>
  <si>
    <t>知能犯</t>
    <rPh sb="0" eb="3">
      <t>チノウハン</t>
    </rPh>
    <phoneticPr fontId="2"/>
  </si>
  <si>
    <t>殺人</t>
    <rPh sb="0" eb="2">
      <t>サツジン</t>
    </rPh>
    <phoneticPr fontId="2"/>
  </si>
  <si>
    <t>強盗</t>
    <rPh sb="0" eb="2">
      <t>ゴウトウ</t>
    </rPh>
    <phoneticPr fontId="2"/>
  </si>
  <si>
    <t>暴行</t>
    <rPh sb="0" eb="2">
      <t>ボウコウ</t>
    </rPh>
    <phoneticPr fontId="2"/>
  </si>
  <si>
    <t>傷害</t>
    <rPh sb="0" eb="2">
      <t>ショウガイ</t>
    </rPh>
    <phoneticPr fontId="2"/>
  </si>
  <si>
    <t>発生</t>
    <rPh sb="0" eb="2">
      <t>ハッセイ</t>
    </rPh>
    <phoneticPr fontId="2"/>
  </si>
  <si>
    <t xml:space="preserve">     -</t>
  </si>
  <si>
    <t>検挙</t>
    <rPh sb="0" eb="2">
      <t>ケンキョ</t>
    </rPh>
    <phoneticPr fontId="2"/>
  </si>
  <si>
    <t xml:space="preserve">     -</t>
    <phoneticPr fontId="2"/>
  </si>
  <si>
    <t>※検挙件数は発生地計上方式</t>
    <rPh sb="1" eb="3">
      <t>ケンキョ</t>
    </rPh>
    <rPh sb="3" eb="5">
      <t>ケンスウ</t>
    </rPh>
    <rPh sb="6" eb="8">
      <t>ハッセイ</t>
    </rPh>
    <rPh sb="8" eb="9">
      <t>チ</t>
    </rPh>
    <rPh sb="9" eb="11">
      <t>ケイジョウ</t>
    </rPh>
    <rPh sb="11" eb="13">
      <t>ホウシキ</t>
    </rPh>
    <phoneticPr fontId="2"/>
  </si>
  <si>
    <t>資料：大聖寺警察署</t>
    <rPh sb="0" eb="2">
      <t>シリョウ</t>
    </rPh>
    <rPh sb="3" eb="6">
      <t>ダイショウジ</t>
    </rPh>
    <rPh sb="6" eb="9">
      <t>ケイサツショ</t>
    </rPh>
    <phoneticPr fontId="2"/>
  </si>
  <si>
    <t>14-02　少年非行の状況</t>
    <rPh sb="6" eb="8">
      <t>ショウネン</t>
    </rPh>
    <rPh sb="8" eb="10">
      <t>ヒコウ</t>
    </rPh>
    <rPh sb="11" eb="13">
      <t>ジョウキョウ</t>
    </rPh>
    <phoneticPr fontId="2"/>
  </si>
  <si>
    <t>犯罪少年</t>
    <rPh sb="0" eb="2">
      <t>ハンザイ</t>
    </rPh>
    <rPh sb="2" eb="4">
      <t>ショウネン</t>
    </rPh>
    <phoneticPr fontId="2"/>
  </si>
  <si>
    <t>触法少年</t>
    <rPh sb="0" eb="2">
      <t>ショクホウ</t>
    </rPh>
    <rPh sb="2" eb="4">
      <t>ショウネン</t>
    </rPh>
    <phoneticPr fontId="2"/>
  </si>
  <si>
    <t>ぐ犯少年</t>
    <rPh sb="1" eb="2">
      <t>ハン</t>
    </rPh>
    <rPh sb="2" eb="4">
      <t>ショウネン</t>
    </rPh>
    <phoneticPr fontId="2"/>
  </si>
  <si>
    <t>不良行為少年</t>
    <rPh sb="0" eb="2">
      <t>フリョウ</t>
    </rPh>
    <rPh sb="2" eb="4">
      <t>コウイ</t>
    </rPh>
    <rPh sb="4" eb="6">
      <t>ショウネン</t>
    </rPh>
    <phoneticPr fontId="2"/>
  </si>
  <si>
    <t>平成29年　</t>
    <rPh sb="0" eb="2">
      <t>ヘイセイ</t>
    </rPh>
    <phoneticPr fontId="2"/>
  </si>
  <si>
    <t>令和元年　</t>
    <phoneticPr fontId="2"/>
  </si>
  <si>
    <t>※大聖寺警察署管内</t>
    <rPh sb="1" eb="4">
      <t>ダイショウジ</t>
    </rPh>
    <rPh sb="4" eb="7">
      <t>ケイサツショ</t>
    </rPh>
    <rPh sb="7" eb="9">
      <t>カンナイ</t>
    </rPh>
    <phoneticPr fontId="2"/>
  </si>
  <si>
    <t>14-03　交通事故の状況（加賀市内人身事故のみ)</t>
    <rPh sb="6" eb="8">
      <t>コウツウ</t>
    </rPh>
    <rPh sb="8" eb="10">
      <t>ジコ</t>
    </rPh>
    <rPh sb="11" eb="13">
      <t>ジョウキョウ</t>
    </rPh>
    <rPh sb="14" eb="18">
      <t>カガシナイ</t>
    </rPh>
    <rPh sb="18" eb="20">
      <t>ジンシン</t>
    </rPh>
    <rPh sb="20" eb="22">
      <t>ジコ</t>
    </rPh>
    <phoneticPr fontId="2"/>
  </si>
  <si>
    <t>発生件数(件)</t>
    <rPh sb="0" eb="2">
      <t>ハッセイ</t>
    </rPh>
    <rPh sb="2" eb="4">
      <t>ケンスウ</t>
    </rPh>
    <rPh sb="5" eb="6">
      <t>ケン</t>
    </rPh>
    <phoneticPr fontId="2"/>
  </si>
  <si>
    <t>死者(人)</t>
    <rPh sb="0" eb="2">
      <t>シシャ</t>
    </rPh>
    <rPh sb="3" eb="4">
      <t>ニン</t>
    </rPh>
    <phoneticPr fontId="2"/>
  </si>
  <si>
    <t>負傷者(人)</t>
    <rPh sb="0" eb="3">
      <t>フショウシャ</t>
    </rPh>
    <rPh sb="4" eb="5">
      <t>ニン</t>
    </rPh>
    <phoneticPr fontId="2"/>
  </si>
  <si>
    <t>1日平均</t>
    <rPh sb="1" eb="2">
      <t>ニチ</t>
    </rPh>
    <rPh sb="2" eb="4">
      <t>ヘイキン</t>
    </rPh>
    <phoneticPr fontId="2"/>
  </si>
  <si>
    <t>平成29年　</t>
    <rPh sb="0" eb="2">
      <t>ヘイセイ</t>
    </rPh>
    <rPh sb="4" eb="5">
      <t>ネン</t>
    </rPh>
    <phoneticPr fontId="2"/>
  </si>
  <si>
    <t>令和元年　</t>
    <rPh sb="0" eb="2">
      <t>レイワ</t>
    </rPh>
    <rPh sb="2" eb="3">
      <t>ガン</t>
    </rPh>
    <rPh sb="3" eb="4">
      <t>ネン</t>
    </rPh>
    <phoneticPr fontId="2"/>
  </si>
  <si>
    <t>14-04　月別交通事故発生状況(人身事故のみ)</t>
    <rPh sb="6" eb="8">
      <t>ツキベツ</t>
    </rPh>
    <rPh sb="8" eb="10">
      <t>コウツウ</t>
    </rPh>
    <rPh sb="10" eb="12">
      <t>ジコ</t>
    </rPh>
    <rPh sb="12" eb="14">
      <t>ハッセイ</t>
    </rPh>
    <rPh sb="14" eb="16">
      <t>ジョウキョウ</t>
    </rPh>
    <rPh sb="17" eb="19">
      <t>ジンシン</t>
    </rPh>
    <rPh sb="19" eb="21">
      <t>ジコ</t>
    </rPh>
    <phoneticPr fontId="2"/>
  </si>
  <si>
    <t>各年中　単位：件</t>
    <rPh sb="4" eb="6">
      <t>タンイ</t>
    </rPh>
    <rPh sb="7" eb="8">
      <t>ケン</t>
    </rPh>
    <phoneticPr fontId="2"/>
  </si>
  <si>
    <t>2月</t>
  </si>
  <si>
    <t>3月</t>
  </si>
  <si>
    <t>4月</t>
  </si>
  <si>
    <t>5月</t>
  </si>
  <si>
    <t>6月</t>
  </si>
  <si>
    <t>7月</t>
  </si>
  <si>
    <t>8月</t>
  </si>
  <si>
    <t>9月</t>
  </si>
  <si>
    <t>10月</t>
  </si>
  <si>
    <t>11月</t>
  </si>
  <si>
    <t>12月</t>
  </si>
  <si>
    <t>令和元年　</t>
    <rPh sb="0" eb="4">
      <t>レイワガンネン</t>
    </rPh>
    <phoneticPr fontId="2"/>
  </si>
  <si>
    <t>14-05　子どもと高齢者の事故の状況</t>
    <rPh sb="6" eb="7">
      <t>コ</t>
    </rPh>
    <rPh sb="10" eb="13">
      <t>コウレイシャ</t>
    </rPh>
    <rPh sb="14" eb="16">
      <t>ジコ</t>
    </rPh>
    <rPh sb="17" eb="19">
      <t>ジョウキョウ</t>
    </rPh>
    <phoneticPr fontId="2"/>
  </si>
  <si>
    <t>令和3年中</t>
    <rPh sb="0" eb="2">
      <t>レイワ</t>
    </rPh>
    <rPh sb="3" eb="4">
      <t>ネン</t>
    </rPh>
    <rPh sb="4" eb="5">
      <t>チュウ</t>
    </rPh>
    <phoneticPr fontId="2"/>
  </si>
  <si>
    <t>件数(件)</t>
    <rPh sb="0" eb="2">
      <t>ケンスウ</t>
    </rPh>
    <rPh sb="3" eb="4">
      <t>ケン</t>
    </rPh>
    <phoneticPr fontId="2"/>
  </si>
  <si>
    <t>幼園児</t>
    <rPh sb="0" eb="1">
      <t>ヨウ</t>
    </rPh>
    <rPh sb="1" eb="3">
      <t>エンジ</t>
    </rPh>
    <phoneticPr fontId="2"/>
  </si>
  <si>
    <t>小学生</t>
    <rPh sb="0" eb="3">
      <t>ショウガクセイ</t>
    </rPh>
    <phoneticPr fontId="2"/>
  </si>
  <si>
    <t>中学生</t>
    <rPh sb="0" eb="3">
      <t>チュウガクセイ</t>
    </rPh>
    <phoneticPr fontId="2"/>
  </si>
  <si>
    <t>小　計</t>
    <rPh sb="0" eb="1">
      <t>ショウ</t>
    </rPh>
    <rPh sb="2" eb="3">
      <t>ケイ</t>
    </rPh>
    <phoneticPr fontId="2"/>
  </si>
  <si>
    <t>※件数は対象者が第1又は第2当事者で、同乗者であった場合は含まないが、死者及び負傷者は同乗者も含む</t>
    <rPh sb="1" eb="3">
      <t>ケンスウ</t>
    </rPh>
    <rPh sb="4" eb="6">
      <t>タイショウ</t>
    </rPh>
    <rPh sb="6" eb="7">
      <t>シャ</t>
    </rPh>
    <rPh sb="8" eb="9">
      <t>ダイ</t>
    </rPh>
    <rPh sb="10" eb="11">
      <t>マタ</t>
    </rPh>
    <rPh sb="12" eb="13">
      <t>ダイ</t>
    </rPh>
    <rPh sb="14" eb="17">
      <t>トウジシャ</t>
    </rPh>
    <rPh sb="19" eb="21">
      <t>ドウジョウ</t>
    </rPh>
    <rPh sb="21" eb="22">
      <t>シャ</t>
    </rPh>
    <rPh sb="26" eb="28">
      <t>バアイ</t>
    </rPh>
    <rPh sb="29" eb="30">
      <t>フク</t>
    </rPh>
    <rPh sb="37" eb="38">
      <t>オヨ</t>
    </rPh>
    <phoneticPr fontId="2"/>
  </si>
  <si>
    <t>14-06　時間帯別交通事故発生件数</t>
    <rPh sb="6" eb="9">
      <t>ジカンタイ</t>
    </rPh>
    <rPh sb="9" eb="10">
      <t>ベツ</t>
    </rPh>
    <rPh sb="10" eb="12">
      <t>コウツウ</t>
    </rPh>
    <rPh sb="12" eb="14">
      <t>ジコ</t>
    </rPh>
    <rPh sb="14" eb="16">
      <t>ハッセイ</t>
    </rPh>
    <rPh sb="16" eb="18">
      <t>ケンスウ</t>
    </rPh>
    <phoneticPr fontId="2"/>
  </si>
  <si>
    <t>時間帯</t>
    <rPh sb="0" eb="3">
      <t>ジカンタイ</t>
    </rPh>
    <phoneticPr fontId="2"/>
  </si>
  <si>
    <t>令和元年</t>
    <rPh sb="0" eb="2">
      <t>レイワ</t>
    </rPh>
    <rPh sb="2" eb="4">
      <t>ガンネン</t>
    </rPh>
    <phoneticPr fontId="2"/>
  </si>
  <si>
    <t>令和3年</t>
    <rPh sb="0" eb="2">
      <t>レイワ</t>
    </rPh>
    <rPh sb="3" eb="4">
      <t>ネン</t>
    </rPh>
    <phoneticPr fontId="2"/>
  </si>
  <si>
    <t>１～６</t>
    <phoneticPr fontId="2"/>
  </si>
  <si>
    <t>７～８</t>
    <phoneticPr fontId="2"/>
  </si>
  <si>
    <t>９～10</t>
    <phoneticPr fontId="2"/>
  </si>
  <si>
    <t>11～12</t>
    <phoneticPr fontId="2"/>
  </si>
  <si>
    <t>13～14</t>
    <phoneticPr fontId="2"/>
  </si>
  <si>
    <t>15～16</t>
    <phoneticPr fontId="2"/>
  </si>
  <si>
    <t>17～18</t>
    <phoneticPr fontId="2"/>
  </si>
  <si>
    <t>19～20</t>
    <phoneticPr fontId="2"/>
  </si>
  <si>
    <t>21～22</t>
    <phoneticPr fontId="2"/>
  </si>
  <si>
    <t>23～24</t>
    <phoneticPr fontId="2"/>
  </si>
  <si>
    <t>14-07　運転者側(主原因者)原因別事故発生件数</t>
    <rPh sb="6" eb="9">
      <t>ウンテンシャ</t>
    </rPh>
    <rPh sb="9" eb="10">
      <t>ガワ</t>
    </rPh>
    <rPh sb="11" eb="12">
      <t>シュ</t>
    </rPh>
    <rPh sb="12" eb="15">
      <t>ゲンインシャ</t>
    </rPh>
    <rPh sb="16" eb="18">
      <t>ゲンイン</t>
    </rPh>
    <rPh sb="18" eb="19">
      <t>ベツ</t>
    </rPh>
    <rPh sb="19" eb="21">
      <t>ジコ</t>
    </rPh>
    <rPh sb="21" eb="23">
      <t>ハッセイ</t>
    </rPh>
    <rPh sb="23" eb="25">
      <t>ケンスウ</t>
    </rPh>
    <phoneticPr fontId="2"/>
  </si>
  <si>
    <t>令和3年中　単位：件</t>
    <rPh sb="0" eb="2">
      <t>レイワ</t>
    </rPh>
    <rPh sb="3" eb="4">
      <t>ネン</t>
    </rPh>
    <rPh sb="4" eb="5">
      <t>チュウ</t>
    </rPh>
    <rPh sb="5" eb="6">
      <t>ヒラナカ</t>
    </rPh>
    <rPh sb="6" eb="8">
      <t>タンイ</t>
    </rPh>
    <rPh sb="9" eb="10">
      <t>ケン</t>
    </rPh>
    <phoneticPr fontId="2"/>
  </si>
  <si>
    <t>違反</t>
    <rPh sb="0" eb="2">
      <t>イハン</t>
    </rPh>
    <phoneticPr fontId="2"/>
  </si>
  <si>
    <t>発生件数</t>
    <rPh sb="0" eb="2">
      <t>ハッセイ</t>
    </rPh>
    <rPh sb="2" eb="4">
      <t>ケンスウ</t>
    </rPh>
    <phoneticPr fontId="2"/>
  </si>
  <si>
    <t>発生件数</t>
    <phoneticPr fontId="2"/>
  </si>
  <si>
    <t>整備不良</t>
    <rPh sb="0" eb="2">
      <t>セイビ</t>
    </rPh>
    <rPh sb="2" eb="4">
      <t>フリョウ</t>
    </rPh>
    <phoneticPr fontId="2"/>
  </si>
  <si>
    <t>酒酔(酒気帯び)薬物運転</t>
    <rPh sb="0" eb="1">
      <t>サケ</t>
    </rPh>
    <rPh sb="1" eb="2">
      <t>スイ</t>
    </rPh>
    <rPh sb="3" eb="6">
      <t>シュキオ</t>
    </rPh>
    <rPh sb="8" eb="10">
      <t>ヤクブツ</t>
    </rPh>
    <rPh sb="10" eb="12">
      <t>ウンテン</t>
    </rPh>
    <phoneticPr fontId="2"/>
  </si>
  <si>
    <t>徐行違反</t>
    <rPh sb="0" eb="2">
      <t>ジョコウ</t>
    </rPh>
    <rPh sb="2" eb="4">
      <t>イハン</t>
    </rPh>
    <phoneticPr fontId="2"/>
  </si>
  <si>
    <t>過労運転</t>
    <rPh sb="0" eb="2">
      <t>カロウ</t>
    </rPh>
    <rPh sb="2" eb="4">
      <t>ウンテン</t>
    </rPh>
    <phoneticPr fontId="2"/>
  </si>
  <si>
    <t>指定場所一時不停止等</t>
    <rPh sb="0" eb="2">
      <t>シテイ</t>
    </rPh>
    <rPh sb="2" eb="4">
      <t>バショ</t>
    </rPh>
    <rPh sb="4" eb="6">
      <t>イチジ</t>
    </rPh>
    <rPh sb="6" eb="7">
      <t>フ</t>
    </rPh>
    <rPh sb="7" eb="9">
      <t>テイシ</t>
    </rPh>
    <rPh sb="9" eb="10">
      <t>ナド</t>
    </rPh>
    <phoneticPr fontId="2"/>
  </si>
  <si>
    <t>最高速度違反</t>
    <rPh sb="0" eb="2">
      <t>サイコウ</t>
    </rPh>
    <rPh sb="2" eb="4">
      <t>ソクド</t>
    </rPh>
    <rPh sb="4" eb="6">
      <t>イハン</t>
    </rPh>
    <phoneticPr fontId="2"/>
  </si>
  <si>
    <t>安全運転
義務違反</t>
    <rPh sb="0" eb="2">
      <t>アンゼン</t>
    </rPh>
    <rPh sb="2" eb="4">
      <t>ウンテン</t>
    </rPh>
    <rPh sb="5" eb="7">
      <t>ギム</t>
    </rPh>
    <rPh sb="7" eb="9">
      <t>イハン</t>
    </rPh>
    <phoneticPr fontId="2"/>
  </si>
  <si>
    <t>ハンドル操作不適</t>
    <rPh sb="4" eb="6">
      <t>ソウサ</t>
    </rPh>
    <rPh sb="6" eb="8">
      <t>フテキ</t>
    </rPh>
    <phoneticPr fontId="2"/>
  </si>
  <si>
    <t>信号無視</t>
    <rPh sb="0" eb="2">
      <t>シンゴウ</t>
    </rPh>
    <rPh sb="2" eb="4">
      <t>ムシ</t>
    </rPh>
    <phoneticPr fontId="2"/>
  </si>
  <si>
    <t>前方不注意</t>
    <rPh sb="0" eb="2">
      <t>ゼンポウ</t>
    </rPh>
    <rPh sb="2" eb="5">
      <t>フチュウイ</t>
    </rPh>
    <phoneticPr fontId="2"/>
  </si>
  <si>
    <t>横断等違反</t>
    <rPh sb="0" eb="2">
      <t>オウダン</t>
    </rPh>
    <rPh sb="2" eb="3">
      <t>トウ</t>
    </rPh>
    <rPh sb="3" eb="5">
      <t>イハン</t>
    </rPh>
    <phoneticPr fontId="2"/>
  </si>
  <si>
    <t>動静不注視</t>
    <rPh sb="0" eb="2">
      <t>ドウセイ</t>
    </rPh>
    <rPh sb="2" eb="3">
      <t>フ</t>
    </rPh>
    <rPh sb="3" eb="5">
      <t>チュウシ</t>
    </rPh>
    <phoneticPr fontId="2"/>
  </si>
  <si>
    <t>右・左折違反</t>
    <rPh sb="0" eb="1">
      <t>ウ</t>
    </rPh>
    <rPh sb="2" eb="4">
      <t>サセツ</t>
    </rPh>
    <rPh sb="4" eb="6">
      <t>イハン</t>
    </rPh>
    <phoneticPr fontId="2"/>
  </si>
  <si>
    <t>安全不確認</t>
    <rPh sb="0" eb="2">
      <t>アンゼン</t>
    </rPh>
    <rPh sb="2" eb="3">
      <t>フ</t>
    </rPh>
    <rPh sb="3" eb="5">
      <t>カクニン</t>
    </rPh>
    <phoneticPr fontId="2"/>
  </si>
  <si>
    <t>追い越し違反(通行区分)</t>
    <rPh sb="0" eb="1">
      <t>オ</t>
    </rPh>
    <rPh sb="2" eb="3">
      <t>コ</t>
    </rPh>
    <rPh sb="4" eb="6">
      <t>イハン</t>
    </rPh>
    <rPh sb="7" eb="9">
      <t>ツウコウ</t>
    </rPh>
    <rPh sb="9" eb="11">
      <t>クブン</t>
    </rPh>
    <phoneticPr fontId="2"/>
  </si>
  <si>
    <t>安全速度</t>
    <rPh sb="0" eb="2">
      <t>アンゼン</t>
    </rPh>
    <rPh sb="2" eb="4">
      <t>ソクド</t>
    </rPh>
    <phoneticPr fontId="2"/>
  </si>
  <si>
    <t>優先通行違反</t>
    <rPh sb="0" eb="2">
      <t>ユウセン</t>
    </rPh>
    <rPh sb="2" eb="4">
      <t>ツウコウ</t>
    </rPh>
    <rPh sb="4" eb="6">
      <t>イハン</t>
    </rPh>
    <phoneticPr fontId="2"/>
  </si>
  <si>
    <t>その他安全運転義務違反</t>
    <rPh sb="2" eb="3">
      <t>タ</t>
    </rPh>
    <rPh sb="3" eb="5">
      <t>アンゼン</t>
    </rPh>
    <rPh sb="5" eb="7">
      <t>ウンテン</t>
    </rPh>
    <rPh sb="7" eb="9">
      <t>ギム</t>
    </rPh>
    <rPh sb="9" eb="11">
      <t>イハン</t>
    </rPh>
    <phoneticPr fontId="2"/>
  </si>
  <si>
    <t>歩行者妨害</t>
    <rPh sb="0" eb="3">
      <t>ホコウシャ</t>
    </rPh>
    <rPh sb="3" eb="5">
      <t>ボウガイ</t>
    </rPh>
    <phoneticPr fontId="2"/>
  </si>
  <si>
    <t>車間距離不保持</t>
    <rPh sb="0" eb="2">
      <t>シャカン</t>
    </rPh>
    <rPh sb="2" eb="4">
      <t>キョリ</t>
    </rPh>
    <rPh sb="4" eb="7">
      <t>フホジ</t>
    </rPh>
    <phoneticPr fontId="2"/>
  </si>
  <si>
    <t>14-08　主原因者の年齢・性別事故発生件数</t>
    <rPh sb="6" eb="7">
      <t>シュ</t>
    </rPh>
    <rPh sb="7" eb="10">
      <t>ゲンインシャ</t>
    </rPh>
    <rPh sb="11" eb="13">
      <t>ネンレイ</t>
    </rPh>
    <rPh sb="14" eb="16">
      <t>セイベツ</t>
    </rPh>
    <rPh sb="16" eb="18">
      <t>ジコ</t>
    </rPh>
    <rPh sb="18" eb="20">
      <t>ハッセイ</t>
    </rPh>
    <rPh sb="20" eb="22">
      <t>ケンスウ</t>
    </rPh>
    <phoneticPr fontId="2"/>
  </si>
  <si>
    <t>年　齢　層</t>
    <rPh sb="0" eb="1">
      <t>トシ</t>
    </rPh>
    <rPh sb="2" eb="3">
      <t>ヨワイ</t>
    </rPh>
    <rPh sb="4" eb="5">
      <t>ソウ</t>
    </rPh>
    <phoneticPr fontId="2"/>
  </si>
  <si>
    <t>総　　　数</t>
    <rPh sb="0" eb="1">
      <t>フサ</t>
    </rPh>
    <rPh sb="4" eb="5">
      <t>カズ</t>
    </rPh>
    <phoneticPr fontId="2"/>
  </si>
  <si>
    <t>20歳未満</t>
    <rPh sb="2" eb="5">
      <t>サイミマン</t>
    </rPh>
    <phoneticPr fontId="2"/>
  </si>
  <si>
    <t>不　　　明</t>
    <rPh sb="0" eb="1">
      <t>フ</t>
    </rPh>
    <rPh sb="4" eb="5">
      <t>メイ</t>
    </rPh>
    <phoneticPr fontId="2"/>
  </si>
  <si>
    <t>14-09　防犯交通推進隊の状況</t>
    <rPh sb="6" eb="8">
      <t>ボウハン</t>
    </rPh>
    <rPh sb="8" eb="10">
      <t>コウツウ</t>
    </rPh>
    <rPh sb="10" eb="12">
      <t>スイシン</t>
    </rPh>
    <rPh sb="12" eb="13">
      <t>タイ</t>
    </rPh>
    <rPh sb="14" eb="16">
      <t>ジョウキョウ</t>
    </rPh>
    <phoneticPr fontId="2"/>
  </si>
  <si>
    <t>隊数</t>
    <rPh sb="0" eb="1">
      <t>タイ</t>
    </rPh>
    <rPh sb="1" eb="2">
      <t>スウ</t>
    </rPh>
    <phoneticPr fontId="2"/>
  </si>
  <si>
    <t>隊員</t>
    <rPh sb="0" eb="2">
      <t>タイイン</t>
    </rPh>
    <phoneticPr fontId="2"/>
  </si>
  <si>
    <t>指導車</t>
    <rPh sb="0" eb="2">
      <t>シドウ</t>
    </rPh>
    <rPh sb="2" eb="3">
      <t>クルマ</t>
    </rPh>
    <phoneticPr fontId="2"/>
  </si>
  <si>
    <t>昭和40年10月発足　民間人で組織、平成17年10月合併</t>
    <rPh sb="0" eb="2">
      <t>ショウワ</t>
    </rPh>
    <rPh sb="4" eb="5">
      <t>ネン</t>
    </rPh>
    <rPh sb="7" eb="8">
      <t>ガツ</t>
    </rPh>
    <rPh sb="8" eb="10">
      <t>ホッソク</t>
    </rPh>
    <rPh sb="11" eb="13">
      <t>ミンカン</t>
    </rPh>
    <rPh sb="13" eb="14">
      <t>ジン</t>
    </rPh>
    <rPh sb="15" eb="17">
      <t>ソシキ</t>
    </rPh>
    <rPh sb="18" eb="20">
      <t>ヘイセイ</t>
    </rPh>
    <rPh sb="22" eb="23">
      <t>ネン</t>
    </rPh>
    <rPh sb="25" eb="26">
      <t>ツキ</t>
    </rPh>
    <rPh sb="26" eb="28">
      <t>ガッペイ</t>
    </rPh>
    <phoneticPr fontId="2"/>
  </si>
  <si>
    <t>資料：危機対策課</t>
    <rPh sb="0" eb="2">
      <t>シリョウ</t>
    </rPh>
    <rPh sb="3" eb="7">
      <t>キキタイサク</t>
    </rPh>
    <rPh sb="7" eb="8">
      <t>カ</t>
    </rPh>
    <phoneticPr fontId="2"/>
  </si>
  <si>
    <t>14-10　消防組織と装備</t>
    <rPh sb="6" eb="8">
      <t>ショウボウ</t>
    </rPh>
    <rPh sb="8" eb="10">
      <t>ソシキ</t>
    </rPh>
    <rPh sb="11" eb="13">
      <t>ソウビ</t>
    </rPh>
    <phoneticPr fontId="2"/>
  </si>
  <si>
    <t>消防本部職員数(人)</t>
    <rPh sb="0" eb="2">
      <t>ショウボウ</t>
    </rPh>
    <rPh sb="2" eb="4">
      <t>ホンブ</t>
    </rPh>
    <rPh sb="4" eb="7">
      <t>ショクインスウ</t>
    </rPh>
    <rPh sb="8" eb="9">
      <t>ニン</t>
    </rPh>
    <phoneticPr fontId="2"/>
  </si>
  <si>
    <t>自動車台数</t>
    <rPh sb="0" eb="3">
      <t>ジドウシャ</t>
    </rPh>
    <rPh sb="3" eb="5">
      <t>ダイスウ</t>
    </rPh>
    <phoneticPr fontId="2"/>
  </si>
  <si>
    <t>課</t>
    <rPh sb="0" eb="1">
      <t>カ</t>
    </rPh>
    <phoneticPr fontId="2"/>
  </si>
  <si>
    <t>署</t>
    <rPh sb="0" eb="1">
      <t>ショ</t>
    </rPh>
    <phoneticPr fontId="2"/>
  </si>
  <si>
    <t>分署</t>
    <rPh sb="0" eb="2">
      <t>ブンショ</t>
    </rPh>
    <phoneticPr fontId="2"/>
  </si>
  <si>
    <t>消防
吏員</t>
    <rPh sb="0" eb="2">
      <t>ショウボウ</t>
    </rPh>
    <rPh sb="3" eb="5">
      <t>リイン</t>
    </rPh>
    <phoneticPr fontId="2"/>
  </si>
  <si>
    <t>その
他</t>
    <rPh sb="3" eb="4">
      <t>タ</t>
    </rPh>
    <phoneticPr fontId="2"/>
  </si>
  <si>
    <t>ﾎﾟﾝﾌﾟ
車</t>
    <rPh sb="6" eb="7">
      <t>シャ</t>
    </rPh>
    <phoneticPr fontId="2"/>
  </si>
  <si>
    <t>ﾀﾝｸ
車</t>
    <rPh sb="4" eb="5">
      <t>シャ</t>
    </rPh>
    <phoneticPr fontId="2"/>
  </si>
  <si>
    <t>化学
車</t>
    <rPh sb="0" eb="2">
      <t>カガク</t>
    </rPh>
    <rPh sb="3" eb="4">
      <t>シャ</t>
    </rPh>
    <phoneticPr fontId="2"/>
  </si>
  <si>
    <t>ﾊｼｺﾞ
車</t>
    <rPh sb="5" eb="6">
      <t>シャ</t>
    </rPh>
    <phoneticPr fontId="2"/>
  </si>
  <si>
    <t>屈折
ﾊｼｺﾞ車</t>
    <rPh sb="0" eb="2">
      <t>クッセツ</t>
    </rPh>
    <rPh sb="7" eb="8">
      <t>シャ</t>
    </rPh>
    <phoneticPr fontId="2"/>
  </si>
  <si>
    <t>救助
工作車</t>
    <rPh sb="0" eb="2">
      <t>キュウジョ</t>
    </rPh>
    <rPh sb="3" eb="5">
      <t>コウサク</t>
    </rPh>
    <rPh sb="5" eb="6">
      <t>グルマ</t>
    </rPh>
    <phoneticPr fontId="2"/>
  </si>
  <si>
    <t>救急車</t>
    <rPh sb="0" eb="2">
      <t>キュウキュウ</t>
    </rPh>
    <rPh sb="2" eb="3">
      <t>クルマ</t>
    </rPh>
    <phoneticPr fontId="2"/>
  </si>
  <si>
    <t>広報車</t>
    <rPh sb="0" eb="2">
      <t>コウホウ</t>
    </rPh>
    <rPh sb="2" eb="3">
      <t>シャ</t>
    </rPh>
    <phoneticPr fontId="2"/>
  </si>
  <si>
    <t>平成28年度</t>
    <phoneticPr fontId="2"/>
  </si>
  <si>
    <t>令和元年度</t>
    <rPh sb="0" eb="5">
      <t>レイワガンネンド</t>
    </rPh>
    <phoneticPr fontId="2"/>
  </si>
  <si>
    <t>資料：消防本部</t>
    <rPh sb="0" eb="2">
      <t>シリョウ</t>
    </rPh>
    <rPh sb="3" eb="5">
      <t>ショウボウ</t>
    </rPh>
    <rPh sb="5" eb="7">
      <t>ホンブ</t>
    </rPh>
    <phoneticPr fontId="2"/>
  </si>
  <si>
    <t>14-11　消防団の状況</t>
    <rPh sb="6" eb="9">
      <t>ショウボウダン</t>
    </rPh>
    <rPh sb="10" eb="12">
      <t>ジョウキョウ</t>
    </rPh>
    <phoneticPr fontId="2"/>
  </si>
  <si>
    <t>分団数</t>
    <rPh sb="0" eb="2">
      <t>ブンダン</t>
    </rPh>
    <rPh sb="2" eb="3">
      <t>スウ</t>
    </rPh>
    <phoneticPr fontId="2"/>
  </si>
  <si>
    <t>団員数(人)</t>
    <rPh sb="0" eb="2">
      <t>ダンイン</t>
    </rPh>
    <rPh sb="2" eb="3">
      <t>スウ</t>
    </rPh>
    <rPh sb="4" eb="5">
      <t>ニン</t>
    </rPh>
    <phoneticPr fontId="2"/>
  </si>
  <si>
    <t>消防ﾎﾟﾝﾌﾟ自動車</t>
    <rPh sb="0" eb="2">
      <t>ショウボウ</t>
    </rPh>
    <rPh sb="7" eb="10">
      <t>ジドウシャ</t>
    </rPh>
    <phoneticPr fontId="2"/>
  </si>
  <si>
    <t>消火栓</t>
    <rPh sb="0" eb="3">
      <t>ショウカセン</t>
    </rPh>
    <phoneticPr fontId="2"/>
  </si>
  <si>
    <t>防火水槽</t>
    <rPh sb="0" eb="2">
      <t>ボウカ</t>
    </rPh>
    <rPh sb="2" eb="4">
      <t>スイソウ</t>
    </rPh>
    <phoneticPr fontId="2"/>
  </si>
  <si>
    <t>14-12　火災の発生状況</t>
    <rPh sb="6" eb="8">
      <t>カサイ</t>
    </rPh>
    <rPh sb="9" eb="11">
      <t>ハッセイ</t>
    </rPh>
    <rPh sb="11" eb="13">
      <t>ジョウキョウ</t>
    </rPh>
    <phoneticPr fontId="2"/>
  </si>
  <si>
    <t>各年度中</t>
    <rPh sb="0" eb="1">
      <t>カク</t>
    </rPh>
    <rPh sb="1" eb="3">
      <t>ネンド</t>
    </rPh>
    <rPh sb="3" eb="4">
      <t>チュウ</t>
    </rPh>
    <phoneticPr fontId="2"/>
  </si>
  <si>
    <t>年</t>
    <rPh sb="0" eb="1">
      <t>トシ</t>
    </rPh>
    <phoneticPr fontId="2"/>
  </si>
  <si>
    <t>火災件数</t>
    <rPh sb="0" eb="2">
      <t>カサイ</t>
    </rPh>
    <rPh sb="2" eb="4">
      <t>ケンスウ</t>
    </rPh>
    <phoneticPr fontId="2"/>
  </si>
  <si>
    <t>人的被害</t>
    <rPh sb="0" eb="2">
      <t>ジンテキ</t>
    </rPh>
    <rPh sb="2" eb="4">
      <t>ヒガイ</t>
    </rPh>
    <phoneticPr fontId="2"/>
  </si>
  <si>
    <t>焼損面積</t>
    <rPh sb="0" eb="2">
      <t>ショウソン</t>
    </rPh>
    <rPh sb="2" eb="4">
      <t>メンセキ</t>
    </rPh>
    <phoneticPr fontId="2"/>
  </si>
  <si>
    <t>損害見積額
(千円)</t>
    <rPh sb="0" eb="2">
      <t>ソンガイ</t>
    </rPh>
    <rPh sb="2" eb="4">
      <t>ミツモリ</t>
    </rPh>
    <rPh sb="4" eb="5">
      <t>ガク</t>
    </rPh>
    <rPh sb="7" eb="9">
      <t>センエン</t>
    </rPh>
    <phoneticPr fontId="2"/>
  </si>
  <si>
    <t>建物</t>
    <rPh sb="0" eb="2">
      <t>タテモノ</t>
    </rPh>
    <phoneticPr fontId="2"/>
  </si>
  <si>
    <t>林野</t>
    <rPh sb="0" eb="2">
      <t>リンヤ</t>
    </rPh>
    <phoneticPr fontId="2"/>
  </si>
  <si>
    <t>車両</t>
    <rPh sb="0" eb="2">
      <t>シャリョウ</t>
    </rPh>
    <phoneticPr fontId="2"/>
  </si>
  <si>
    <t>建物(㎡)</t>
    <rPh sb="0" eb="2">
      <t>タテモノ</t>
    </rPh>
    <phoneticPr fontId="2"/>
  </si>
  <si>
    <t>林野(ａ)</t>
    <rPh sb="0" eb="2">
      <t>リンヤ</t>
    </rPh>
    <phoneticPr fontId="2"/>
  </si>
  <si>
    <t>死者1名</t>
  </si>
  <si>
    <t>死者3名</t>
    <phoneticPr fontId="2"/>
  </si>
  <si>
    <t>14-13　月別火災発生件数</t>
    <rPh sb="6" eb="8">
      <t>ツキベツ</t>
    </rPh>
    <rPh sb="8" eb="10">
      <t>カサイ</t>
    </rPh>
    <rPh sb="10" eb="12">
      <t>ハッセイ</t>
    </rPh>
    <rPh sb="12" eb="14">
      <t>ケンスウ</t>
    </rPh>
    <phoneticPr fontId="2"/>
  </si>
  <si>
    <t>各年中</t>
    <rPh sb="0" eb="3">
      <t>カクネンチュウ</t>
    </rPh>
    <phoneticPr fontId="2"/>
  </si>
  <si>
    <t>14-14　原因別火災発生件数</t>
    <rPh sb="6" eb="8">
      <t>ゲンイン</t>
    </rPh>
    <rPh sb="8" eb="9">
      <t>ベツ</t>
    </rPh>
    <rPh sb="9" eb="11">
      <t>カサイ</t>
    </rPh>
    <rPh sb="11" eb="13">
      <t>ハッセイ</t>
    </rPh>
    <rPh sb="13" eb="15">
      <t>ケンスウ</t>
    </rPh>
    <phoneticPr fontId="2"/>
  </si>
  <si>
    <t>令和2年中</t>
    <rPh sb="0" eb="2">
      <t>レイワ</t>
    </rPh>
    <rPh sb="3" eb="4">
      <t>ネン</t>
    </rPh>
    <rPh sb="4" eb="5">
      <t>チュウ</t>
    </rPh>
    <phoneticPr fontId="2"/>
  </si>
  <si>
    <t>火災原因</t>
    <rPh sb="0" eb="2">
      <t>カサイ</t>
    </rPh>
    <rPh sb="2" eb="4">
      <t>ゲンイン</t>
    </rPh>
    <phoneticPr fontId="2"/>
  </si>
  <si>
    <t>ストーブ</t>
  </si>
  <si>
    <t>こ　ん　ろ</t>
  </si>
  <si>
    <t>たばこ</t>
  </si>
  <si>
    <t>電気機器</t>
    <rPh sb="0" eb="4">
      <t>デンキキキ</t>
    </rPh>
    <phoneticPr fontId="2"/>
  </si>
  <si>
    <t>たき火</t>
    <rPh sb="2" eb="3">
      <t>ビ</t>
    </rPh>
    <phoneticPr fontId="2"/>
  </si>
  <si>
    <t>電灯・電話等の配線</t>
    <rPh sb="0" eb="2">
      <t>デントウ</t>
    </rPh>
    <rPh sb="3" eb="5">
      <t>デンワ</t>
    </rPh>
    <rPh sb="5" eb="6">
      <t>トウ</t>
    </rPh>
    <rPh sb="7" eb="8">
      <t>ハイ</t>
    </rPh>
    <rPh sb="8" eb="9">
      <t>セン</t>
    </rPh>
    <phoneticPr fontId="2"/>
  </si>
  <si>
    <t>配線器具</t>
    <rPh sb="0" eb="4">
      <t>ハイセンキグ</t>
    </rPh>
    <phoneticPr fontId="2"/>
  </si>
  <si>
    <t>放　　火</t>
    <rPh sb="0" eb="1">
      <t>ホウ</t>
    </rPh>
    <rPh sb="3" eb="4">
      <t>ヒ</t>
    </rPh>
    <phoneticPr fontId="2"/>
  </si>
  <si>
    <t>そ　の　他</t>
  </si>
  <si>
    <t>不　　　明</t>
    <rPh sb="0" eb="1">
      <t>フ</t>
    </rPh>
    <rPh sb="4" eb="5">
      <t>アキラ</t>
    </rPh>
    <phoneticPr fontId="2"/>
  </si>
  <si>
    <t>資料：消防本部</t>
    <phoneticPr fontId="2"/>
  </si>
  <si>
    <t>14-15　救急出動状況</t>
    <rPh sb="6" eb="8">
      <t>キュウキュウ</t>
    </rPh>
    <rPh sb="8" eb="10">
      <t>シュツドウ</t>
    </rPh>
    <rPh sb="10" eb="12">
      <t>ジョウキョウ</t>
    </rPh>
    <phoneticPr fontId="2"/>
  </si>
  <si>
    <t>各年中　単位：件</t>
    <rPh sb="0" eb="1">
      <t>カク</t>
    </rPh>
    <rPh sb="1" eb="3">
      <t>ネンチュウ</t>
    </rPh>
    <rPh sb="4" eb="6">
      <t>タンイ</t>
    </rPh>
    <rPh sb="7" eb="8">
      <t>ケン</t>
    </rPh>
    <phoneticPr fontId="2"/>
  </si>
  <si>
    <t>出動
件数</t>
    <rPh sb="0" eb="1">
      <t>デ</t>
    </rPh>
    <rPh sb="1" eb="2">
      <t>ドウ</t>
    </rPh>
    <rPh sb="3" eb="5">
      <t>ケンスウ</t>
    </rPh>
    <phoneticPr fontId="2"/>
  </si>
  <si>
    <t>搬送
件数</t>
    <rPh sb="0" eb="2">
      <t>ハンソウ</t>
    </rPh>
    <rPh sb="3" eb="5">
      <t>ケンスウ</t>
    </rPh>
    <phoneticPr fontId="2"/>
  </si>
  <si>
    <t>不搬送
件数</t>
    <rPh sb="0" eb="1">
      <t>フ</t>
    </rPh>
    <rPh sb="1" eb="3">
      <t>ハンソウ</t>
    </rPh>
    <rPh sb="4" eb="6">
      <t>ケンスウ</t>
    </rPh>
    <phoneticPr fontId="2"/>
  </si>
  <si>
    <t>出動内容</t>
    <rPh sb="0" eb="1">
      <t>デ</t>
    </rPh>
    <rPh sb="1" eb="2">
      <t>ドウ</t>
    </rPh>
    <rPh sb="2" eb="4">
      <t>ナイヨウ</t>
    </rPh>
    <phoneticPr fontId="2"/>
  </si>
  <si>
    <t>火災</t>
    <rPh sb="0" eb="2">
      <t>カサイ</t>
    </rPh>
    <phoneticPr fontId="2"/>
  </si>
  <si>
    <t>風水
害等</t>
    <rPh sb="0" eb="2">
      <t>フウスイ</t>
    </rPh>
    <rPh sb="3" eb="4">
      <t>ガイ</t>
    </rPh>
    <rPh sb="4" eb="5">
      <t>ナド</t>
    </rPh>
    <phoneticPr fontId="2"/>
  </si>
  <si>
    <t>水難</t>
    <rPh sb="0" eb="2">
      <t>スイナン</t>
    </rPh>
    <phoneticPr fontId="2"/>
  </si>
  <si>
    <t>交通</t>
    <rPh sb="0" eb="2">
      <t>コウツウ</t>
    </rPh>
    <phoneticPr fontId="2"/>
  </si>
  <si>
    <t>労働
災害</t>
    <rPh sb="0" eb="2">
      <t>ロウドウ</t>
    </rPh>
    <rPh sb="3" eb="5">
      <t>サイガイ</t>
    </rPh>
    <phoneticPr fontId="2"/>
  </si>
  <si>
    <t>運動
競技</t>
    <rPh sb="0" eb="2">
      <t>ウンドウ</t>
    </rPh>
    <rPh sb="3" eb="5">
      <t>キョウギ</t>
    </rPh>
    <phoneticPr fontId="2"/>
  </si>
  <si>
    <t>一般
負傷</t>
    <rPh sb="0" eb="2">
      <t>イッパン</t>
    </rPh>
    <rPh sb="3" eb="5">
      <t>フショウ</t>
    </rPh>
    <phoneticPr fontId="2"/>
  </si>
  <si>
    <t>加害</t>
    <rPh sb="0" eb="2">
      <t>カガイ</t>
    </rPh>
    <phoneticPr fontId="2"/>
  </si>
  <si>
    <t>自損
行為</t>
    <rPh sb="0" eb="1">
      <t>ジ</t>
    </rPh>
    <rPh sb="1" eb="2">
      <t>ソン</t>
    </rPh>
    <rPh sb="3" eb="5">
      <t>コウイ</t>
    </rPh>
    <phoneticPr fontId="2"/>
  </si>
  <si>
    <t>急病</t>
    <rPh sb="0" eb="2">
      <t>キュウビョウ</t>
    </rPh>
    <phoneticPr fontId="2"/>
  </si>
  <si>
    <t>令和元年　</t>
    <rPh sb="0" eb="3">
      <t>レイワガン</t>
    </rPh>
    <rPh sb="3" eb="4">
      <t>ネン</t>
    </rPh>
    <phoneticPr fontId="2"/>
  </si>
  <si>
    <t>‐</t>
  </si>
  <si>
    <t>15-01　歴代市長・町長</t>
    <rPh sb="6" eb="8">
      <t>レキダイ</t>
    </rPh>
    <rPh sb="8" eb="10">
      <t>シチョウ</t>
    </rPh>
    <rPh sb="11" eb="13">
      <t>チョウチョウ</t>
    </rPh>
    <phoneticPr fontId="2"/>
  </si>
  <si>
    <t>加　　賀　　市</t>
    <rPh sb="0" eb="1">
      <t>カ</t>
    </rPh>
    <rPh sb="3" eb="4">
      <t>ガ</t>
    </rPh>
    <rPh sb="6" eb="7">
      <t>シ</t>
    </rPh>
    <phoneticPr fontId="2"/>
  </si>
  <si>
    <t>氏名</t>
    <rPh sb="0" eb="2">
      <t>シメイ</t>
    </rPh>
    <phoneticPr fontId="2"/>
  </si>
  <si>
    <t>在任期間</t>
    <rPh sb="0" eb="2">
      <t>ザイニン</t>
    </rPh>
    <rPh sb="2" eb="4">
      <t>キカン</t>
    </rPh>
    <phoneticPr fontId="2"/>
  </si>
  <si>
    <t>初代</t>
    <rPh sb="0" eb="2">
      <t>ショダイ</t>
    </rPh>
    <phoneticPr fontId="2"/>
  </si>
  <si>
    <t>大　幸　　甚　</t>
    <phoneticPr fontId="2"/>
  </si>
  <si>
    <t>～</t>
    <phoneticPr fontId="2"/>
  </si>
  <si>
    <t>寺　前　秀　一</t>
    <rPh sb="0" eb="1">
      <t>テラ</t>
    </rPh>
    <rPh sb="2" eb="3">
      <t>マエ</t>
    </rPh>
    <rPh sb="4" eb="5">
      <t>ヒデ</t>
    </rPh>
    <rPh sb="6" eb="7">
      <t>イチ</t>
    </rPh>
    <phoneticPr fontId="2"/>
  </si>
  <si>
    <t>宮　元　　陸　</t>
    <rPh sb="0" eb="1">
      <t>ミヤ</t>
    </rPh>
    <rPh sb="2" eb="3">
      <t>モト</t>
    </rPh>
    <rPh sb="5" eb="6">
      <t>リク</t>
    </rPh>
    <phoneticPr fontId="2"/>
  </si>
  <si>
    <t>～</t>
  </si>
  <si>
    <t>旧　　加　　賀　　市</t>
    <rPh sb="0" eb="1">
      <t>キュウ</t>
    </rPh>
    <rPh sb="3" eb="4">
      <t>カ</t>
    </rPh>
    <rPh sb="6" eb="7">
      <t>ガ</t>
    </rPh>
    <rPh sb="9" eb="10">
      <t>シ</t>
    </rPh>
    <phoneticPr fontId="2"/>
  </si>
  <si>
    <t>新　家　熊　吉</t>
    <rPh sb="0" eb="1">
      <t>シン</t>
    </rPh>
    <rPh sb="2" eb="3">
      <t>イエ</t>
    </rPh>
    <rPh sb="4" eb="5">
      <t>クマ</t>
    </rPh>
    <rPh sb="6" eb="7">
      <t>キチ</t>
    </rPh>
    <phoneticPr fontId="2"/>
  </si>
  <si>
    <t>矢　田　松太郎</t>
    <rPh sb="0" eb="1">
      <t>ヤ</t>
    </rPh>
    <rPh sb="2" eb="3">
      <t>タ</t>
    </rPh>
    <rPh sb="4" eb="7">
      <t>マツタロウ</t>
    </rPh>
    <phoneticPr fontId="2"/>
  </si>
  <si>
    <t>(先代）</t>
    <rPh sb="1" eb="3">
      <t>センダイ</t>
    </rPh>
    <phoneticPr fontId="2"/>
  </si>
  <si>
    <t>東　野　喜三郎</t>
    <rPh sb="0" eb="1">
      <t>ヒガシ</t>
    </rPh>
    <rPh sb="2" eb="3">
      <t>ノ</t>
    </rPh>
    <rPh sb="4" eb="7">
      <t>キサブロウ</t>
    </rPh>
    <phoneticPr fontId="2"/>
  </si>
  <si>
    <t>4</t>
    <phoneticPr fontId="2"/>
  </si>
  <si>
    <t>山　下　仁三郎</t>
    <rPh sb="0" eb="1">
      <t>ヤマ</t>
    </rPh>
    <rPh sb="2" eb="3">
      <t>シタ</t>
    </rPh>
    <rPh sb="4" eb="5">
      <t>ジン</t>
    </rPh>
    <rPh sb="5" eb="7">
      <t>サブロウ</t>
    </rPh>
    <phoneticPr fontId="2"/>
  </si>
  <si>
    <t>5</t>
    <phoneticPr fontId="2"/>
  </si>
  <si>
    <t>中　野　巳之吉</t>
    <rPh sb="0" eb="1">
      <t>ナカ</t>
    </rPh>
    <rPh sb="2" eb="3">
      <t>ノ</t>
    </rPh>
    <rPh sb="4" eb="5">
      <t>ミ</t>
    </rPh>
    <rPh sb="5" eb="6">
      <t>ノ</t>
    </rPh>
    <rPh sb="6" eb="7">
      <t>キチ</t>
    </rPh>
    <phoneticPr fontId="2"/>
  </si>
  <si>
    <t>6</t>
    <phoneticPr fontId="2"/>
  </si>
  <si>
    <t>山　下　　力　</t>
    <rPh sb="0" eb="1">
      <t>ヤマ</t>
    </rPh>
    <rPh sb="2" eb="3">
      <t>シタ</t>
    </rPh>
    <rPh sb="5" eb="6">
      <t>チカラ</t>
    </rPh>
    <phoneticPr fontId="2"/>
  </si>
  <si>
    <t>7</t>
    <phoneticPr fontId="2"/>
  </si>
  <si>
    <t>旧　　山　　中　　町</t>
    <rPh sb="0" eb="1">
      <t>キュウ</t>
    </rPh>
    <rPh sb="3" eb="4">
      <t>ヤマ</t>
    </rPh>
    <rPh sb="6" eb="7">
      <t>ナカ</t>
    </rPh>
    <rPh sb="9" eb="10">
      <t>マチ</t>
    </rPh>
    <phoneticPr fontId="2"/>
  </si>
  <si>
    <t>尾　野　彦次郎</t>
    <rPh sb="0" eb="1">
      <t>オ</t>
    </rPh>
    <rPh sb="2" eb="3">
      <t>ノ</t>
    </rPh>
    <rPh sb="4" eb="7">
      <t>ヒコジロウ</t>
    </rPh>
    <phoneticPr fontId="2"/>
  </si>
  <si>
    <t>桂　田　又　作</t>
    <phoneticPr fontId="2"/>
  </si>
  <si>
    <t>山　田　耕　造</t>
    <rPh sb="0" eb="1">
      <t>ヤマ</t>
    </rPh>
    <rPh sb="2" eb="3">
      <t>タ</t>
    </rPh>
    <rPh sb="4" eb="5">
      <t>コウ</t>
    </rPh>
    <rPh sb="6" eb="7">
      <t>ヅクリ</t>
    </rPh>
    <phoneticPr fontId="2"/>
  </si>
  <si>
    <t>上　出　　弘　</t>
    <rPh sb="0" eb="1">
      <t>ウエ</t>
    </rPh>
    <rPh sb="2" eb="3">
      <t>デ</t>
    </rPh>
    <rPh sb="5" eb="6">
      <t>ヒロシ</t>
    </rPh>
    <phoneticPr fontId="2"/>
  </si>
  <si>
    <t>田　中　　實　</t>
    <rPh sb="0" eb="1">
      <t>タ</t>
    </rPh>
    <rPh sb="2" eb="3">
      <t>ナカ</t>
    </rPh>
    <rPh sb="5" eb="6">
      <t>ミノル</t>
    </rPh>
    <phoneticPr fontId="2"/>
  </si>
  <si>
    <t>資料：秘書課</t>
    <rPh sb="0" eb="2">
      <t>シリョウ</t>
    </rPh>
    <rPh sb="3" eb="6">
      <t>ヒショカ</t>
    </rPh>
    <phoneticPr fontId="2"/>
  </si>
  <si>
    <t>15-02　歴代助役・副市長</t>
    <rPh sb="6" eb="8">
      <t>レキダイ</t>
    </rPh>
    <rPh sb="8" eb="10">
      <t>ジョヤク</t>
    </rPh>
    <rPh sb="11" eb="14">
      <t>フクシチョウ</t>
    </rPh>
    <phoneticPr fontId="2"/>
  </si>
  <si>
    <t>加　　賀　　市（定数２）（平成19年4月1日より副市長）</t>
    <phoneticPr fontId="2"/>
  </si>
  <si>
    <t>田　島　孝　一</t>
    <phoneticPr fontId="2"/>
  </si>
  <si>
    <t>北　出　俊　雄</t>
    <rPh sb="0" eb="1">
      <t>キタ</t>
    </rPh>
    <rPh sb="2" eb="3">
      <t>デ</t>
    </rPh>
    <rPh sb="4" eb="5">
      <t>シュン</t>
    </rPh>
    <rPh sb="6" eb="7">
      <t>オス</t>
    </rPh>
    <phoneticPr fontId="2"/>
  </si>
  <si>
    <t>徳　田　　弘　</t>
    <rPh sb="0" eb="1">
      <t>トク</t>
    </rPh>
    <rPh sb="2" eb="3">
      <t>タ</t>
    </rPh>
    <rPh sb="5" eb="6">
      <t>ヒロシ</t>
    </rPh>
    <phoneticPr fontId="2"/>
  </si>
  <si>
    <t>山　下　正　純</t>
    <phoneticPr fontId="2"/>
  </si>
  <si>
    <t>河　合　篤　史</t>
  </si>
  <si>
    <t>山　下　正　純</t>
  </si>
  <si>
    <t>深　村　富士雄</t>
    <rPh sb="0" eb="1">
      <t>フカ</t>
    </rPh>
    <rPh sb="2" eb="3">
      <t>ムラ</t>
    </rPh>
    <rPh sb="4" eb="6">
      <t>フジ</t>
    </rPh>
    <rPh sb="6" eb="7">
      <t>オス</t>
    </rPh>
    <phoneticPr fontId="2"/>
  </si>
  <si>
    <t>(先代)</t>
    <rPh sb="1" eb="3">
      <t>センダイ</t>
    </rPh>
    <phoneticPr fontId="2"/>
  </si>
  <si>
    <t>山　田　清次郎</t>
    <rPh sb="0" eb="1">
      <t>ヤマ</t>
    </rPh>
    <rPh sb="2" eb="3">
      <t>タ</t>
    </rPh>
    <rPh sb="4" eb="7">
      <t>セイジロウ</t>
    </rPh>
    <phoneticPr fontId="2"/>
  </si>
  <si>
    <t>西　　　要　一</t>
    <rPh sb="0" eb="1">
      <t>ニシ</t>
    </rPh>
    <rPh sb="4" eb="5">
      <t>ヨウ</t>
    </rPh>
    <rPh sb="6" eb="7">
      <t>イチ</t>
    </rPh>
    <phoneticPr fontId="2"/>
  </si>
  <si>
    <t>木　曽　　弘　</t>
    <rPh sb="0" eb="1">
      <t>キ</t>
    </rPh>
    <rPh sb="2" eb="3">
      <t>ソ</t>
    </rPh>
    <rPh sb="5" eb="6">
      <t>ヒロシ</t>
    </rPh>
    <phoneticPr fontId="2"/>
  </si>
  <si>
    <t>多　田　　勇　</t>
    <rPh sb="0" eb="1">
      <t>タ</t>
    </rPh>
    <rPh sb="2" eb="3">
      <t>タ</t>
    </rPh>
    <rPh sb="5" eb="6">
      <t>イサ</t>
    </rPh>
    <phoneticPr fontId="2"/>
  </si>
  <si>
    <t>吉　岡　亮　治</t>
    <rPh sb="0" eb="1">
      <t>キチ</t>
    </rPh>
    <rPh sb="2" eb="3">
      <t>オカ</t>
    </rPh>
    <rPh sb="4" eb="5">
      <t>リョウ</t>
    </rPh>
    <rPh sb="6" eb="7">
      <t>オサム</t>
    </rPh>
    <phoneticPr fontId="2"/>
  </si>
  <si>
    <t>村　田　俊　郎</t>
    <phoneticPr fontId="2"/>
  </si>
  <si>
    <t>田　島　孝　一</t>
    <rPh sb="0" eb="1">
      <t>タ</t>
    </rPh>
    <rPh sb="2" eb="3">
      <t>シマ</t>
    </rPh>
    <rPh sb="4" eb="5">
      <t>タカシ</t>
    </rPh>
    <rPh sb="6" eb="7">
      <t>イチ</t>
    </rPh>
    <phoneticPr fontId="2"/>
  </si>
  <si>
    <t>中　田　栄　八</t>
    <rPh sb="0" eb="1">
      <t>ナカ</t>
    </rPh>
    <rPh sb="2" eb="3">
      <t>タ</t>
    </rPh>
    <rPh sb="4" eb="5">
      <t>エイ</t>
    </rPh>
    <rPh sb="6" eb="7">
      <t>ハチ</t>
    </rPh>
    <phoneticPr fontId="2"/>
  </si>
  <si>
    <t>塚　田　久　雄</t>
    <rPh sb="0" eb="1">
      <t>ツカ</t>
    </rPh>
    <rPh sb="2" eb="3">
      <t>タ</t>
    </rPh>
    <rPh sb="4" eb="5">
      <t>ヒサシ</t>
    </rPh>
    <rPh sb="6" eb="7">
      <t>オス</t>
    </rPh>
    <phoneticPr fontId="2"/>
  </si>
  <si>
    <t>畑　中　建　治</t>
    <rPh sb="0" eb="1">
      <t>ハタケ</t>
    </rPh>
    <rPh sb="2" eb="3">
      <t>ナカ</t>
    </rPh>
    <rPh sb="4" eb="5">
      <t>ケン</t>
    </rPh>
    <rPh sb="6" eb="7">
      <t>オサム</t>
    </rPh>
    <phoneticPr fontId="2"/>
  </si>
  <si>
    <t>田　守　外志夫</t>
    <rPh sb="0" eb="1">
      <t>タ</t>
    </rPh>
    <rPh sb="2" eb="3">
      <t>カミ</t>
    </rPh>
    <rPh sb="4" eb="5">
      <t>ソト</t>
    </rPh>
    <rPh sb="5" eb="6">
      <t>ココロザシ</t>
    </rPh>
    <rPh sb="6" eb="7">
      <t>オット</t>
    </rPh>
    <phoneticPr fontId="2"/>
  </si>
  <si>
    <t>15-03　歴代収入役</t>
    <rPh sb="6" eb="8">
      <t>レキダイ</t>
    </rPh>
    <rPh sb="8" eb="11">
      <t>シュウニュウヤク</t>
    </rPh>
    <phoneticPr fontId="2"/>
  </si>
  <si>
    <t>旧　加　賀　市</t>
    <rPh sb="0" eb="1">
      <t>キュウ</t>
    </rPh>
    <rPh sb="2" eb="3">
      <t>カ</t>
    </rPh>
    <rPh sb="4" eb="5">
      <t>ガ</t>
    </rPh>
    <rPh sb="6" eb="7">
      <t>シ</t>
    </rPh>
    <phoneticPr fontId="2"/>
  </si>
  <si>
    <t>西  　　要　一</t>
    <rPh sb="0" eb="1">
      <t>ニシ</t>
    </rPh>
    <rPh sb="5" eb="6">
      <t>ヨウ</t>
    </rPh>
    <rPh sb="7" eb="8">
      <t>イチ</t>
    </rPh>
    <phoneticPr fontId="65"/>
  </si>
  <si>
    <t>西　出　久　作</t>
    <rPh sb="0" eb="1">
      <t>ニシ</t>
    </rPh>
    <rPh sb="2" eb="3">
      <t>デ</t>
    </rPh>
    <rPh sb="4" eb="5">
      <t>ヒサシ</t>
    </rPh>
    <rPh sb="6" eb="7">
      <t>サク</t>
    </rPh>
    <phoneticPr fontId="65"/>
  </si>
  <si>
    <t>北　野　武　義</t>
    <rPh sb="0" eb="1">
      <t>キタ</t>
    </rPh>
    <rPh sb="2" eb="3">
      <t>ノ</t>
    </rPh>
    <rPh sb="4" eb="5">
      <t>ブ</t>
    </rPh>
    <rPh sb="6" eb="7">
      <t>ギ</t>
    </rPh>
    <phoneticPr fontId="65"/>
  </si>
  <si>
    <t>栗　山　正　二</t>
    <rPh sb="0" eb="1">
      <t>クリ</t>
    </rPh>
    <rPh sb="2" eb="3">
      <t>ヤマ</t>
    </rPh>
    <rPh sb="4" eb="5">
      <t>セイ</t>
    </rPh>
    <rPh sb="6" eb="7">
      <t>ニ</t>
    </rPh>
    <phoneticPr fontId="65"/>
  </si>
  <si>
    <t>新　家　秀　雄</t>
    <rPh sb="0" eb="1">
      <t>シン</t>
    </rPh>
    <rPh sb="2" eb="3">
      <t>イエ</t>
    </rPh>
    <rPh sb="4" eb="5">
      <t>ヒデ</t>
    </rPh>
    <rPh sb="6" eb="7">
      <t>オス</t>
    </rPh>
    <phoneticPr fontId="65"/>
  </si>
  <si>
    <t>中　川　寅　吉</t>
    <rPh sb="0" eb="1">
      <t>ナカ</t>
    </rPh>
    <rPh sb="2" eb="3">
      <t>カワ</t>
    </rPh>
    <rPh sb="4" eb="5">
      <t>トラ</t>
    </rPh>
    <rPh sb="6" eb="7">
      <t>キチ</t>
    </rPh>
    <phoneticPr fontId="65"/>
  </si>
  <si>
    <t>吉　岡　亮　治</t>
    <rPh sb="0" eb="1">
      <t>キチ</t>
    </rPh>
    <rPh sb="2" eb="3">
      <t>オカ</t>
    </rPh>
    <rPh sb="4" eb="5">
      <t>リョウ</t>
    </rPh>
    <rPh sb="6" eb="7">
      <t>オサム</t>
    </rPh>
    <phoneticPr fontId="65"/>
  </si>
  <si>
    <t>村　田　俊　郎</t>
    <rPh sb="0" eb="1">
      <t>ムラ</t>
    </rPh>
    <rPh sb="2" eb="3">
      <t>タ</t>
    </rPh>
    <rPh sb="4" eb="5">
      <t>シュン</t>
    </rPh>
    <rPh sb="6" eb="7">
      <t>ロウ</t>
    </rPh>
    <phoneticPr fontId="65"/>
  </si>
  <si>
    <t>下　中　健　治</t>
  </si>
  <si>
    <t>中　野　孝　子</t>
    <rPh sb="0" eb="1">
      <t>ナカ</t>
    </rPh>
    <rPh sb="2" eb="3">
      <t>ノ</t>
    </rPh>
    <rPh sb="4" eb="5">
      <t>タカシ</t>
    </rPh>
    <rPh sb="6" eb="7">
      <t>コ</t>
    </rPh>
    <phoneticPr fontId="65"/>
  </si>
  <si>
    <t>旧　山　中　町</t>
    <rPh sb="0" eb="1">
      <t>キュウ</t>
    </rPh>
    <rPh sb="2" eb="3">
      <t>ヤマ</t>
    </rPh>
    <rPh sb="4" eb="5">
      <t>ナカ</t>
    </rPh>
    <rPh sb="6" eb="7">
      <t>マチ</t>
    </rPh>
    <phoneticPr fontId="2"/>
  </si>
  <si>
    <t>初代</t>
    <rPh sb="0" eb="2">
      <t>ショダイ</t>
    </rPh>
    <phoneticPr fontId="65"/>
  </si>
  <si>
    <t>大　島　東太郎</t>
    <rPh sb="0" eb="1">
      <t>ダイ</t>
    </rPh>
    <rPh sb="2" eb="3">
      <t>シマ</t>
    </rPh>
    <rPh sb="4" eb="5">
      <t>ヒガシ</t>
    </rPh>
    <rPh sb="5" eb="7">
      <t>タロウ</t>
    </rPh>
    <phoneticPr fontId="65"/>
  </si>
  <si>
    <t>上　出　　弘　</t>
    <rPh sb="0" eb="1">
      <t>ウエ</t>
    </rPh>
    <rPh sb="2" eb="3">
      <t>デ</t>
    </rPh>
    <rPh sb="5" eb="6">
      <t>ヒロシ</t>
    </rPh>
    <phoneticPr fontId="65"/>
  </si>
  <si>
    <t>久保出　　実　</t>
    <rPh sb="0" eb="2">
      <t>クボ</t>
    </rPh>
    <rPh sb="2" eb="3">
      <t>デ</t>
    </rPh>
    <rPh sb="5" eb="6">
      <t>ミノ</t>
    </rPh>
    <phoneticPr fontId="65"/>
  </si>
  <si>
    <t>遠　藤　　篤　</t>
    <rPh sb="0" eb="1">
      <t>エン</t>
    </rPh>
    <rPh sb="2" eb="3">
      <t>フジ</t>
    </rPh>
    <rPh sb="5" eb="6">
      <t>アツシ</t>
    </rPh>
    <phoneticPr fontId="65"/>
  </si>
  <si>
    <t>田　守　外志夫</t>
    <rPh sb="0" eb="1">
      <t>タ</t>
    </rPh>
    <rPh sb="2" eb="3">
      <t>カミ</t>
    </rPh>
    <rPh sb="4" eb="7">
      <t>トシオ</t>
    </rPh>
    <phoneticPr fontId="65"/>
  </si>
  <si>
    <t>水　上　武　夫</t>
    <rPh sb="0" eb="1">
      <t>ミズ</t>
    </rPh>
    <rPh sb="2" eb="3">
      <t>ウエ</t>
    </rPh>
    <rPh sb="4" eb="5">
      <t>タケシ</t>
    </rPh>
    <rPh sb="6" eb="7">
      <t>オット</t>
    </rPh>
    <phoneticPr fontId="65"/>
  </si>
  <si>
    <t>鹿　野　恭　弘</t>
    <rPh sb="0" eb="1">
      <t>シカ</t>
    </rPh>
    <rPh sb="2" eb="3">
      <t>ノ</t>
    </rPh>
    <rPh sb="4" eb="5">
      <t>ヤスシ</t>
    </rPh>
    <rPh sb="6" eb="7">
      <t>ヒロ</t>
    </rPh>
    <phoneticPr fontId="65"/>
  </si>
  <si>
    <t>梅　田　茂　徳</t>
    <rPh sb="0" eb="1">
      <t>ウメ</t>
    </rPh>
    <rPh sb="2" eb="3">
      <t>タ</t>
    </rPh>
    <rPh sb="4" eb="5">
      <t>シゲル</t>
    </rPh>
    <rPh sb="6" eb="7">
      <t>トク</t>
    </rPh>
    <phoneticPr fontId="65"/>
  </si>
  <si>
    <t>資料：会計課</t>
    <rPh sb="0" eb="2">
      <t>シリョウ</t>
    </rPh>
    <rPh sb="3" eb="6">
      <t>カイケイカ</t>
    </rPh>
    <phoneticPr fontId="2"/>
  </si>
  <si>
    <t>15-04　歴代議長</t>
    <rPh sb="6" eb="8">
      <t>レキダイ</t>
    </rPh>
    <rPh sb="8" eb="10">
      <t>ギチョウ</t>
    </rPh>
    <phoneticPr fontId="2"/>
  </si>
  <si>
    <t>西　出　　振　</t>
    <rPh sb="0" eb="1">
      <t>ニシ</t>
    </rPh>
    <rPh sb="2" eb="3">
      <t>デ</t>
    </rPh>
    <rPh sb="5" eb="6">
      <t>シン</t>
    </rPh>
    <phoneticPr fontId="2"/>
  </si>
  <si>
    <t>西　出　清　次</t>
    <rPh sb="0" eb="1">
      <t>ニシ</t>
    </rPh>
    <rPh sb="2" eb="3">
      <t>デ</t>
    </rPh>
    <rPh sb="4" eb="5">
      <t>セイ</t>
    </rPh>
    <rPh sb="6" eb="7">
      <t>ツギ</t>
    </rPh>
    <phoneticPr fontId="2"/>
  </si>
  <si>
    <t>小　塩　作　馬</t>
    <rPh sb="0" eb="1">
      <t>ショウ</t>
    </rPh>
    <rPh sb="2" eb="3">
      <t>シオ</t>
    </rPh>
    <rPh sb="4" eb="5">
      <t>サク</t>
    </rPh>
    <rPh sb="6" eb="7">
      <t>ウマ</t>
    </rPh>
    <phoneticPr fontId="2"/>
  </si>
  <si>
    <t>上　出　栄　雄</t>
  </si>
  <si>
    <t>岩　村　正　秀</t>
    <rPh sb="0" eb="1">
      <t>イワ</t>
    </rPh>
    <rPh sb="2" eb="3">
      <t>ムラ</t>
    </rPh>
    <rPh sb="4" eb="5">
      <t>セイ</t>
    </rPh>
    <rPh sb="6" eb="7">
      <t>ヒデ</t>
    </rPh>
    <phoneticPr fontId="2"/>
  </si>
  <si>
    <t>林　　　俊　昭</t>
    <rPh sb="0" eb="1">
      <t>ハヤシ</t>
    </rPh>
    <rPh sb="4" eb="5">
      <t>トシ</t>
    </rPh>
    <rPh sb="6" eb="7">
      <t>アキラ</t>
    </rPh>
    <phoneticPr fontId="2"/>
  </si>
  <si>
    <t>髙　辻󠄀　伸　行</t>
    <rPh sb="0" eb="1">
      <t>タカ</t>
    </rPh>
    <rPh sb="6" eb="7">
      <t>ノブ</t>
    </rPh>
    <rPh sb="8" eb="9">
      <t>ユ</t>
    </rPh>
    <phoneticPr fontId="2"/>
  </si>
  <si>
    <t>谷　本　直　人</t>
    <rPh sb="0" eb="1">
      <t>タニ</t>
    </rPh>
    <rPh sb="2" eb="3">
      <t>モト</t>
    </rPh>
    <rPh sb="4" eb="5">
      <t>ナオ</t>
    </rPh>
    <rPh sb="6" eb="7">
      <t>ヒト</t>
    </rPh>
    <phoneticPr fontId="2"/>
  </si>
  <si>
    <t>林　　　直　史</t>
    <rPh sb="0" eb="1">
      <t>ハヤシ</t>
    </rPh>
    <rPh sb="4" eb="5">
      <t>ナオ</t>
    </rPh>
    <rPh sb="6" eb="7">
      <t>フミ</t>
    </rPh>
    <phoneticPr fontId="2"/>
  </si>
  <si>
    <t>田　中　金　利</t>
    <rPh sb="0" eb="1">
      <t>タ</t>
    </rPh>
    <rPh sb="2" eb="3">
      <t>ナカ</t>
    </rPh>
    <rPh sb="4" eb="5">
      <t>カネ</t>
    </rPh>
    <rPh sb="6" eb="7">
      <t>リ</t>
    </rPh>
    <phoneticPr fontId="2"/>
  </si>
  <si>
    <t>中　谷　喜　英</t>
  </si>
  <si>
    <t>稲　垣　清　也</t>
    <rPh sb="0" eb="1">
      <t>イネ</t>
    </rPh>
    <rPh sb="2" eb="3">
      <t>カキ</t>
    </rPh>
    <rPh sb="4" eb="5">
      <t>セイ</t>
    </rPh>
    <rPh sb="6" eb="7">
      <t>ヤ</t>
    </rPh>
    <phoneticPr fontId="2"/>
  </si>
  <si>
    <t>小　島　志　良</t>
    <rPh sb="0" eb="1">
      <t>ショウ</t>
    </rPh>
    <rPh sb="2" eb="3">
      <t>シマ</t>
    </rPh>
    <rPh sb="4" eb="5">
      <t>シ</t>
    </rPh>
    <rPh sb="6" eb="7">
      <t>リョウ</t>
    </rPh>
    <phoneticPr fontId="2"/>
  </si>
  <si>
    <t>敷　田　和市郎</t>
    <rPh sb="0" eb="1">
      <t>シ</t>
    </rPh>
    <rPh sb="2" eb="3">
      <t>タ</t>
    </rPh>
    <rPh sb="4" eb="5">
      <t>カズ</t>
    </rPh>
    <rPh sb="5" eb="7">
      <t>イチロウ</t>
    </rPh>
    <phoneticPr fontId="2"/>
  </si>
  <si>
    <t>松　木　幸　蔵</t>
    <rPh sb="0" eb="1">
      <t>マツ</t>
    </rPh>
    <rPh sb="2" eb="3">
      <t>キ</t>
    </rPh>
    <rPh sb="4" eb="5">
      <t>サイワイ</t>
    </rPh>
    <rPh sb="6" eb="7">
      <t>クラ</t>
    </rPh>
    <phoneticPr fontId="2"/>
  </si>
  <si>
    <t>西　野　栄　次</t>
    <rPh sb="0" eb="1">
      <t>ニシ</t>
    </rPh>
    <rPh sb="2" eb="3">
      <t>ノ</t>
    </rPh>
    <rPh sb="4" eb="5">
      <t>エイ</t>
    </rPh>
    <rPh sb="6" eb="7">
      <t>ツギ</t>
    </rPh>
    <phoneticPr fontId="2"/>
  </si>
  <si>
    <t>富　田　嘉　雄</t>
    <rPh sb="0" eb="1">
      <t>トミ</t>
    </rPh>
    <rPh sb="2" eb="3">
      <t>タ</t>
    </rPh>
    <rPh sb="4" eb="5">
      <t>ヨシミ</t>
    </rPh>
    <rPh sb="6" eb="7">
      <t>オス</t>
    </rPh>
    <phoneticPr fontId="2"/>
  </si>
  <si>
    <t>中　谷　喜　義</t>
    <rPh sb="0" eb="1">
      <t>ナカ</t>
    </rPh>
    <rPh sb="2" eb="3">
      <t>タニ</t>
    </rPh>
    <rPh sb="4" eb="5">
      <t>ヨシ</t>
    </rPh>
    <rPh sb="6" eb="7">
      <t>ギ</t>
    </rPh>
    <phoneticPr fontId="2"/>
  </si>
  <si>
    <t>宮　永　正　行</t>
    <rPh sb="0" eb="1">
      <t>ミヤ</t>
    </rPh>
    <rPh sb="2" eb="3">
      <t>ナガ</t>
    </rPh>
    <rPh sb="4" eb="5">
      <t>セイ</t>
    </rPh>
    <rPh sb="6" eb="7">
      <t>ギョウ</t>
    </rPh>
    <phoneticPr fontId="2"/>
  </si>
  <si>
    <t>矢田郷　昭　三</t>
    <rPh sb="0" eb="2">
      <t>ヤタ</t>
    </rPh>
    <rPh sb="2" eb="3">
      <t>サト</t>
    </rPh>
    <rPh sb="4" eb="5">
      <t>アキラ</t>
    </rPh>
    <rPh sb="6" eb="7">
      <t>サン</t>
    </rPh>
    <phoneticPr fontId="2"/>
  </si>
  <si>
    <t>高　本　照　男</t>
    <rPh sb="0" eb="1">
      <t>タカ</t>
    </rPh>
    <rPh sb="2" eb="3">
      <t>ホン</t>
    </rPh>
    <rPh sb="4" eb="5">
      <t>テル</t>
    </rPh>
    <rPh sb="6" eb="7">
      <t>オトコ</t>
    </rPh>
    <phoneticPr fontId="2"/>
  </si>
  <si>
    <t>森    　　　正</t>
    <rPh sb="0" eb="1">
      <t>モリ</t>
    </rPh>
    <rPh sb="8" eb="9">
      <t>タダシ</t>
    </rPh>
    <phoneticPr fontId="2"/>
  </si>
  <si>
    <t>中　西　義　一</t>
    <rPh sb="0" eb="1">
      <t>ナカ</t>
    </rPh>
    <rPh sb="2" eb="3">
      <t>ニシ</t>
    </rPh>
    <rPh sb="4" eb="5">
      <t>ギ</t>
    </rPh>
    <rPh sb="6" eb="7">
      <t>イチ</t>
    </rPh>
    <phoneticPr fontId="2"/>
  </si>
  <si>
    <t>湯　尻　清一朗</t>
    <rPh sb="0" eb="1">
      <t>ユ</t>
    </rPh>
    <rPh sb="2" eb="3">
      <t>シリ</t>
    </rPh>
    <rPh sb="4" eb="5">
      <t>セイ</t>
    </rPh>
    <rPh sb="5" eb="7">
      <t>イチロウ</t>
    </rPh>
    <phoneticPr fontId="2"/>
  </si>
  <si>
    <t>山　下　孝　久</t>
    <rPh sb="0" eb="1">
      <t>ヤマ</t>
    </rPh>
    <rPh sb="2" eb="3">
      <t>シタ</t>
    </rPh>
    <rPh sb="4" eb="5">
      <t>タカシ</t>
    </rPh>
    <rPh sb="6" eb="7">
      <t>ヒサシ</t>
    </rPh>
    <phoneticPr fontId="2"/>
  </si>
  <si>
    <t>平　井　　清　</t>
    <rPh sb="0" eb="1">
      <t>ヒラ</t>
    </rPh>
    <rPh sb="2" eb="3">
      <t>セイ</t>
    </rPh>
    <rPh sb="5" eb="6">
      <t>キヨシ</t>
    </rPh>
    <phoneticPr fontId="2"/>
  </si>
  <si>
    <t>田　中　　正　</t>
    <rPh sb="0" eb="1">
      <t>タ</t>
    </rPh>
    <rPh sb="2" eb="3">
      <t>ナカ</t>
    </rPh>
    <rPh sb="5" eb="6">
      <t>タダシ</t>
    </rPh>
    <phoneticPr fontId="2"/>
  </si>
  <si>
    <t>川　下　　勉　</t>
    <rPh sb="0" eb="1">
      <t>カワ</t>
    </rPh>
    <rPh sb="2" eb="3">
      <t>シタ</t>
    </rPh>
    <rPh sb="5" eb="6">
      <t>ツトム</t>
    </rPh>
    <phoneticPr fontId="2"/>
  </si>
  <si>
    <t>林　　　茂　信</t>
    <rPh sb="0" eb="1">
      <t>ハヤシ</t>
    </rPh>
    <rPh sb="4" eb="5">
      <t>シゲル</t>
    </rPh>
    <rPh sb="6" eb="7">
      <t>シン</t>
    </rPh>
    <phoneticPr fontId="2"/>
  </si>
  <si>
    <t>18</t>
    <phoneticPr fontId="2"/>
  </si>
  <si>
    <t>村　井　幸　栄</t>
    <rPh sb="0" eb="1">
      <t>ムラ</t>
    </rPh>
    <rPh sb="2" eb="3">
      <t>セイ</t>
    </rPh>
    <rPh sb="4" eb="5">
      <t>サチ</t>
    </rPh>
    <rPh sb="6" eb="7">
      <t>サカ</t>
    </rPh>
    <phoneticPr fontId="2"/>
  </si>
  <si>
    <t>19</t>
    <phoneticPr fontId="2"/>
  </si>
  <si>
    <t>吉　江　外代夫</t>
    <rPh sb="0" eb="1">
      <t>キチ</t>
    </rPh>
    <rPh sb="2" eb="3">
      <t>エ</t>
    </rPh>
    <rPh sb="4" eb="5">
      <t>ソト</t>
    </rPh>
    <rPh sb="5" eb="6">
      <t>ヨ</t>
    </rPh>
    <rPh sb="6" eb="7">
      <t>オット</t>
    </rPh>
    <phoneticPr fontId="2"/>
  </si>
  <si>
    <t>20</t>
    <phoneticPr fontId="2"/>
  </si>
  <si>
    <t>吉　江　外代夫</t>
    <phoneticPr fontId="2"/>
  </si>
  <si>
    <t>若　林　幸　子</t>
    <rPh sb="0" eb="1">
      <t>ワカ</t>
    </rPh>
    <rPh sb="2" eb="3">
      <t>ハヤシ</t>
    </rPh>
    <rPh sb="4" eb="5">
      <t>サイワイ</t>
    </rPh>
    <rPh sb="6" eb="7">
      <t>コ</t>
    </rPh>
    <phoneticPr fontId="2"/>
  </si>
  <si>
    <t>坂　野　行　平</t>
    <rPh sb="0" eb="1">
      <t>サカ</t>
    </rPh>
    <rPh sb="2" eb="3">
      <t>ノ</t>
    </rPh>
    <rPh sb="4" eb="5">
      <t>ギョウ</t>
    </rPh>
    <rPh sb="6" eb="7">
      <t>ヒラ</t>
    </rPh>
    <phoneticPr fontId="2"/>
  </si>
  <si>
    <t>前　田　　弘　</t>
    <rPh sb="0" eb="1">
      <t>マエ</t>
    </rPh>
    <rPh sb="2" eb="3">
      <t>タ</t>
    </rPh>
    <rPh sb="5" eb="6">
      <t>ヒロシ</t>
    </rPh>
    <phoneticPr fontId="2"/>
  </si>
  <si>
    <t>武　田　　久　</t>
    <rPh sb="0" eb="1">
      <t>タケシ</t>
    </rPh>
    <rPh sb="2" eb="3">
      <t>タ</t>
    </rPh>
    <rPh sb="5" eb="6">
      <t>ヒサシ</t>
    </rPh>
    <phoneticPr fontId="2"/>
  </si>
  <si>
    <t>守　田　庄　作</t>
    <rPh sb="0" eb="1">
      <t>カミ</t>
    </rPh>
    <rPh sb="2" eb="3">
      <t>タ</t>
    </rPh>
    <rPh sb="4" eb="5">
      <t>ショウ</t>
    </rPh>
    <rPh sb="6" eb="7">
      <t>サク</t>
    </rPh>
    <phoneticPr fontId="2"/>
  </si>
  <si>
    <t>桂　田　又　作</t>
    <rPh sb="0" eb="1">
      <t>カツラ</t>
    </rPh>
    <rPh sb="2" eb="3">
      <t>タ</t>
    </rPh>
    <rPh sb="4" eb="5">
      <t>マタ</t>
    </rPh>
    <rPh sb="6" eb="7">
      <t>サク</t>
    </rPh>
    <phoneticPr fontId="2"/>
  </si>
  <si>
    <t>平　井　義　輝</t>
    <rPh sb="0" eb="1">
      <t>ヒラ</t>
    </rPh>
    <rPh sb="2" eb="3">
      <t>セイ</t>
    </rPh>
    <rPh sb="4" eb="5">
      <t>ギ</t>
    </rPh>
    <rPh sb="6" eb="7">
      <t>テル</t>
    </rPh>
    <phoneticPr fontId="2"/>
  </si>
  <si>
    <t>田　守　正　哉</t>
    <rPh sb="0" eb="1">
      <t>タ</t>
    </rPh>
    <rPh sb="2" eb="3">
      <t>カミ</t>
    </rPh>
    <rPh sb="4" eb="5">
      <t>セイ</t>
    </rPh>
    <rPh sb="6" eb="7">
      <t>サイ</t>
    </rPh>
    <phoneticPr fontId="2"/>
  </si>
  <si>
    <t>長谷川　昌　三</t>
    <rPh sb="0" eb="3">
      <t>ハセガワ</t>
    </rPh>
    <rPh sb="4" eb="5">
      <t>アキラ</t>
    </rPh>
    <rPh sb="6" eb="7">
      <t>サン</t>
    </rPh>
    <phoneticPr fontId="2"/>
  </si>
  <si>
    <t>中　蔵　　豊　</t>
    <rPh sb="0" eb="1">
      <t>ナカ</t>
    </rPh>
    <rPh sb="2" eb="3">
      <t>クラ</t>
    </rPh>
    <rPh sb="5" eb="6">
      <t>ユタカ</t>
    </rPh>
    <phoneticPr fontId="2"/>
  </si>
  <si>
    <t>谷　本　健　孜</t>
    <rPh sb="0" eb="1">
      <t>タニ</t>
    </rPh>
    <rPh sb="2" eb="3">
      <t>ホン</t>
    </rPh>
    <rPh sb="4" eb="5">
      <t>ケン</t>
    </rPh>
    <rPh sb="6" eb="7">
      <t>ツトム</t>
    </rPh>
    <phoneticPr fontId="2"/>
  </si>
  <si>
    <t>打　出　喜一郎</t>
    <rPh sb="0" eb="1">
      <t>ダ</t>
    </rPh>
    <rPh sb="2" eb="3">
      <t>デ</t>
    </rPh>
    <rPh sb="4" eb="7">
      <t>キイチロウ</t>
    </rPh>
    <phoneticPr fontId="2"/>
  </si>
  <si>
    <t>上　出　久　男</t>
    <rPh sb="0" eb="1">
      <t>ウエ</t>
    </rPh>
    <rPh sb="2" eb="3">
      <t>デ</t>
    </rPh>
    <rPh sb="4" eb="5">
      <t>ヒサシ</t>
    </rPh>
    <rPh sb="6" eb="7">
      <t>オトコ</t>
    </rPh>
    <phoneticPr fontId="2"/>
  </si>
  <si>
    <t>細　野　利　雄</t>
    <rPh sb="0" eb="1">
      <t>ホソ</t>
    </rPh>
    <rPh sb="2" eb="3">
      <t>ノ</t>
    </rPh>
    <rPh sb="4" eb="5">
      <t>リ</t>
    </rPh>
    <rPh sb="6" eb="7">
      <t>オス</t>
    </rPh>
    <phoneticPr fontId="2"/>
  </si>
  <si>
    <t>松　原　茂　樹</t>
    <rPh sb="0" eb="1">
      <t>マツ</t>
    </rPh>
    <rPh sb="2" eb="3">
      <t>ハラ</t>
    </rPh>
    <rPh sb="4" eb="5">
      <t>シゲル</t>
    </rPh>
    <rPh sb="6" eb="7">
      <t>キ</t>
    </rPh>
    <phoneticPr fontId="2"/>
  </si>
  <si>
    <t>嘉　野　順　之</t>
    <rPh sb="0" eb="1">
      <t>ヨシミ</t>
    </rPh>
    <rPh sb="2" eb="3">
      <t>ノ</t>
    </rPh>
    <rPh sb="4" eb="5">
      <t>ジュン</t>
    </rPh>
    <rPh sb="6" eb="7">
      <t>コレ</t>
    </rPh>
    <phoneticPr fontId="2"/>
  </si>
  <si>
    <t>平成元年4月24日</t>
    <rPh sb="0" eb="2">
      <t>ヘイセイ</t>
    </rPh>
    <rPh sb="2" eb="4">
      <t>ガンネン</t>
    </rPh>
    <rPh sb="5" eb="6">
      <t>ガツ</t>
    </rPh>
    <rPh sb="8" eb="9">
      <t>ニチ</t>
    </rPh>
    <phoneticPr fontId="2"/>
  </si>
  <si>
    <t>山　根　隆　雄</t>
    <rPh sb="0" eb="1">
      <t>ヤマ</t>
    </rPh>
    <rPh sb="2" eb="3">
      <t>ネ</t>
    </rPh>
    <rPh sb="4" eb="5">
      <t>タカシ</t>
    </rPh>
    <rPh sb="6" eb="7">
      <t>オス</t>
    </rPh>
    <phoneticPr fontId="2"/>
  </si>
  <si>
    <t>山　下　善三郎</t>
    <rPh sb="0" eb="1">
      <t>ヤマ</t>
    </rPh>
    <rPh sb="2" eb="3">
      <t>シタ</t>
    </rPh>
    <rPh sb="4" eb="7">
      <t>ゼンサブロウ</t>
    </rPh>
    <phoneticPr fontId="2"/>
  </si>
  <si>
    <t>谷　口　長四郎</t>
    <rPh sb="0" eb="1">
      <t>タニ</t>
    </rPh>
    <rPh sb="2" eb="3">
      <t>クチ</t>
    </rPh>
    <rPh sb="4" eb="7">
      <t>チョウシロウ</t>
    </rPh>
    <phoneticPr fontId="2"/>
  </si>
  <si>
    <t>小　原　駿之助</t>
    <rPh sb="0" eb="1">
      <t>ショウ</t>
    </rPh>
    <rPh sb="2" eb="3">
      <t>ハラ</t>
    </rPh>
    <rPh sb="4" eb="7">
      <t>シュンユキスケ</t>
    </rPh>
    <phoneticPr fontId="2"/>
  </si>
  <si>
    <t>浅　井　廣　史</t>
    <rPh sb="0" eb="1">
      <t>アサ</t>
    </rPh>
    <rPh sb="2" eb="3">
      <t>セイ</t>
    </rPh>
    <rPh sb="4" eb="5">
      <t>ヒロシ</t>
    </rPh>
    <rPh sb="6" eb="7">
      <t>シ</t>
    </rPh>
    <phoneticPr fontId="2"/>
  </si>
  <si>
    <t>要　明　　勲　</t>
    <rPh sb="0" eb="1">
      <t>ヨウ</t>
    </rPh>
    <rPh sb="2" eb="3">
      <t>メイ</t>
    </rPh>
    <rPh sb="5" eb="6">
      <t>イサオ</t>
    </rPh>
    <phoneticPr fontId="2"/>
  </si>
  <si>
    <t>二　木　利　行</t>
    <rPh sb="0" eb="1">
      <t>ニ</t>
    </rPh>
    <rPh sb="2" eb="3">
      <t>キ</t>
    </rPh>
    <rPh sb="4" eb="5">
      <t>リ</t>
    </rPh>
    <rPh sb="6" eb="7">
      <t>ギョウ</t>
    </rPh>
    <phoneticPr fontId="2"/>
  </si>
  <si>
    <t>上　出　正　司</t>
    <rPh sb="0" eb="1">
      <t>ウエ</t>
    </rPh>
    <rPh sb="2" eb="3">
      <t>デ</t>
    </rPh>
    <rPh sb="4" eb="5">
      <t>セイ</t>
    </rPh>
    <rPh sb="6" eb="7">
      <t>ツカサ</t>
    </rPh>
    <phoneticPr fontId="2"/>
  </si>
  <si>
    <t>資料：議会事務局</t>
    <rPh sb="0" eb="2">
      <t>シリョウ</t>
    </rPh>
    <rPh sb="3" eb="5">
      <t>ギカイ</t>
    </rPh>
    <rPh sb="5" eb="8">
      <t>ジムキョク</t>
    </rPh>
    <phoneticPr fontId="2"/>
  </si>
  <si>
    <t>15-05　歴代副議長</t>
    <rPh sb="6" eb="8">
      <t>レキダイ</t>
    </rPh>
    <rPh sb="8" eb="9">
      <t>フク</t>
    </rPh>
    <rPh sb="9" eb="11">
      <t>ギチョウ</t>
    </rPh>
    <phoneticPr fontId="2"/>
  </si>
  <si>
    <t>山　口　忠　志</t>
    <rPh sb="0" eb="1">
      <t>ヤマ</t>
    </rPh>
    <rPh sb="2" eb="3">
      <t>クチ</t>
    </rPh>
    <rPh sb="4" eb="5">
      <t>チュウ</t>
    </rPh>
    <rPh sb="6" eb="7">
      <t>ココロザシ</t>
    </rPh>
    <phoneticPr fontId="65"/>
  </si>
  <si>
    <t>岩　村　正　秀</t>
    <rPh sb="0" eb="1">
      <t>イワ</t>
    </rPh>
    <rPh sb="2" eb="3">
      <t>ムラ</t>
    </rPh>
    <rPh sb="4" eb="5">
      <t>セイ</t>
    </rPh>
    <rPh sb="6" eb="7">
      <t>ヒデ</t>
    </rPh>
    <phoneticPr fontId="65"/>
  </si>
  <si>
    <t>谷　本　直　人</t>
    <rPh sb="0" eb="1">
      <t>タニ</t>
    </rPh>
    <rPh sb="2" eb="3">
      <t>ホン</t>
    </rPh>
    <rPh sb="4" eb="5">
      <t>チョク</t>
    </rPh>
    <rPh sb="6" eb="7">
      <t>ジン</t>
    </rPh>
    <phoneticPr fontId="65"/>
  </si>
  <si>
    <t>髙　辻󠄀　伸　行</t>
    <rPh sb="0" eb="1">
      <t>タカ</t>
    </rPh>
    <rPh sb="6" eb="7">
      <t>シン</t>
    </rPh>
    <rPh sb="8" eb="9">
      <t>ギョウ</t>
    </rPh>
    <phoneticPr fontId="65"/>
  </si>
  <si>
    <t>細　野　祐　治</t>
    <rPh sb="0" eb="1">
      <t>ホソ</t>
    </rPh>
    <rPh sb="2" eb="3">
      <t>ノ</t>
    </rPh>
    <rPh sb="4" eb="5">
      <t>ユウ</t>
    </rPh>
    <rPh sb="6" eb="7">
      <t>オサム</t>
    </rPh>
    <phoneticPr fontId="65"/>
  </si>
  <si>
    <t>宮　﨑　　　護</t>
    <rPh sb="0" eb="1">
      <t>ミヤ</t>
    </rPh>
    <rPh sb="2" eb="3">
      <t>サキ</t>
    </rPh>
    <rPh sb="6" eb="7">
      <t>マモル</t>
    </rPh>
    <phoneticPr fontId="2"/>
  </si>
  <si>
    <t>中　谷　喜　英</t>
    <rPh sb="0" eb="1">
      <t>ナカ</t>
    </rPh>
    <rPh sb="2" eb="3">
      <t>タニ</t>
    </rPh>
    <rPh sb="4" eb="5">
      <t>ヨシ</t>
    </rPh>
    <rPh sb="6" eb="7">
      <t>エイ</t>
    </rPh>
    <phoneticPr fontId="2"/>
  </si>
  <si>
    <t>田　中　金　利</t>
    <rPh sb="0" eb="1">
      <t>タ</t>
    </rPh>
    <rPh sb="2" eb="3">
      <t>ナカ</t>
    </rPh>
    <rPh sb="4" eb="5">
      <t>カネ</t>
    </rPh>
    <rPh sb="6" eb="7">
      <t>トシ</t>
    </rPh>
    <phoneticPr fontId="2"/>
  </si>
  <si>
    <t>稲　垣　清　也</t>
    <rPh sb="0" eb="1">
      <t>イナ</t>
    </rPh>
    <rPh sb="2" eb="3">
      <t>ガキ</t>
    </rPh>
    <rPh sb="4" eb="5">
      <t>シン</t>
    </rPh>
    <rPh sb="6" eb="7">
      <t>ヤ</t>
    </rPh>
    <phoneticPr fontId="2"/>
  </si>
  <si>
    <t>令和元年10月28日</t>
    <rPh sb="0" eb="2">
      <t>レイワ</t>
    </rPh>
    <rPh sb="2" eb="4">
      <t>ガンネン</t>
    </rPh>
    <rPh sb="6" eb="7">
      <t>ガツ</t>
    </rPh>
    <rPh sb="9" eb="10">
      <t>ニチ</t>
    </rPh>
    <phoneticPr fontId="2"/>
  </si>
  <si>
    <t>今　津　和喜夫</t>
    <rPh sb="0" eb="1">
      <t>コン</t>
    </rPh>
    <rPh sb="2" eb="3">
      <t>ツ</t>
    </rPh>
    <rPh sb="4" eb="5">
      <t>カズ</t>
    </rPh>
    <rPh sb="5" eb="6">
      <t>キ</t>
    </rPh>
    <rPh sb="6" eb="7">
      <t>オット</t>
    </rPh>
    <phoneticPr fontId="2"/>
  </si>
  <si>
    <t>令和元年10月29日</t>
    <rPh sb="0" eb="2">
      <t>レイワ</t>
    </rPh>
    <rPh sb="2" eb="4">
      <t>ガンネン</t>
    </rPh>
    <rPh sb="6" eb="7">
      <t>ガツ</t>
    </rPh>
    <rPh sb="9" eb="10">
      <t>ニチ</t>
    </rPh>
    <phoneticPr fontId="2"/>
  </si>
  <si>
    <t>辰　川　志　郎</t>
    <rPh sb="0" eb="1">
      <t>タツ</t>
    </rPh>
    <rPh sb="2" eb="3">
      <t>カワ</t>
    </rPh>
    <rPh sb="4" eb="5">
      <t>シ</t>
    </rPh>
    <rPh sb="6" eb="7">
      <t>ロウ</t>
    </rPh>
    <phoneticPr fontId="2"/>
  </si>
  <si>
    <t>表　　　二　雄</t>
    <rPh sb="0" eb="1">
      <t>オモテ</t>
    </rPh>
    <rPh sb="4" eb="5">
      <t>2</t>
    </rPh>
    <rPh sb="6" eb="7">
      <t>オス</t>
    </rPh>
    <phoneticPr fontId="2"/>
  </si>
  <si>
    <t>松　木　幸　蔵</t>
    <rPh sb="0" eb="1">
      <t>マツ</t>
    </rPh>
    <rPh sb="2" eb="3">
      <t>キ</t>
    </rPh>
    <rPh sb="4" eb="5">
      <t>サイワイ</t>
    </rPh>
    <rPh sb="6" eb="7">
      <t>クラ</t>
    </rPh>
    <phoneticPr fontId="65"/>
  </si>
  <si>
    <t>中　谷　喜　義</t>
    <rPh sb="0" eb="1">
      <t>ナカ</t>
    </rPh>
    <rPh sb="2" eb="3">
      <t>タニ</t>
    </rPh>
    <rPh sb="4" eb="5">
      <t>ヨシ</t>
    </rPh>
    <rPh sb="6" eb="7">
      <t>ギ</t>
    </rPh>
    <phoneticPr fontId="65"/>
  </si>
  <si>
    <t>富　田　嘉　雄</t>
    <rPh sb="0" eb="1">
      <t>トミ</t>
    </rPh>
    <rPh sb="2" eb="3">
      <t>タ</t>
    </rPh>
    <rPh sb="4" eb="5">
      <t>ヨシミ</t>
    </rPh>
    <rPh sb="6" eb="7">
      <t>オス</t>
    </rPh>
    <phoneticPr fontId="65"/>
  </si>
  <si>
    <t>西　野　栄　次</t>
    <rPh sb="0" eb="1">
      <t>ニシ</t>
    </rPh>
    <rPh sb="2" eb="3">
      <t>ノ</t>
    </rPh>
    <rPh sb="4" eb="5">
      <t>エイ</t>
    </rPh>
    <rPh sb="6" eb="7">
      <t>ツギ</t>
    </rPh>
    <phoneticPr fontId="65"/>
  </si>
  <si>
    <t>宮　永　正　行</t>
    <rPh sb="0" eb="1">
      <t>ミヤ</t>
    </rPh>
    <rPh sb="2" eb="3">
      <t>ナガ</t>
    </rPh>
    <rPh sb="4" eb="5">
      <t>セイ</t>
    </rPh>
    <rPh sb="6" eb="7">
      <t>ギョウ</t>
    </rPh>
    <phoneticPr fontId="65"/>
  </si>
  <si>
    <t>高　辻　兵　衛</t>
    <rPh sb="0" eb="1">
      <t>タカ</t>
    </rPh>
    <rPh sb="2" eb="3">
      <t>ツジ</t>
    </rPh>
    <rPh sb="4" eb="5">
      <t>ヘイ</t>
    </rPh>
    <rPh sb="6" eb="7">
      <t>マモル</t>
    </rPh>
    <phoneticPr fontId="65"/>
  </si>
  <si>
    <t>新　滝　一　雄</t>
    <rPh sb="0" eb="1">
      <t>シン</t>
    </rPh>
    <rPh sb="2" eb="3">
      <t>タキ</t>
    </rPh>
    <rPh sb="4" eb="5">
      <t>イチ</t>
    </rPh>
    <rPh sb="6" eb="7">
      <t>オス</t>
    </rPh>
    <phoneticPr fontId="65"/>
  </si>
  <si>
    <t>中　谷　助　一</t>
    <rPh sb="0" eb="1">
      <t>ナカ</t>
    </rPh>
    <rPh sb="2" eb="3">
      <t>タニ</t>
    </rPh>
    <rPh sb="4" eb="5">
      <t>スケ</t>
    </rPh>
    <rPh sb="6" eb="7">
      <t>イチ</t>
    </rPh>
    <phoneticPr fontId="65"/>
  </si>
  <si>
    <t>矢田郷　昭　三</t>
    <rPh sb="0" eb="2">
      <t>ヤタ</t>
    </rPh>
    <rPh sb="2" eb="3">
      <t>サト</t>
    </rPh>
    <rPh sb="4" eb="5">
      <t>アキラ</t>
    </rPh>
    <rPh sb="6" eb="7">
      <t>サン</t>
    </rPh>
    <phoneticPr fontId="65"/>
  </si>
  <si>
    <t>高　本　照　男</t>
    <rPh sb="0" eb="1">
      <t>タカ</t>
    </rPh>
    <rPh sb="2" eb="3">
      <t>ホン</t>
    </rPh>
    <rPh sb="4" eb="5">
      <t>テル</t>
    </rPh>
    <rPh sb="6" eb="7">
      <t>オトコ</t>
    </rPh>
    <phoneticPr fontId="65"/>
  </si>
  <si>
    <t>中　西　義　一</t>
    <rPh sb="0" eb="1">
      <t>ナカ</t>
    </rPh>
    <rPh sb="2" eb="3">
      <t>ニシ</t>
    </rPh>
    <rPh sb="4" eb="5">
      <t>ギ</t>
    </rPh>
    <rPh sb="6" eb="7">
      <t>イチ</t>
    </rPh>
    <phoneticPr fontId="65"/>
  </si>
  <si>
    <t>森　　　　　正</t>
    <rPh sb="0" eb="1">
      <t>モリ</t>
    </rPh>
    <rPh sb="6" eb="7">
      <t>タダシ</t>
    </rPh>
    <phoneticPr fontId="65"/>
  </si>
  <si>
    <t>宮　崎　康　一</t>
    <rPh sb="0" eb="1">
      <t>ミヤ</t>
    </rPh>
    <rPh sb="2" eb="3">
      <t>ザキ</t>
    </rPh>
    <rPh sb="4" eb="5">
      <t>ヤスシ</t>
    </rPh>
    <rPh sb="6" eb="7">
      <t>イチ</t>
    </rPh>
    <phoneticPr fontId="65"/>
  </si>
  <si>
    <t>市　本　勲　也</t>
    <rPh sb="0" eb="1">
      <t>イチ</t>
    </rPh>
    <rPh sb="2" eb="3">
      <t>モト</t>
    </rPh>
    <rPh sb="4" eb="5">
      <t>イサオ</t>
    </rPh>
    <rPh sb="6" eb="7">
      <t>ナリ</t>
    </rPh>
    <phoneticPr fontId="65"/>
  </si>
  <si>
    <t>山　下　孝　久</t>
    <rPh sb="0" eb="1">
      <t>ヤマ</t>
    </rPh>
    <rPh sb="2" eb="3">
      <t>シタ</t>
    </rPh>
    <rPh sb="4" eb="5">
      <t>タカシ</t>
    </rPh>
    <rPh sb="6" eb="7">
      <t>ヒサシ</t>
    </rPh>
    <phoneticPr fontId="65"/>
  </si>
  <si>
    <t>湯　尻　清一朗</t>
    <rPh sb="0" eb="1">
      <t>ユ</t>
    </rPh>
    <rPh sb="2" eb="3">
      <t>ジリ</t>
    </rPh>
    <rPh sb="4" eb="5">
      <t>セイ</t>
    </rPh>
    <rPh sb="5" eb="7">
      <t>イチロウ</t>
    </rPh>
    <phoneticPr fontId="65"/>
  </si>
  <si>
    <t>山　崎　喜　義</t>
    <rPh sb="0" eb="1">
      <t>ヤマ</t>
    </rPh>
    <rPh sb="2" eb="3">
      <t>ザキ</t>
    </rPh>
    <rPh sb="4" eb="5">
      <t>ヨシ</t>
    </rPh>
    <rPh sb="6" eb="7">
      <t>ギ</t>
    </rPh>
    <phoneticPr fontId="65"/>
  </si>
  <si>
    <t>滝　口　誠　一</t>
    <rPh sb="0" eb="1">
      <t>タキ</t>
    </rPh>
    <rPh sb="2" eb="3">
      <t>クチ</t>
    </rPh>
    <rPh sb="4" eb="5">
      <t>マコト</t>
    </rPh>
    <rPh sb="6" eb="7">
      <t>イチ</t>
    </rPh>
    <phoneticPr fontId="65"/>
  </si>
  <si>
    <t>平　井　　清　</t>
    <rPh sb="0" eb="1">
      <t>ヒラ</t>
    </rPh>
    <rPh sb="2" eb="3">
      <t>セイ</t>
    </rPh>
    <rPh sb="5" eb="6">
      <t>キヨシ</t>
    </rPh>
    <phoneticPr fontId="65"/>
  </si>
  <si>
    <t>下　口　　進　</t>
    <rPh sb="0" eb="1">
      <t>シタ</t>
    </rPh>
    <rPh sb="2" eb="3">
      <t>クチ</t>
    </rPh>
    <rPh sb="5" eb="6">
      <t>スス</t>
    </rPh>
    <phoneticPr fontId="65"/>
  </si>
  <si>
    <t>平成元年2月16日</t>
    <rPh sb="0" eb="2">
      <t>ヘイセイ</t>
    </rPh>
    <rPh sb="2" eb="4">
      <t>ガンネン</t>
    </rPh>
    <rPh sb="5" eb="6">
      <t>ガツ</t>
    </rPh>
    <rPh sb="8" eb="9">
      <t>ニチ</t>
    </rPh>
    <phoneticPr fontId="65"/>
  </si>
  <si>
    <t>田　中　　正　</t>
    <rPh sb="0" eb="1">
      <t>タ</t>
    </rPh>
    <rPh sb="2" eb="3">
      <t>ナカ</t>
    </rPh>
    <rPh sb="5" eb="6">
      <t>タダシ</t>
    </rPh>
    <phoneticPr fontId="65"/>
  </si>
  <si>
    <t>村　井　幸　栄</t>
    <rPh sb="0" eb="1">
      <t>ムラ</t>
    </rPh>
    <rPh sb="2" eb="3">
      <t>セイ</t>
    </rPh>
    <rPh sb="4" eb="5">
      <t>サチ</t>
    </rPh>
    <rPh sb="6" eb="7">
      <t>サカ</t>
    </rPh>
    <phoneticPr fontId="65"/>
  </si>
  <si>
    <t>川　下　　勉　</t>
    <rPh sb="0" eb="1">
      <t>カワ</t>
    </rPh>
    <rPh sb="2" eb="3">
      <t>シタ</t>
    </rPh>
    <rPh sb="5" eb="6">
      <t>ツトム</t>
    </rPh>
    <phoneticPr fontId="65"/>
  </si>
  <si>
    <t>高　辻　乃　三</t>
    <rPh sb="0" eb="1">
      <t>タカ</t>
    </rPh>
    <rPh sb="2" eb="3">
      <t>ツジ</t>
    </rPh>
    <rPh sb="4" eb="5">
      <t>ノ</t>
    </rPh>
    <rPh sb="6" eb="7">
      <t>3</t>
    </rPh>
    <phoneticPr fontId="65"/>
  </si>
  <si>
    <t>山　本　外美三</t>
    <rPh sb="0" eb="1">
      <t>ヤマ</t>
    </rPh>
    <rPh sb="2" eb="3">
      <t>ホン</t>
    </rPh>
    <rPh sb="4" eb="5">
      <t>ソト</t>
    </rPh>
    <rPh sb="5" eb="6">
      <t>ビ</t>
    </rPh>
    <rPh sb="6" eb="7">
      <t>3</t>
    </rPh>
    <phoneticPr fontId="65"/>
  </si>
  <si>
    <t>宮　本　儀　一</t>
    <rPh sb="0" eb="1">
      <t>ミヤ</t>
    </rPh>
    <rPh sb="2" eb="3">
      <t>ホン</t>
    </rPh>
    <rPh sb="4" eb="5">
      <t>ギ</t>
    </rPh>
    <rPh sb="6" eb="7">
      <t>イチ</t>
    </rPh>
    <phoneticPr fontId="65"/>
  </si>
  <si>
    <t>吉　江　外代夫</t>
    <rPh sb="0" eb="1">
      <t>キチ</t>
    </rPh>
    <rPh sb="2" eb="3">
      <t>エ</t>
    </rPh>
    <rPh sb="4" eb="5">
      <t>ソト</t>
    </rPh>
    <rPh sb="5" eb="6">
      <t>ダイ</t>
    </rPh>
    <rPh sb="6" eb="7">
      <t>オット</t>
    </rPh>
    <phoneticPr fontId="65"/>
  </si>
  <si>
    <t>林　　　茂　信</t>
    <rPh sb="0" eb="1">
      <t>ハヤシ</t>
    </rPh>
    <rPh sb="4" eb="5">
      <t>シゲル</t>
    </rPh>
    <rPh sb="6" eb="7">
      <t>シン</t>
    </rPh>
    <phoneticPr fontId="65"/>
  </si>
  <si>
    <t>若　林　幸　子</t>
    <rPh sb="0" eb="1">
      <t>ワカ</t>
    </rPh>
    <rPh sb="2" eb="3">
      <t>ハヤシ</t>
    </rPh>
    <rPh sb="4" eb="5">
      <t>サイワイ</t>
    </rPh>
    <rPh sb="6" eb="7">
      <t>コ</t>
    </rPh>
    <phoneticPr fontId="65"/>
  </si>
  <si>
    <t>西　出　　振　</t>
    <rPh sb="0" eb="1">
      <t>ニシ</t>
    </rPh>
    <rPh sb="2" eb="3">
      <t>デ</t>
    </rPh>
    <rPh sb="5" eb="6">
      <t>シン</t>
    </rPh>
    <phoneticPr fontId="65"/>
  </si>
  <si>
    <t>32</t>
    <phoneticPr fontId="2"/>
  </si>
  <si>
    <t>坂　野　行　平</t>
    <rPh sb="0" eb="1">
      <t>サカ</t>
    </rPh>
    <rPh sb="2" eb="3">
      <t>ノ</t>
    </rPh>
    <rPh sb="4" eb="5">
      <t>ギョウ</t>
    </rPh>
    <rPh sb="6" eb="7">
      <t>ヒラ</t>
    </rPh>
    <phoneticPr fontId="65"/>
  </si>
  <si>
    <t>33</t>
    <phoneticPr fontId="2"/>
  </si>
  <si>
    <t>西　出　清　次</t>
    <phoneticPr fontId="2"/>
  </si>
  <si>
    <t>34</t>
    <phoneticPr fontId="2"/>
  </si>
  <si>
    <t>小　塩　作　馬</t>
    <rPh sb="0" eb="1">
      <t>ショウ</t>
    </rPh>
    <rPh sb="2" eb="3">
      <t>シオ</t>
    </rPh>
    <rPh sb="4" eb="5">
      <t>サク</t>
    </rPh>
    <rPh sb="6" eb="7">
      <t>ウマ</t>
    </rPh>
    <phoneticPr fontId="65"/>
  </si>
  <si>
    <t>35</t>
    <phoneticPr fontId="2"/>
  </si>
  <si>
    <t>上　出　栄　雄</t>
    <rPh sb="0" eb="1">
      <t>ウエ</t>
    </rPh>
    <rPh sb="2" eb="3">
      <t>デ</t>
    </rPh>
    <rPh sb="4" eb="5">
      <t>エイ</t>
    </rPh>
    <rPh sb="6" eb="7">
      <t>ユウ</t>
    </rPh>
    <phoneticPr fontId="65"/>
  </si>
  <si>
    <t>小　面　眞　作</t>
    <rPh sb="0" eb="1">
      <t>ショウ</t>
    </rPh>
    <rPh sb="2" eb="3">
      <t>メン</t>
    </rPh>
    <rPh sb="4" eb="5">
      <t>シン</t>
    </rPh>
    <rPh sb="6" eb="7">
      <t>サク</t>
    </rPh>
    <phoneticPr fontId="2"/>
  </si>
  <si>
    <t>山　崎　光　吉</t>
    <rPh sb="0" eb="1">
      <t>ヤマ</t>
    </rPh>
    <rPh sb="2" eb="3">
      <t>ザキ</t>
    </rPh>
    <rPh sb="4" eb="5">
      <t>ヒカリ</t>
    </rPh>
    <rPh sb="6" eb="7">
      <t>キチ</t>
    </rPh>
    <phoneticPr fontId="2"/>
  </si>
  <si>
    <t>北　市　新太郎</t>
    <rPh sb="0" eb="1">
      <t>キタ</t>
    </rPh>
    <rPh sb="2" eb="3">
      <t>シ</t>
    </rPh>
    <rPh sb="4" eb="7">
      <t>シンタロウ</t>
    </rPh>
    <phoneticPr fontId="2"/>
  </si>
  <si>
    <t>大　嶋　幸　治</t>
    <rPh sb="0" eb="1">
      <t>ダイ</t>
    </rPh>
    <rPh sb="2" eb="3">
      <t>シマ</t>
    </rPh>
    <rPh sb="4" eb="5">
      <t>サイワイ</t>
    </rPh>
    <rPh sb="6" eb="7">
      <t>オサム</t>
    </rPh>
    <phoneticPr fontId="2"/>
  </si>
  <si>
    <t>田　向　安　郎</t>
    <rPh sb="0" eb="1">
      <t>タ</t>
    </rPh>
    <rPh sb="2" eb="3">
      <t>ムカイ</t>
    </rPh>
    <rPh sb="4" eb="5">
      <t>アン</t>
    </rPh>
    <rPh sb="6" eb="7">
      <t>ロウ</t>
    </rPh>
    <phoneticPr fontId="2"/>
  </si>
  <si>
    <t>岡　田　幸　男</t>
    <rPh sb="0" eb="1">
      <t>オカ</t>
    </rPh>
    <rPh sb="2" eb="3">
      <t>タ</t>
    </rPh>
    <rPh sb="4" eb="5">
      <t>サイワイ</t>
    </rPh>
    <rPh sb="6" eb="7">
      <t>オトコ</t>
    </rPh>
    <phoneticPr fontId="2"/>
  </si>
  <si>
    <t>山　下　善三郎</t>
    <rPh sb="0" eb="1">
      <t>ヤマ</t>
    </rPh>
    <rPh sb="2" eb="3">
      <t>シタ</t>
    </rPh>
    <rPh sb="4" eb="7">
      <t>ゼンザブロウ</t>
    </rPh>
    <phoneticPr fontId="2"/>
  </si>
  <si>
    <t>桂　田　美代子</t>
    <rPh sb="0" eb="1">
      <t>カツラ</t>
    </rPh>
    <rPh sb="2" eb="3">
      <t>タ</t>
    </rPh>
    <rPh sb="4" eb="7">
      <t>ミヨコ</t>
    </rPh>
    <phoneticPr fontId="2"/>
  </si>
  <si>
    <t>倉　山　直　彦</t>
    <rPh sb="0" eb="1">
      <t>クラ</t>
    </rPh>
    <rPh sb="2" eb="3">
      <t>ヤマ</t>
    </rPh>
    <rPh sb="4" eb="5">
      <t>チョク</t>
    </rPh>
    <rPh sb="6" eb="7">
      <t>ヒコ</t>
    </rPh>
    <phoneticPr fontId="2"/>
  </si>
  <si>
    <t>小　原　駿之助</t>
    <rPh sb="0" eb="1">
      <t>ショウ</t>
    </rPh>
    <rPh sb="2" eb="3">
      <t>ハラ</t>
    </rPh>
    <rPh sb="4" eb="5">
      <t>シュン</t>
    </rPh>
    <rPh sb="5" eb="6">
      <t>ユキ</t>
    </rPh>
    <rPh sb="6" eb="7">
      <t>スケ</t>
    </rPh>
    <phoneticPr fontId="2"/>
  </si>
  <si>
    <t>浅　井　廣　史</t>
    <rPh sb="0" eb="1">
      <t>アサ</t>
    </rPh>
    <rPh sb="2" eb="3">
      <t>セイ</t>
    </rPh>
    <rPh sb="4" eb="5">
      <t>ヒロシ</t>
    </rPh>
    <rPh sb="6" eb="7">
      <t>フミ</t>
    </rPh>
    <phoneticPr fontId="2"/>
  </si>
  <si>
    <t>西　　　　　彰</t>
    <rPh sb="0" eb="1">
      <t>ニシ</t>
    </rPh>
    <rPh sb="6" eb="7">
      <t>アキラ</t>
    </rPh>
    <phoneticPr fontId="2"/>
  </si>
  <si>
    <t>堀　井　米　蔵</t>
    <rPh sb="0" eb="1">
      <t>ホリ</t>
    </rPh>
    <rPh sb="2" eb="3">
      <t>セイ</t>
    </rPh>
    <rPh sb="4" eb="5">
      <t>ベイ</t>
    </rPh>
    <rPh sb="6" eb="7">
      <t>クラ</t>
    </rPh>
    <phoneticPr fontId="2"/>
  </si>
  <si>
    <t>荒　栄　和　夫</t>
    <rPh sb="0" eb="1">
      <t>アラ</t>
    </rPh>
    <rPh sb="2" eb="3">
      <t>エイ</t>
    </rPh>
    <rPh sb="4" eb="5">
      <t>ワ</t>
    </rPh>
    <rPh sb="6" eb="7">
      <t>オット</t>
    </rPh>
    <phoneticPr fontId="2"/>
  </si>
  <si>
    <t>木　村　行　成</t>
    <rPh sb="0" eb="1">
      <t>キ</t>
    </rPh>
    <rPh sb="2" eb="3">
      <t>ムラ</t>
    </rPh>
    <rPh sb="4" eb="5">
      <t>ギョウ</t>
    </rPh>
    <rPh sb="6" eb="7">
      <t>シゲル</t>
    </rPh>
    <phoneticPr fontId="2"/>
  </si>
  <si>
    <t>平　井　義　一</t>
    <rPh sb="0" eb="1">
      <t>ヒラ</t>
    </rPh>
    <rPh sb="2" eb="3">
      <t>セイ</t>
    </rPh>
    <rPh sb="4" eb="5">
      <t>ギ</t>
    </rPh>
    <rPh sb="6" eb="7">
      <t>イチ</t>
    </rPh>
    <phoneticPr fontId="2"/>
  </si>
  <si>
    <t>15-06　歴代市議会議員</t>
    <rPh sb="6" eb="8">
      <t>レキダイ</t>
    </rPh>
    <rPh sb="8" eb="9">
      <t>シ</t>
    </rPh>
    <rPh sb="9" eb="11">
      <t>ギカイ</t>
    </rPh>
    <rPh sb="11" eb="13">
      <t>ギイン</t>
    </rPh>
    <phoneticPr fontId="2"/>
  </si>
  <si>
    <t>林　　　直　史</t>
    <rPh sb="0" eb="1">
      <t>ハヤシ</t>
    </rPh>
    <rPh sb="4" eb="5">
      <t>チョク</t>
    </rPh>
    <rPh sb="6" eb="7">
      <t>シ</t>
    </rPh>
    <phoneticPr fontId="2"/>
  </si>
  <si>
    <t>室　谷　弘　幸</t>
    <rPh sb="0" eb="1">
      <t>シツ</t>
    </rPh>
    <rPh sb="2" eb="3">
      <t>タニ</t>
    </rPh>
    <rPh sb="4" eb="5">
      <t>ヒロ</t>
    </rPh>
    <rPh sb="6" eb="7">
      <t>サイワイ</t>
    </rPh>
    <phoneticPr fontId="2"/>
  </si>
  <si>
    <t>宮　本　啓　子</t>
    <rPh sb="0" eb="1">
      <t>ミヤ</t>
    </rPh>
    <rPh sb="2" eb="3">
      <t>ホン</t>
    </rPh>
    <rPh sb="4" eb="5">
      <t>ケイ</t>
    </rPh>
    <rPh sb="6" eb="7">
      <t>コ</t>
    </rPh>
    <phoneticPr fontId="2"/>
  </si>
  <si>
    <t>西　出　　　振</t>
    <rPh sb="0" eb="1">
      <t>ニシ</t>
    </rPh>
    <rPh sb="2" eb="3">
      <t>デ</t>
    </rPh>
    <rPh sb="6" eb="7">
      <t>ブルイ</t>
    </rPh>
    <phoneticPr fontId="2"/>
  </si>
  <si>
    <t>新　後　由紀子</t>
    <rPh sb="0" eb="1">
      <t>シン</t>
    </rPh>
    <rPh sb="2" eb="3">
      <t>ゴ</t>
    </rPh>
    <rPh sb="4" eb="7">
      <t>ユキコ</t>
    </rPh>
    <phoneticPr fontId="2"/>
  </si>
  <si>
    <t>第1期</t>
    <rPh sb="0" eb="1">
      <t>ダイ</t>
    </rPh>
    <rPh sb="2" eb="3">
      <t>キ</t>
    </rPh>
    <phoneticPr fontId="2"/>
  </si>
  <si>
    <t>宮　﨑　　　護</t>
    <rPh sb="0" eb="1">
      <t>ミヤ</t>
    </rPh>
    <rPh sb="6" eb="7">
      <t>マモル</t>
    </rPh>
    <phoneticPr fontId="2"/>
  </si>
  <si>
    <t>今　津　和喜夫</t>
    <rPh sb="0" eb="1">
      <t>イマ</t>
    </rPh>
    <rPh sb="2" eb="3">
      <t>ツ</t>
    </rPh>
    <rPh sb="4" eb="7">
      <t>ワキオ</t>
    </rPh>
    <phoneticPr fontId="2"/>
  </si>
  <si>
    <t>上　出  栄　雄</t>
    <rPh sb="0" eb="1">
      <t>ウエ</t>
    </rPh>
    <rPh sb="2" eb="3">
      <t>デ</t>
    </rPh>
    <rPh sb="5" eb="6">
      <t>エイ</t>
    </rPh>
    <rPh sb="7" eb="8">
      <t>オス</t>
    </rPh>
    <phoneticPr fontId="2"/>
  </si>
  <si>
    <t>林　　　俊　昭</t>
    <rPh sb="0" eb="1">
      <t>ハヤシ</t>
    </rPh>
    <rPh sb="4" eb="5">
      <t>シュン</t>
    </rPh>
    <rPh sb="6" eb="7">
      <t>アキラ</t>
    </rPh>
    <phoneticPr fontId="2"/>
  </si>
  <si>
    <t>川　下　　　勉</t>
    <rPh sb="0" eb="1">
      <t>カワ</t>
    </rPh>
    <rPh sb="2" eb="3">
      <t>シタ</t>
    </rPh>
    <rPh sb="6" eb="7">
      <t>ツトム</t>
    </rPh>
    <phoneticPr fontId="2"/>
  </si>
  <si>
    <t>髙　辻󠄀　伸　行</t>
    <rPh sb="0" eb="1">
      <t>タカ</t>
    </rPh>
    <rPh sb="2" eb="5">
      <t>ツジ</t>
    </rPh>
    <rPh sb="6" eb="7">
      <t>シン</t>
    </rPh>
    <rPh sb="8" eb="9">
      <t>ギョウ</t>
    </rPh>
    <phoneticPr fontId="2"/>
  </si>
  <si>
    <t>山　口　忠　志</t>
    <rPh sb="0" eb="1">
      <t>ヤマ</t>
    </rPh>
    <rPh sb="2" eb="3">
      <t>クチ</t>
    </rPh>
    <rPh sb="4" eb="5">
      <t>チュウ</t>
    </rPh>
    <rPh sb="6" eb="7">
      <t>ココロザシ</t>
    </rPh>
    <phoneticPr fontId="2"/>
  </si>
  <si>
    <t>西　口　剛太郎</t>
    <rPh sb="0" eb="1">
      <t>ニシ</t>
    </rPh>
    <rPh sb="2" eb="3">
      <t>クチ</t>
    </rPh>
    <rPh sb="4" eb="7">
      <t>ゴウタロウ</t>
    </rPh>
    <phoneticPr fontId="2"/>
  </si>
  <si>
    <r>
      <t>林　　茂　信
　</t>
    </r>
    <r>
      <rPr>
        <sz val="9"/>
        <rFont val="ＭＳ 明朝"/>
        <family val="1"/>
        <charset val="128"/>
      </rPr>
      <t>(～H21.9.30）</t>
    </r>
    <rPh sb="0" eb="1">
      <t>ハヤシ</t>
    </rPh>
    <rPh sb="3" eb="4">
      <t>シゲル</t>
    </rPh>
    <rPh sb="5" eb="6">
      <t>シン</t>
    </rPh>
    <phoneticPr fontId="2"/>
  </si>
  <si>
    <t>安　達  優　二</t>
    <rPh sb="0" eb="1">
      <t>アン</t>
    </rPh>
    <rPh sb="2" eb="3">
      <t>タチ</t>
    </rPh>
    <rPh sb="5" eb="6">
      <t>ユウ</t>
    </rPh>
    <rPh sb="7" eb="8">
      <t>ニ</t>
    </rPh>
    <phoneticPr fontId="2"/>
  </si>
  <si>
    <t>細　野　祐　治</t>
    <rPh sb="0" eb="1">
      <t>ホソ</t>
    </rPh>
    <rPh sb="2" eb="3">
      <t>ノ</t>
    </rPh>
    <rPh sb="4" eb="5">
      <t>ユウ</t>
    </rPh>
    <rPh sb="6" eb="7">
      <t>オサム</t>
    </rPh>
    <phoneticPr fontId="2"/>
  </si>
  <si>
    <t>吉　江　外代夫</t>
    <rPh sb="0" eb="1">
      <t>キチ</t>
    </rPh>
    <rPh sb="2" eb="3">
      <t>エ</t>
    </rPh>
    <rPh sb="4" eb="5">
      <t>ガイ</t>
    </rPh>
    <phoneticPr fontId="2"/>
  </si>
  <si>
    <t>谷　本　直　人</t>
    <rPh sb="0" eb="1">
      <t>タニ</t>
    </rPh>
    <rPh sb="2" eb="3">
      <t>ホン</t>
    </rPh>
    <rPh sb="4" eb="5">
      <t>チョク</t>
    </rPh>
    <rPh sb="6" eb="7">
      <t>ジン</t>
    </rPh>
    <phoneticPr fontId="2"/>
  </si>
  <si>
    <t>要　明　　　勲</t>
    <rPh sb="0" eb="1">
      <t>ヨウ</t>
    </rPh>
    <rPh sb="2" eb="3">
      <t>メイ</t>
    </rPh>
    <rPh sb="6" eb="7">
      <t>イサオ</t>
    </rPh>
    <phoneticPr fontId="2"/>
  </si>
  <si>
    <t>第2期</t>
    <rPh sb="0" eb="1">
      <t>ダイ</t>
    </rPh>
    <rPh sb="2" eb="3">
      <t>キ</t>
    </rPh>
    <phoneticPr fontId="2"/>
  </si>
  <si>
    <t>西　川　昌　之</t>
    <rPh sb="0" eb="1">
      <t>ニシ</t>
    </rPh>
    <rPh sb="2" eb="3">
      <t>カワ</t>
    </rPh>
    <rPh sb="4" eb="5">
      <t>アキラ</t>
    </rPh>
    <rPh sb="6" eb="7">
      <t>コレ</t>
    </rPh>
    <phoneticPr fontId="2"/>
  </si>
  <si>
    <t>中　谷　喜　英</t>
    <rPh sb="0" eb="1">
      <t>ナカ</t>
    </rPh>
    <rPh sb="2" eb="3">
      <t>ヤ</t>
    </rPh>
    <rPh sb="4" eb="5">
      <t>キ</t>
    </rPh>
    <rPh sb="6" eb="7">
      <t>エイ</t>
    </rPh>
    <phoneticPr fontId="2"/>
  </si>
  <si>
    <r>
      <t>宮 本　啓 子</t>
    </r>
    <r>
      <rPr>
        <sz val="9"/>
        <rFont val="ＭＳ 明朝"/>
        <family val="1"/>
        <charset val="128"/>
      </rPr>
      <t>（～H24.11.30）</t>
    </r>
    <rPh sb="0" eb="1">
      <t>ミヤ</t>
    </rPh>
    <rPh sb="2" eb="3">
      <t>ホン</t>
    </rPh>
    <rPh sb="4" eb="5">
      <t>ケイ</t>
    </rPh>
    <rPh sb="6" eb="7">
      <t>コ</t>
    </rPh>
    <phoneticPr fontId="2"/>
  </si>
  <si>
    <r>
      <t>細　野　祐　治</t>
    </r>
    <r>
      <rPr>
        <sz val="9"/>
        <rFont val="ＭＳ 明朝"/>
        <family val="1"/>
        <charset val="128"/>
      </rPr>
      <t>（～H24.11.21）</t>
    </r>
    <rPh sb="0" eb="1">
      <t>ホソ</t>
    </rPh>
    <rPh sb="2" eb="3">
      <t>ノ</t>
    </rPh>
    <rPh sb="4" eb="5">
      <t>ユウ</t>
    </rPh>
    <rPh sb="6" eb="7">
      <t>オサム</t>
    </rPh>
    <phoneticPr fontId="2"/>
  </si>
  <si>
    <t>第3期</t>
    <rPh sb="0" eb="1">
      <t>ダイ</t>
    </rPh>
    <rPh sb="2" eb="3">
      <t>キ</t>
    </rPh>
    <phoneticPr fontId="2"/>
  </si>
  <si>
    <t>上　田　朋　和</t>
    <rPh sb="0" eb="1">
      <t>ジョウ</t>
    </rPh>
    <rPh sb="2" eb="3">
      <t>タ</t>
    </rPh>
    <rPh sb="4" eb="5">
      <t>トモ</t>
    </rPh>
    <rPh sb="6" eb="7">
      <t>ワ</t>
    </rPh>
    <phoneticPr fontId="2"/>
  </si>
  <si>
    <r>
      <t>山　口　忠　志</t>
    </r>
    <r>
      <rPr>
        <sz val="9"/>
        <color theme="1"/>
        <rFont val="ＭＳ 明朝"/>
        <family val="1"/>
        <charset val="128"/>
      </rPr>
      <t>(～H26.2.21)</t>
    </r>
    <rPh sb="0" eb="1">
      <t>ヤマ</t>
    </rPh>
    <rPh sb="2" eb="3">
      <t>クチ</t>
    </rPh>
    <rPh sb="4" eb="5">
      <t>タダシ</t>
    </rPh>
    <rPh sb="6" eb="7">
      <t>ココロザシ</t>
    </rPh>
    <phoneticPr fontId="2"/>
  </si>
  <si>
    <t>乾　　　浩　人</t>
    <rPh sb="0" eb="1">
      <t>イヌイ</t>
    </rPh>
    <rPh sb="4" eb="5">
      <t>ヒロシ</t>
    </rPh>
    <rPh sb="6" eb="7">
      <t>ヒト</t>
    </rPh>
    <phoneticPr fontId="2"/>
  </si>
  <si>
    <t>田　中　金　利</t>
    <rPh sb="0" eb="1">
      <t>タ</t>
    </rPh>
    <rPh sb="2" eb="3">
      <t>ナカ</t>
    </rPh>
    <rPh sb="4" eb="5">
      <t>キン</t>
    </rPh>
    <rPh sb="6" eb="7">
      <t>リ</t>
    </rPh>
    <phoneticPr fontId="2"/>
  </si>
  <si>
    <t>谷　本　直　人</t>
    <rPh sb="0" eb="1">
      <t>タニ</t>
    </rPh>
    <rPh sb="2" eb="3">
      <t>ホン</t>
    </rPh>
    <rPh sb="4" eb="5">
      <t>ナオ</t>
    </rPh>
    <rPh sb="6" eb="7">
      <t>ヒト</t>
    </rPh>
    <phoneticPr fontId="2"/>
  </si>
  <si>
    <t>岩　村　正　秀</t>
    <rPh sb="0" eb="1">
      <t>イワ</t>
    </rPh>
    <rPh sb="2" eb="3">
      <t>ムラ</t>
    </rPh>
    <rPh sb="4" eb="5">
      <t>タダシ</t>
    </rPh>
    <rPh sb="6" eb="7">
      <t>ヒデ</t>
    </rPh>
    <phoneticPr fontId="2"/>
  </si>
  <si>
    <t>吉　江　外代夫</t>
    <rPh sb="0" eb="1">
      <t>キチ</t>
    </rPh>
    <rPh sb="2" eb="3">
      <t>エ</t>
    </rPh>
    <rPh sb="4" eb="7">
      <t>トヨオ</t>
    </rPh>
    <phoneticPr fontId="2"/>
  </si>
  <si>
    <t>辰　川　志　郎</t>
    <rPh sb="0" eb="1">
      <t>タツ</t>
    </rPh>
    <rPh sb="2" eb="3">
      <t>カワ</t>
    </rPh>
    <rPh sb="4" eb="5">
      <t>ココロザシ</t>
    </rPh>
    <rPh sb="6" eb="7">
      <t>ロウ</t>
    </rPh>
    <phoneticPr fontId="2"/>
  </si>
  <si>
    <t>林　　　直　史</t>
    <rPh sb="0" eb="1">
      <t>ハヤシ</t>
    </rPh>
    <rPh sb="4" eb="5">
      <t>ナオ</t>
    </rPh>
    <rPh sb="6" eb="7">
      <t>シ</t>
    </rPh>
    <phoneticPr fontId="2"/>
  </si>
  <si>
    <r>
      <t>室 谷　弘 幸</t>
    </r>
    <r>
      <rPr>
        <sz val="9"/>
        <color theme="1"/>
        <rFont val="ＭＳ 明朝"/>
        <family val="1"/>
        <charset val="128"/>
      </rPr>
      <t>（～H26.2.27）</t>
    </r>
    <rPh sb="0" eb="1">
      <t>シツ</t>
    </rPh>
    <rPh sb="2" eb="3">
      <t>タニ</t>
    </rPh>
    <rPh sb="4" eb="5">
      <t>ヒロシ</t>
    </rPh>
    <rPh sb="6" eb="7">
      <t>サイワイ</t>
    </rPh>
    <phoneticPr fontId="2"/>
  </si>
  <si>
    <r>
      <t xml:space="preserve">上 出　栄 雄
</t>
    </r>
    <r>
      <rPr>
        <sz val="9"/>
        <color theme="1"/>
        <rFont val="ＭＳ 明朝"/>
        <family val="1"/>
        <charset val="128"/>
      </rPr>
      <t>（～H28.8.14)</t>
    </r>
    <rPh sb="0" eb="1">
      <t>ジョウ</t>
    </rPh>
    <rPh sb="2" eb="3">
      <t>デ</t>
    </rPh>
    <rPh sb="4" eb="5">
      <t>エイ</t>
    </rPh>
    <rPh sb="6" eb="7">
      <t>オス</t>
    </rPh>
    <phoneticPr fontId="2"/>
  </si>
  <si>
    <t>稲　垣　清　也</t>
    <rPh sb="0" eb="1">
      <t>イネ</t>
    </rPh>
    <rPh sb="2" eb="3">
      <t>カキ</t>
    </rPh>
    <rPh sb="4" eb="5">
      <t>シン</t>
    </rPh>
    <rPh sb="6" eb="7">
      <t>ヤ</t>
    </rPh>
    <phoneticPr fontId="2"/>
  </si>
  <si>
    <t>林　　　茂　信</t>
    <rPh sb="0" eb="1">
      <t>ハヤシ</t>
    </rPh>
    <rPh sb="4" eb="5">
      <t>シゲ</t>
    </rPh>
    <rPh sb="6" eb="7">
      <t>シン</t>
    </rPh>
    <phoneticPr fontId="2"/>
  </si>
  <si>
    <t>第4期</t>
    <rPh sb="0" eb="1">
      <t>ダイ</t>
    </rPh>
    <rPh sb="2" eb="3">
      <t>キ</t>
    </rPh>
    <phoneticPr fontId="2"/>
  </si>
  <si>
    <t>東　野　真　樹</t>
    <rPh sb="0" eb="1">
      <t>ヒガシ</t>
    </rPh>
    <rPh sb="2" eb="3">
      <t>ノ</t>
    </rPh>
    <rPh sb="4" eb="5">
      <t>マコト</t>
    </rPh>
    <rPh sb="6" eb="7">
      <t>キ</t>
    </rPh>
    <phoneticPr fontId="2"/>
  </si>
  <si>
    <r>
      <t xml:space="preserve">乾　　浩　人
</t>
    </r>
    <r>
      <rPr>
        <sz val="9"/>
        <color theme="1"/>
        <rFont val="ＭＳ 明朝"/>
        <family val="1"/>
        <charset val="128"/>
      </rPr>
      <t>（～H29.12.19）</t>
    </r>
    <rPh sb="0" eb="1">
      <t>イヌイ</t>
    </rPh>
    <rPh sb="3" eb="4">
      <t>ヒロシ</t>
    </rPh>
    <rPh sb="5" eb="6">
      <t>ヒト</t>
    </rPh>
    <phoneticPr fontId="2"/>
  </si>
  <si>
    <t>中　川　敬　雄</t>
    <rPh sb="0" eb="1">
      <t>ナカ</t>
    </rPh>
    <rPh sb="2" eb="3">
      <t>カワ</t>
    </rPh>
    <rPh sb="4" eb="5">
      <t>ケイ</t>
    </rPh>
    <rPh sb="6" eb="7">
      <t>オス</t>
    </rPh>
    <phoneticPr fontId="2"/>
  </si>
  <si>
    <t>南　出　貞　子</t>
    <rPh sb="0" eb="1">
      <t>ミナミ</t>
    </rPh>
    <rPh sb="2" eb="3">
      <t>デ</t>
    </rPh>
    <rPh sb="4" eb="5">
      <t>サダ</t>
    </rPh>
    <rPh sb="6" eb="7">
      <t>コ</t>
    </rPh>
    <phoneticPr fontId="2"/>
  </si>
  <si>
    <t>第5期</t>
    <rPh sb="0" eb="1">
      <t>ダイ</t>
    </rPh>
    <rPh sb="2" eb="3">
      <t>キ</t>
    </rPh>
    <phoneticPr fontId="2"/>
  </si>
  <si>
    <t>上　野　清　隆</t>
    <phoneticPr fontId="2"/>
  </si>
  <si>
    <t>東　野　真　樹</t>
    <phoneticPr fontId="2"/>
  </si>
  <si>
    <t>辰　川　志　郎</t>
    <phoneticPr fontId="2"/>
  </si>
  <si>
    <t>髙　辻󠄀　伸　行</t>
    <phoneticPr fontId="2"/>
  </si>
  <si>
    <t>林　　　俊　昭</t>
    <phoneticPr fontId="2"/>
  </si>
  <si>
    <t>若　林　　　高</t>
    <phoneticPr fontId="2"/>
  </si>
  <si>
    <t>中　川　敬　雄</t>
    <phoneticPr fontId="2"/>
  </si>
  <si>
    <t>稲　垣　清　也</t>
    <phoneticPr fontId="2"/>
  </si>
  <si>
    <t>山　口　忠　志</t>
    <phoneticPr fontId="2"/>
  </si>
  <si>
    <t>荒　谷　啓　一</t>
    <phoneticPr fontId="2"/>
  </si>
  <si>
    <t>南　出　貞　子</t>
    <phoneticPr fontId="2"/>
  </si>
  <si>
    <t>中　谷　喜　英</t>
    <phoneticPr fontId="2"/>
  </si>
  <si>
    <t>今　津　和喜夫</t>
    <phoneticPr fontId="2"/>
  </si>
  <si>
    <t>一　色　眞　一</t>
    <phoneticPr fontId="2"/>
  </si>
  <si>
    <t>上　田　朋　和</t>
    <phoneticPr fontId="2"/>
  </si>
  <si>
    <t>林　　　直　史</t>
    <phoneticPr fontId="2"/>
  </si>
  <si>
    <t>林　　　茂　信</t>
    <phoneticPr fontId="2"/>
  </si>
  <si>
    <t>15-07　会派別市議会議員数</t>
    <rPh sb="6" eb="8">
      <t>カイハ</t>
    </rPh>
    <rPh sb="8" eb="9">
      <t>ベツ</t>
    </rPh>
    <rPh sb="9" eb="10">
      <t>シ</t>
    </rPh>
    <rPh sb="10" eb="12">
      <t>ギカイ</t>
    </rPh>
    <rPh sb="12" eb="15">
      <t>ギインスウ</t>
    </rPh>
    <phoneticPr fontId="2"/>
  </si>
  <si>
    <t>令和4年1月1日現在</t>
    <rPh sb="0" eb="2">
      <t>レイワ</t>
    </rPh>
    <phoneticPr fontId="2"/>
  </si>
  <si>
    <t>会　　　派</t>
    <rPh sb="0" eb="1">
      <t>カイ</t>
    </rPh>
    <rPh sb="4" eb="5">
      <t>ハ</t>
    </rPh>
    <phoneticPr fontId="2"/>
  </si>
  <si>
    <t>昂志会</t>
    <rPh sb="0" eb="1">
      <t>コウ</t>
    </rPh>
    <rPh sb="1" eb="2">
      <t>シ</t>
    </rPh>
    <rPh sb="2" eb="3">
      <t>カイ</t>
    </rPh>
    <phoneticPr fontId="2"/>
  </si>
  <si>
    <t>自民かがやき</t>
    <rPh sb="0" eb="2">
      <t>ジミン</t>
    </rPh>
    <phoneticPr fontId="2"/>
  </si>
  <si>
    <t>会派・グループに属さない議員</t>
    <rPh sb="0" eb="1">
      <t>カイ</t>
    </rPh>
    <rPh sb="1" eb="2">
      <t>ハ</t>
    </rPh>
    <rPh sb="8" eb="9">
      <t>ゾク</t>
    </rPh>
    <rPh sb="12" eb="14">
      <t>ギイン</t>
    </rPh>
    <phoneticPr fontId="2"/>
  </si>
  <si>
    <t>人　　　員</t>
    <rPh sb="0" eb="1">
      <t>ヒト</t>
    </rPh>
    <rPh sb="4" eb="5">
      <t>イン</t>
    </rPh>
    <phoneticPr fontId="2"/>
  </si>
  <si>
    <t>15-08　議会付議件数</t>
    <rPh sb="6" eb="8">
      <t>ギカイ</t>
    </rPh>
    <rPh sb="8" eb="10">
      <t>フギ</t>
    </rPh>
    <rPh sb="10" eb="12">
      <t>ケンスウ</t>
    </rPh>
    <phoneticPr fontId="2"/>
  </si>
  <si>
    <t>開会数</t>
    <rPh sb="0" eb="2">
      <t>カイカイ</t>
    </rPh>
    <rPh sb="2" eb="3">
      <t>スウ</t>
    </rPh>
    <phoneticPr fontId="2"/>
  </si>
  <si>
    <t>会期
延日数</t>
    <rPh sb="0" eb="2">
      <t>カイキ</t>
    </rPh>
    <rPh sb="3" eb="4">
      <t>ノ</t>
    </rPh>
    <rPh sb="4" eb="6">
      <t>ニッスウ</t>
    </rPh>
    <phoneticPr fontId="2"/>
  </si>
  <si>
    <t>本会議
日数</t>
    <rPh sb="0" eb="3">
      <t>ホンカイギ</t>
    </rPh>
    <rPh sb="4" eb="6">
      <t>ニッスウ</t>
    </rPh>
    <phoneticPr fontId="2"/>
  </si>
  <si>
    <t>市長提出議案</t>
    <rPh sb="0" eb="2">
      <t>シチョウ</t>
    </rPh>
    <rPh sb="2" eb="4">
      <t>テイシュツ</t>
    </rPh>
    <rPh sb="4" eb="6">
      <t>ギアン</t>
    </rPh>
    <phoneticPr fontId="2"/>
  </si>
  <si>
    <t>議員提出議案</t>
    <rPh sb="0" eb="2">
      <t>ギイン</t>
    </rPh>
    <rPh sb="2" eb="4">
      <t>テイシュツ</t>
    </rPh>
    <rPh sb="4" eb="6">
      <t>ギアン</t>
    </rPh>
    <phoneticPr fontId="2"/>
  </si>
  <si>
    <t>選挙</t>
    <rPh sb="0" eb="2">
      <t>センキョ</t>
    </rPh>
    <phoneticPr fontId="2"/>
  </si>
  <si>
    <t>予算</t>
    <rPh sb="0" eb="2">
      <t>ヨサン</t>
    </rPh>
    <phoneticPr fontId="2"/>
  </si>
  <si>
    <t>条例</t>
    <rPh sb="0" eb="2">
      <t>ジョウレイ</t>
    </rPh>
    <phoneticPr fontId="2"/>
  </si>
  <si>
    <t>決算
認定</t>
    <rPh sb="0" eb="2">
      <t>ケッサン</t>
    </rPh>
    <rPh sb="3" eb="5">
      <t>ニンテイ</t>
    </rPh>
    <phoneticPr fontId="2"/>
  </si>
  <si>
    <t>報告</t>
    <rPh sb="0" eb="2">
      <t>ホウコク</t>
    </rPh>
    <phoneticPr fontId="2"/>
  </si>
  <si>
    <t>契約</t>
    <rPh sb="0" eb="2">
      <t>ケイヤク</t>
    </rPh>
    <phoneticPr fontId="2"/>
  </si>
  <si>
    <t>意見書
決議
要望書</t>
    <rPh sb="0" eb="3">
      <t>イケンショ</t>
    </rPh>
    <rPh sb="4" eb="6">
      <t>ケツギ</t>
    </rPh>
    <rPh sb="7" eb="10">
      <t>ヨウボウショ</t>
    </rPh>
    <phoneticPr fontId="2"/>
  </si>
  <si>
    <t>　30</t>
    <phoneticPr fontId="2"/>
  </si>
  <si>
    <t>　3</t>
    <phoneticPr fontId="2"/>
  </si>
  <si>
    <t>15-09　請願・陳情の状況</t>
    <rPh sb="6" eb="8">
      <t>セイガン</t>
    </rPh>
    <rPh sb="9" eb="11">
      <t>チンジョウ</t>
    </rPh>
    <rPh sb="12" eb="14">
      <t>ジョウキョウ</t>
    </rPh>
    <phoneticPr fontId="2"/>
  </si>
  <si>
    <t>年度</t>
    <rPh sb="0" eb="1">
      <t>トシ</t>
    </rPh>
    <rPh sb="1" eb="2">
      <t>ド</t>
    </rPh>
    <phoneticPr fontId="2"/>
  </si>
  <si>
    <t>請願</t>
    <rPh sb="0" eb="2">
      <t>セイガン</t>
    </rPh>
    <phoneticPr fontId="2"/>
  </si>
  <si>
    <t>陳情</t>
    <rPh sb="0" eb="2">
      <t>チンジョウ</t>
    </rPh>
    <phoneticPr fontId="2"/>
  </si>
  <si>
    <t>受理</t>
    <rPh sb="0" eb="2">
      <t>ジュリ</t>
    </rPh>
    <phoneticPr fontId="2"/>
  </si>
  <si>
    <t>採択</t>
    <rPh sb="0" eb="2">
      <t>サイタク</t>
    </rPh>
    <phoneticPr fontId="2"/>
  </si>
  <si>
    <t>不採択</t>
    <rPh sb="0" eb="1">
      <t>フ</t>
    </rPh>
    <rPh sb="1" eb="3">
      <t>サイタク</t>
    </rPh>
    <phoneticPr fontId="2"/>
  </si>
  <si>
    <t>一部採択</t>
    <rPh sb="0" eb="2">
      <t>イチブ</t>
    </rPh>
    <rPh sb="2" eb="4">
      <t>サイタク</t>
    </rPh>
    <phoneticPr fontId="2"/>
  </si>
  <si>
    <t>継続審査</t>
    <rPh sb="0" eb="2">
      <t>ケイゾク</t>
    </rPh>
    <rPh sb="2" eb="4">
      <t>シンサ</t>
    </rPh>
    <phoneticPr fontId="2"/>
  </si>
  <si>
    <t>審査未了</t>
    <rPh sb="0" eb="2">
      <t>シンサ</t>
    </rPh>
    <rPh sb="2" eb="4">
      <t>ミリョウ</t>
    </rPh>
    <phoneticPr fontId="2"/>
  </si>
  <si>
    <t>取り下げ</t>
    <rPh sb="0" eb="1">
      <t>ト</t>
    </rPh>
    <rPh sb="2" eb="3">
      <t>サ</t>
    </rPh>
    <phoneticPr fontId="2"/>
  </si>
  <si>
    <t xml:space="preserve">  29</t>
    <phoneticPr fontId="2"/>
  </si>
  <si>
    <t xml:space="preserve">  30</t>
    <phoneticPr fontId="2"/>
  </si>
  <si>
    <t>令和元年</t>
    <phoneticPr fontId="2"/>
  </si>
  <si>
    <t xml:space="preserve">   2</t>
    <phoneticPr fontId="2"/>
  </si>
  <si>
    <t>15-10　戸籍謄抄本等の交付状況</t>
    <rPh sb="6" eb="8">
      <t>コセキ</t>
    </rPh>
    <rPh sb="8" eb="9">
      <t>ウツ</t>
    </rPh>
    <rPh sb="9" eb="11">
      <t>ショウホン</t>
    </rPh>
    <rPh sb="11" eb="12">
      <t>ナド</t>
    </rPh>
    <rPh sb="13" eb="15">
      <t>コウフ</t>
    </rPh>
    <rPh sb="15" eb="17">
      <t>ジョウキョウ</t>
    </rPh>
    <phoneticPr fontId="2"/>
  </si>
  <si>
    <t>戸籍</t>
    <rPh sb="0" eb="2">
      <t>コセキ</t>
    </rPh>
    <phoneticPr fontId="2"/>
  </si>
  <si>
    <t>住民票</t>
    <rPh sb="0" eb="3">
      <t>ジュウミンヒョウ</t>
    </rPh>
    <phoneticPr fontId="2"/>
  </si>
  <si>
    <t>印鑑
証明</t>
    <rPh sb="0" eb="2">
      <t>インカン</t>
    </rPh>
    <rPh sb="3" eb="5">
      <t>ショウメイ</t>
    </rPh>
    <phoneticPr fontId="2"/>
  </si>
  <si>
    <t>その他
諸証明</t>
    <rPh sb="2" eb="3">
      <t>タ</t>
    </rPh>
    <rPh sb="4" eb="5">
      <t>ショ</t>
    </rPh>
    <rPh sb="5" eb="7">
      <t>ショウメイ</t>
    </rPh>
    <phoneticPr fontId="2"/>
  </si>
  <si>
    <t>除籍</t>
    <rPh sb="0" eb="2">
      <t>ジョセキ</t>
    </rPh>
    <phoneticPr fontId="2"/>
  </si>
  <si>
    <t>証明</t>
    <rPh sb="0" eb="2">
      <t>ショウメイ</t>
    </rPh>
    <phoneticPr fontId="2"/>
  </si>
  <si>
    <t>閲覧</t>
    <rPh sb="0" eb="2">
      <t>エツラン</t>
    </rPh>
    <phoneticPr fontId="2"/>
  </si>
  <si>
    <t>附票</t>
    <rPh sb="0" eb="1">
      <t>フ</t>
    </rPh>
    <rPh sb="1" eb="2">
      <t>ヒョウ</t>
    </rPh>
    <phoneticPr fontId="2"/>
  </si>
  <si>
    <t>15-11　市民相談の状況</t>
    <rPh sb="6" eb="8">
      <t>シミン</t>
    </rPh>
    <rPh sb="8" eb="10">
      <t>ソウダン</t>
    </rPh>
    <rPh sb="11" eb="13">
      <t>ジョウキョウ</t>
    </rPh>
    <phoneticPr fontId="2"/>
  </si>
  <si>
    <t>心配ごと</t>
    <rPh sb="0" eb="2">
      <t>シンパイ</t>
    </rPh>
    <phoneticPr fontId="2"/>
  </si>
  <si>
    <t>人権</t>
    <rPh sb="0" eb="2">
      <t>ジンケン</t>
    </rPh>
    <phoneticPr fontId="2"/>
  </si>
  <si>
    <t>行政</t>
    <rPh sb="0" eb="2">
      <t>ギョウセイ</t>
    </rPh>
    <phoneticPr fontId="2"/>
  </si>
  <si>
    <t>交通
事故</t>
    <rPh sb="0" eb="2">
      <t>コウツウ</t>
    </rPh>
    <rPh sb="3" eb="5">
      <t>ジコ</t>
    </rPh>
    <phoneticPr fontId="2"/>
  </si>
  <si>
    <t>消費
生活</t>
    <rPh sb="0" eb="2">
      <t>ショウヒ</t>
    </rPh>
    <rPh sb="3" eb="5">
      <t>セイカツ</t>
    </rPh>
    <phoneticPr fontId="2"/>
  </si>
  <si>
    <t>年金</t>
    <rPh sb="0" eb="2">
      <t>ネンキン</t>
    </rPh>
    <phoneticPr fontId="2"/>
  </si>
  <si>
    <t>法律</t>
    <rPh sb="0" eb="2">
      <t>ホウリツ</t>
    </rPh>
    <phoneticPr fontId="2"/>
  </si>
  <si>
    <t>健康</t>
    <rPh sb="0" eb="2">
      <t>ケンコウ</t>
    </rPh>
    <phoneticPr fontId="2"/>
  </si>
  <si>
    <t>※｢総合｣は「心配ごと」「人権」「行政｣の総数</t>
    <rPh sb="2" eb="4">
      <t>ソウゴウ</t>
    </rPh>
    <rPh sb="7" eb="9">
      <t>シンパイ</t>
    </rPh>
    <rPh sb="13" eb="15">
      <t>ジンケン</t>
    </rPh>
    <rPh sb="17" eb="19">
      <t>ギョウセイ</t>
    </rPh>
    <rPh sb="21" eb="23">
      <t>ソウスウ</t>
    </rPh>
    <phoneticPr fontId="2"/>
  </si>
  <si>
    <t>資料：相談支援課・健康課</t>
    <rPh sb="0" eb="2">
      <t>シリョウ</t>
    </rPh>
    <rPh sb="3" eb="7">
      <t>ソウダンシエン</t>
    </rPh>
    <rPh sb="7" eb="8">
      <t>カ</t>
    </rPh>
    <rPh sb="9" eb="11">
      <t>ケンコウ</t>
    </rPh>
    <rPh sb="11" eb="12">
      <t>カ</t>
    </rPh>
    <phoneticPr fontId="2"/>
  </si>
  <si>
    <t>15-12　加賀市職員数</t>
    <rPh sb="6" eb="9">
      <t>カガシ</t>
    </rPh>
    <rPh sb="9" eb="11">
      <t>ショクイン</t>
    </rPh>
    <rPh sb="11" eb="12">
      <t>スウ</t>
    </rPh>
    <phoneticPr fontId="2"/>
  </si>
  <si>
    <t>各年4月1日現在　単位：人</t>
    <rPh sb="0" eb="2">
      <t>カクトシ</t>
    </rPh>
    <rPh sb="3" eb="4">
      <t>ガツ</t>
    </rPh>
    <rPh sb="5" eb="6">
      <t>ニチ</t>
    </rPh>
    <rPh sb="6" eb="8">
      <t>ゲンザイ</t>
    </rPh>
    <rPh sb="9" eb="11">
      <t>タンイ</t>
    </rPh>
    <rPh sb="12" eb="13">
      <t>ニン</t>
    </rPh>
    <phoneticPr fontId="2"/>
  </si>
  <si>
    <t>職種</t>
    <rPh sb="0" eb="2">
      <t>ショクシュ</t>
    </rPh>
    <phoneticPr fontId="2"/>
  </si>
  <si>
    <t>一般
行政職</t>
    <rPh sb="0" eb="2">
      <t>イッパン</t>
    </rPh>
    <rPh sb="3" eb="5">
      <t>ギョウセイ</t>
    </rPh>
    <rPh sb="5" eb="6">
      <t>ショク</t>
    </rPh>
    <phoneticPr fontId="2"/>
  </si>
  <si>
    <t>教育職</t>
    <rPh sb="0" eb="2">
      <t>キョウイク</t>
    </rPh>
    <rPh sb="2" eb="3">
      <t>ショク</t>
    </rPh>
    <phoneticPr fontId="2"/>
  </si>
  <si>
    <t>消防職</t>
    <rPh sb="0" eb="2">
      <t>ショウボウ</t>
    </rPh>
    <rPh sb="2" eb="3">
      <t>ショク</t>
    </rPh>
    <phoneticPr fontId="2"/>
  </si>
  <si>
    <t>公営企業等会計部門</t>
    <rPh sb="0" eb="2">
      <t>コウエイ</t>
    </rPh>
    <rPh sb="2" eb="5">
      <t>キギョウトウ</t>
    </rPh>
    <rPh sb="5" eb="7">
      <t>カイケイ</t>
    </rPh>
    <rPh sb="7" eb="9">
      <t>ブモン</t>
    </rPh>
    <phoneticPr fontId="2"/>
  </si>
  <si>
    <t>病　院</t>
    <rPh sb="0" eb="1">
      <t>ヤマイ</t>
    </rPh>
    <rPh sb="2" eb="3">
      <t>イン</t>
    </rPh>
    <phoneticPr fontId="2"/>
  </si>
  <si>
    <t>水　道</t>
    <rPh sb="0" eb="1">
      <t>ミズ</t>
    </rPh>
    <rPh sb="2" eb="3">
      <t>ミチ</t>
    </rPh>
    <phoneticPr fontId="2"/>
  </si>
  <si>
    <t>下水道</t>
    <rPh sb="0" eb="1">
      <t>シタ</t>
    </rPh>
    <rPh sb="1" eb="2">
      <t>ミズ</t>
    </rPh>
    <rPh sb="2" eb="3">
      <t>ミチ</t>
    </rPh>
    <phoneticPr fontId="2"/>
  </si>
  <si>
    <t>令和 2年</t>
    <rPh sb="0" eb="2">
      <t>レイワ</t>
    </rPh>
    <rPh sb="4" eb="5">
      <t>ネン</t>
    </rPh>
    <phoneticPr fontId="2"/>
  </si>
  <si>
    <t xml:space="preserve">   3</t>
    <phoneticPr fontId="2"/>
  </si>
  <si>
    <t>資料：人事課</t>
    <rPh sb="0" eb="2">
      <t>シリョウ</t>
    </rPh>
    <rPh sb="3" eb="5">
      <t>ジンジ</t>
    </rPh>
    <rPh sb="5" eb="6">
      <t>カ</t>
    </rPh>
    <phoneticPr fontId="2"/>
  </si>
  <si>
    <t>15-13　市章</t>
    <rPh sb="6" eb="7">
      <t>シ</t>
    </rPh>
    <rPh sb="7" eb="8">
      <t>ショウ</t>
    </rPh>
    <phoneticPr fontId="2"/>
  </si>
  <si>
    <t>　市のおいたち</t>
    <phoneticPr fontId="2"/>
  </si>
  <si>
    <t>15-14　市民憲章、市のシンボル</t>
    <rPh sb="6" eb="7">
      <t>シ</t>
    </rPh>
    <rPh sb="7" eb="8">
      <t>ミン</t>
    </rPh>
    <rPh sb="8" eb="10">
      <t>ケンショウ</t>
    </rPh>
    <rPh sb="11" eb="12">
      <t>シ</t>
    </rPh>
    <phoneticPr fontId="2"/>
  </si>
  <si>
    <t>16-01　コミュニティ施設の状況</t>
    <rPh sb="12" eb="14">
      <t>シセツ</t>
    </rPh>
    <rPh sb="15" eb="17">
      <t>ジョウキョウ</t>
    </rPh>
    <phoneticPr fontId="2"/>
  </si>
  <si>
    <t>令和3年4月1日現在</t>
    <rPh sb="0" eb="2">
      <t>レイワ</t>
    </rPh>
    <rPh sb="3" eb="4">
      <t>ネン</t>
    </rPh>
    <rPh sb="5" eb="6">
      <t>ガツ</t>
    </rPh>
    <rPh sb="7" eb="10">
      <t>ニチゲンザイ</t>
    </rPh>
    <phoneticPr fontId="2"/>
  </si>
  <si>
    <t>施設の名称</t>
    <rPh sb="0" eb="2">
      <t>シセツ</t>
    </rPh>
    <rPh sb="3" eb="5">
      <t>メイショウ</t>
    </rPh>
    <phoneticPr fontId="2"/>
  </si>
  <si>
    <t>建物面積（㎡）</t>
    <rPh sb="0" eb="2">
      <t>タテモノ</t>
    </rPh>
    <rPh sb="2" eb="4">
      <t>メンセキ</t>
    </rPh>
    <phoneticPr fontId="2"/>
  </si>
  <si>
    <t>敷地面積（㎡）</t>
    <rPh sb="0" eb="2">
      <t>シキチ</t>
    </rPh>
    <rPh sb="2" eb="4">
      <t>メンセキ</t>
    </rPh>
    <phoneticPr fontId="2"/>
  </si>
  <si>
    <t>市民会館</t>
    <rPh sb="0" eb="2">
      <t>シミン</t>
    </rPh>
    <rPh sb="2" eb="4">
      <t>カイカン</t>
    </rPh>
    <phoneticPr fontId="2"/>
  </si>
  <si>
    <t>大聖寺南町ニ11番地5</t>
    <rPh sb="0" eb="3">
      <t>ダイショウジ</t>
    </rPh>
    <rPh sb="3" eb="5">
      <t>ミナミマチ</t>
    </rPh>
    <rPh sb="8" eb="10">
      <t>バンチ</t>
    </rPh>
    <phoneticPr fontId="2"/>
  </si>
  <si>
    <t>大聖寺地区会館</t>
    <rPh sb="0" eb="3">
      <t>ダイショウジ</t>
    </rPh>
    <rPh sb="3" eb="5">
      <t>チク</t>
    </rPh>
    <rPh sb="5" eb="7">
      <t>カイカン</t>
    </rPh>
    <phoneticPr fontId="2"/>
  </si>
  <si>
    <t>大聖寺京町1番地</t>
    <rPh sb="0" eb="3">
      <t>ダイショウジ</t>
    </rPh>
    <rPh sb="3" eb="5">
      <t>キョウマチ</t>
    </rPh>
    <rPh sb="6" eb="8">
      <t>バンチ</t>
    </rPh>
    <phoneticPr fontId="2"/>
  </si>
  <si>
    <t>山代地区会館</t>
    <rPh sb="0" eb="2">
      <t>ヤマシロ</t>
    </rPh>
    <rPh sb="2" eb="4">
      <t>チク</t>
    </rPh>
    <rPh sb="4" eb="6">
      <t>カイカン</t>
    </rPh>
    <phoneticPr fontId="2"/>
  </si>
  <si>
    <t>山代温泉山背台1丁目60番地</t>
    <rPh sb="0" eb="2">
      <t>ヤマシロ</t>
    </rPh>
    <rPh sb="2" eb="4">
      <t>オンセン</t>
    </rPh>
    <rPh sb="4" eb="5">
      <t>ヤマ</t>
    </rPh>
    <rPh sb="5" eb="6">
      <t>セ</t>
    </rPh>
    <rPh sb="6" eb="7">
      <t>ダイ</t>
    </rPh>
    <rPh sb="8" eb="10">
      <t>チョウメ</t>
    </rPh>
    <rPh sb="12" eb="14">
      <t>バンチ</t>
    </rPh>
    <phoneticPr fontId="2"/>
  </si>
  <si>
    <t>別所地区会館</t>
    <rPh sb="0" eb="2">
      <t>ベッショ</t>
    </rPh>
    <rPh sb="2" eb="4">
      <t>チク</t>
    </rPh>
    <rPh sb="4" eb="6">
      <t>カイカン</t>
    </rPh>
    <phoneticPr fontId="2"/>
  </si>
  <si>
    <t>別所町漆器団地10番地3</t>
    <rPh sb="0" eb="2">
      <t>ベッショ</t>
    </rPh>
    <rPh sb="2" eb="3">
      <t>マチ</t>
    </rPh>
    <rPh sb="3" eb="5">
      <t>シッキ</t>
    </rPh>
    <rPh sb="5" eb="7">
      <t>ダンチ</t>
    </rPh>
    <rPh sb="9" eb="11">
      <t>バンチ</t>
    </rPh>
    <phoneticPr fontId="2"/>
  </si>
  <si>
    <t>庄地区会館</t>
    <rPh sb="0" eb="1">
      <t>ショウ</t>
    </rPh>
    <rPh sb="1" eb="3">
      <t>チク</t>
    </rPh>
    <rPh sb="3" eb="5">
      <t>カイカン</t>
    </rPh>
    <phoneticPr fontId="2"/>
  </si>
  <si>
    <t>庄町ワ142番地1</t>
    <rPh sb="0" eb="2">
      <t>ショウマチ</t>
    </rPh>
    <rPh sb="6" eb="8">
      <t>バンチ</t>
    </rPh>
    <phoneticPr fontId="2"/>
  </si>
  <si>
    <t>勅使地区会館</t>
    <rPh sb="0" eb="2">
      <t>チョクシ</t>
    </rPh>
    <rPh sb="2" eb="4">
      <t>チク</t>
    </rPh>
    <rPh sb="4" eb="6">
      <t>カイカン</t>
    </rPh>
    <phoneticPr fontId="2"/>
  </si>
  <si>
    <t>勅使町ヌ24番地1</t>
    <rPh sb="0" eb="3">
      <t>チョクシマチ</t>
    </rPh>
    <rPh sb="6" eb="8">
      <t>バンチ</t>
    </rPh>
    <phoneticPr fontId="2"/>
  </si>
  <si>
    <t>東谷口地区会館</t>
    <rPh sb="0" eb="3">
      <t>ヒガシタニグチ</t>
    </rPh>
    <rPh sb="3" eb="5">
      <t>チク</t>
    </rPh>
    <rPh sb="5" eb="7">
      <t>カイカン</t>
    </rPh>
    <phoneticPr fontId="2"/>
  </si>
  <si>
    <t>水田丸町チ12番地</t>
    <rPh sb="0" eb="4">
      <t>ミズタマルマチ</t>
    </rPh>
    <rPh sb="7" eb="9">
      <t>バンチ</t>
    </rPh>
    <phoneticPr fontId="2"/>
  </si>
  <si>
    <t>片山津地区会館</t>
    <rPh sb="0" eb="3">
      <t>カタヤマヅ</t>
    </rPh>
    <rPh sb="3" eb="5">
      <t>チク</t>
    </rPh>
    <rPh sb="5" eb="7">
      <t>カイカン</t>
    </rPh>
    <phoneticPr fontId="2"/>
  </si>
  <si>
    <t>片山津温泉7の1番地1</t>
    <rPh sb="0" eb="3">
      <t>カタヤマヅ</t>
    </rPh>
    <rPh sb="3" eb="5">
      <t>オンセン</t>
    </rPh>
    <rPh sb="8" eb="10">
      <t>バンチ</t>
    </rPh>
    <phoneticPr fontId="2"/>
  </si>
  <si>
    <t>作見地区会館</t>
    <rPh sb="0" eb="1">
      <t>サク</t>
    </rPh>
    <rPh sb="1" eb="2">
      <t>ミ</t>
    </rPh>
    <rPh sb="2" eb="4">
      <t>チク</t>
    </rPh>
    <rPh sb="4" eb="6">
      <t>カイカン</t>
    </rPh>
    <phoneticPr fontId="2"/>
  </si>
  <si>
    <t>作見町ヨ36番地1</t>
    <rPh sb="0" eb="3">
      <t>サクミマチ</t>
    </rPh>
    <rPh sb="6" eb="8">
      <t>バンチ</t>
    </rPh>
    <phoneticPr fontId="2"/>
  </si>
  <si>
    <t>金明地区会館</t>
    <rPh sb="0" eb="1">
      <t>キン</t>
    </rPh>
    <rPh sb="1" eb="2">
      <t>メイ</t>
    </rPh>
    <rPh sb="2" eb="4">
      <t>チク</t>
    </rPh>
    <rPh sb="4" eb="6">
      <t>カイカン</t>
    </rPh>
    <phoneticPr fontId="2"/>
  </si>
  <si>
    <t>塩浜町105番地</t>
    <rPh sb="0" eb="2">
      <t>シオハマ</t>
    </rPh>
    <rPh sb="2" eb="3">
      <t>マチ</t>
    </rPh>
    <rPh sb="6" eb="8">
      <t>バンチ</t>
    </rPh>
    <phoneticPr fontId="2"/>
  </si>
  <si>
    <t>湖北地区会館</t>
    <rPh sb="0" eb="2">
      <t>コホク</t>
    </rPh>
    <rPh sb="2" eb="4">
      <t>チク</t>
    </rPh>
    <rPh sb="4" eb="6">
      <t>カイカン</t>
    </rPh>
    <phoneticPr fontId="2"/>
  </si>
  <si>
    <t>柴山町も33番地</t>
    <rPh sb="0" eb="3">
      <t>シバヤママチ</t>
    </rPh>
    <rPh sb="6" eb="8">
      <t>バンチ</t>
    </rPh>
    <phoneticPr fontId="2"/>
  </si>
  <si>
    <t>動橋地区会館</t>
    <rPh sb="0" eb="2">
      <t>イブリバシ</t>
    </rPh>
    <rPh sb="2" eb="4">
      <t>チク</t>
    </rPh>
    <rPh sb="4" eb="6">
      <t>カイカン</t>
    </rPh>
    <phoneticPr fontId="2"/>
  </si>
  <si>
    <t>動橋町ホ15番地1</t>
    <rPh sb="0" eb="2">
      <t>イブリバシ</t>
    </rPh>
    <rPh sb="2" eb="3">
      <t>マチ</t>
    </rPh>
    <rPh sb="6" eb="8">
      <t>バンチ</t>
    </rPh>
    <phoneticPr fontId="2"/>
  </si>
  <si>
    <t>(※児童センター含む)</t>
    <rPh sb="2" eb="4">
      <t>ジドウ</t>
    </rPh>
    <rPh sb="8" eb="9">
      <t>フク</t>
    </rPh>
    <phoneticPr fontId="2"/>
  </si>
  <si>
    <t>分校地区会館</t>
    <rPh sb="0" eb="2">
      <t>ブンギョウ</t>
    </rPh>
    <rPh sb="2" eb="4">
      <t>チク</t>
    </rPh>
    <rPh sb="4" eb="6">
      <t>カイカン</t>
    </rPh>
    <phoneticPr fontId="2"/>
  </si>
  <si>
    <t>分校町68番地2</t>
    <rPh sb="0" eb="3">
      <t>ブンギョウマチ</t>
    </rPh>
    <rPh sb="5" eb="7">
      <t>バンチ</t>
    </rPh>
    <phoneticPr fontId="2"/>
  </si>
  <si>
    <t>橋立地区会館</t>
    <rPh sb="0" eb="1">
      <t>ハシ</t>
    </rPh>
    <rPh sb="1" eb="2">
      <t>タテ</t>
    </rPh>
    <rPh sb="2" eb="4">
      <t>チク</t>
    </rPh>
    <rPh sb="4" eb="6">
      <t>カイカン</t>
    </rPh>
    <phoneticPr fontId="2"/>
  </si>
  <si>
    <t>橋立町ロ357番地</t>
    <rPh sb="0" eb="3">
      <t>ハシタテマチ</t>
    </rPh>
    <rPh sb="7" eb="9">
      <t>バンチ</t>
    </rPh>
    <phoneticPr fontId="2"/>
  </si>
  <si>
    <t>三木地区会館</t>
    <rPh sb="0" eb="2">
      <t>ミキ</t>
    </rPh>
    <rPh sb="2" eb="4">
      <t>チク</t>
    </rPh>
    <rPh sb="4" eb="6">
      <t>カイカン</t>
    </rPh>
    <phoneticPr fontId="2"/>
  </si>
  <si>
    <t>三木町ニ126番地1</t>
    <rPh sb="0" eb="3">
      <t>ミキマチ</t>
    </rPh>
    <rPh sb="7" eb="9">
      <t>バンチ</t>
    </rPh>
    <phoneticPr fontId="2"/>
  </si>
  <si>
    <t>三谷地区会館</t>
    <rPh sb="0" eb="2">
      <t>ミタニ</t>
    </rPh>
    <rPh sb="2" eb="4">
      <t>チク</t>
    </rPh>
    <rPh sb="4" eb="6">
      <t>カイカン</t>
    </rPh>
    <phoneticPr fontId="2"/>
  </si>
  <si>
    <t>曽宇町ホ7番地</t>
    <rPh sb="0" eb="3">
      <t>ソウマチ</t>
    </rPh>
    <rPh sb="5" eb="7">
      <t>バンチ</t>
    </rPh>
    <phoneticPr fontId="2"/>
  </si>
  <si>
    <t>南郷地区会館</t>
    <rPh sb="0" eb="2">
      <t>ナンゴウ</t>
    </rPh>
    <rPh sb="2" eb="4">
      <t>チク</t>
    </rPh>
    <rPh sb="4" eb="6">
      <t>カイカン</t>
    </rPh>
    <phoneticPr fontId="2"/>
  </si>
  <si>
    <t>下河崎町ヘ102番地</t>
    <rPh sb="0" eb="4">
      <t>シモカワサキマチ</t>
    </rPh>
    <rPh sb="8" eb="10">
      <t>バンチ</t>
    </rPh>
    <phoneticPr fontId="2"/>
  </si>
  <si>
    <t>塩屋地区会館</t>
    <rPh sb="0" eb="2">
      <t>シオヤ</t>
    </rPh>
    <rPh sb="2" eb="4">
      <t>チク</t>
    </rPh>
    <rPh sb="4" eb="6">
      <t>カイカン</t>
    </rPh>
    <phoneticPr fontId="2"/>
  </si>
  <si>
    <t>塩屋町イ29番地1</t>
    <rPh sb="0" eb="3">
      <t>シオヤマチ</t>
    </rPh>
    <rPh sb="6" eb="8">
      <t>バンチ</t>
    </rPh>
    <phoneticPr fontId="2"/>
  </si>
  <si>
    <t>山中温泉地区会館</t>
    <rPh sb="0" eb="2">
      <t>ヤマナカ</t>
    </rPh>
    <rPh sb="2" eb="4">
      <t>オンセン</t>
    </rPh>
    <rPh sb="4" eb="6">
      <t>チク</t>
    </rPh>
    <rPh sb="6" eb="8">
      <t>カイカン</t>
    </rPh>
    <phoneticPr fontId="2"/>
  </si>
  <si>
    <t>山中温泉西桂木町ト5番地1</t>
    <rPh sb="0" eb="2">
      <t>ヤマナカ</t>
    </rPh>
    <rPh sb="2" eb="4">
      <t>オンセン</t>
    </rPh>
    <rPh sb="4" eb="5">
      <t>ニシ</t>
    </rPh>
    <rPh sb="5" eb="7">
      <t>カツラギ</t>
    </rPh>
    <rPh sb="7" eb="8">
      <t>マチ</t>
    </rPh>
    <rPh sb="10" eb="12">
      <t>バンチ</t>
    </rPh>
    <phoneticPr fontId="2"/>
  </si>
  <si>
    <t>　　　　　　　　　山中温泉文化会館内</t>
    <rPh sb="9" eb="11">
      <t>ヤマナカ</t>
    </rPh>
    <rPh sb="11" eb="13">
      <t>オンセン</t>
    </rPh>
    <rPh sb="13" eb="15">
      <t>ブンカ</t>
    </rPh>
    <rPh sb="15" eb="17">
      <t>カイカン</t>
    </rPh>
    <rPh sb="17" eb="18">
      <t>ナイ</t>
    </rPh>
    <phoneticPr fontId="2"/>
  </si>
  <si>
    <t>河南地区会館</t>
    <rPh sb="0" eb="2">
      <t>カワミナミ</t>
    </rPh>
    <rPh sb="2" eb="4">
      <t>チク</t>
    </rPh>
    <rPh sb="4" eb="6">
      <t>カイカン</t>
    </rPh>
    <phoneticPr fontId="2"/>
  </si>
  <si>
    <t>山中温泉長谷田町リ391番地</t>
    <rPh sb="0" eb="4">
      <t>ヤマナカオンセン</t>
    </rPh>
    <rPh sb="4" eb="7">
      <t>ハセダ</t>
    </rPh>
    <rPh sb="7" eb="8">
      <t>マチ</t>
    </rPh>
    <rPh sb="12" eb="14">
      <t>バンチ</t>
    </rPh>
    <phoneticPr fontId="2"/>
  </si>
  <si>
    <t>西谷地区会館</t>
    <rPh sb="0" eb="2">
      <t>ニシタニ</t>
    </rPh>
    <rPh sb="2" eb="4">
      <t>チク</t>
    </rPh>
    <rPh sb="4" eb="6">
      <t>カイカン</t>
    </rPh>
    <phoneticPr fontId="2"/>
  </si>
  <si>
    <t>山中温泉菅谷町へ45番地</t>
    <rPh sb="0" eb="4">
      <t>ヤマナカオンセン</t>
    </rPh>
    <rPh sb="4" eb="6">
      <t>スガタニ</t>
    </rPh>
    <rPh sb="6" eb="7">
      <t>マチ</t>
    </rPh>
    <rPh sb="10" eb="12">
      <t>バンチ</t>
    </rPh>
    <phoneticPr fontId="2"/>
  </si>
  <si>
    <t>東谷地区会館</t>
    <rPh sb="0" eb="2">
      <t>ヒガシタニ</t>
    </rPh>
    <rPh sb="2" eb="4">
      <t>チク</t>
    </rPh>
    <rPh sb="4" eb="6">
      <t>カイカン</t>
    </rPh>
    <phoneticPr fontId="2"/>
  </si>
  <si>
    <t>山中温泉中津原町ハ124番地1</t>
    <rPh sb="0" eb="4">
      <t>ヤマナカオンセン</t>
    </rPh>
    <rPh sb="4" eb="7">
      <t>ナカツハラ</t>
    </rPh>
    <rPh sb="7" eb="8">
      <t>マチ</t>
    </rPh>
    <rPh sb="12" eb="14">
      <t>バンチ</t>
    </rPh>
    <phoneticPr fontId="2"/>
  </si>
  <si>
    <t>かが交流プラザさくら</t>
    <rPh sb="2" eb="4">
      <t>コウリュウ</t>
    </rPh>
    <phoneticPr fontId="2"/>
  </si>
  <si>
    <t>大聖寺八間道65番地</t>
    <rPh sb="0" eb="3">
      <t>ダイショウジ</t>
    </rPh>
    <rPh sb="3" eb="5">
      <t>ハチマ</t>
    </rPh>
    <rPh sb="5" eb="6">
      <t>ドウ</t>
    </rPh>
    <rPh sb="8" eb="10">
      <t>バンチ</t>
    </rPh>
    <phoneticPr fontId="2"/>
  </si>
  <si>
    <t>※山中温泉地区会館については</t>
    <rPh sb="1" eb="3">
      <t>ヤマナカ</t>
    </rPh>
    <rPh sb="3" eb="5">
      <t>オンセン</t>
    </rPh>
    <rPh sb="5" eb="7">
      <t>チク</t>
    </rPh>
    <rPh sb="7" eb="9">
      <t>カイカン</t>
    </rPh>
    <phoneticPr fontId="2"/>
  </si>
  <si>
    <t>資料：行政まちづくり課</t>
    <rPh sb="0" eb="2">
      <t>シリョウ</t>
    </rPh>
    <rPh sb="3" eb="5">
      <t>ギョウセイ</t>
    </rPh>
    <rPh sb="10" eb="11">
      <t>カ</t>
    </rPh>
    <phoneticPr fontId="2"/>
  </si>
  <si>
    <t>　事務所を間借りしているため、敷地面積なし</t>
    <rPh sb="1" eb="3">
      <t>ジム</t>
    </rPh>
    <rPh sb="3" eb="4">
      <t>ショ</t>
    </rPh>
    <rPh sb="5" eb="7">
      <t>マガ</t>
    </rPh>
    <rPh sb="15" eb="17">
      <t>シキチ</t>
    </rPh>
    <rPh sb="17" eb="19">
      <t>メンセキ</t>
    </rPh>
    <phoneticPr fontId="2"/>
  </si>
  <si>
    <t>16-02　町内集会施設の状況</t>
    <rPh sb="6" eb="8">
      <t>チョウナイ</t>
    </rPh>
    <rPh sb="8" eb="10">
      <t>シュウカイ</t>
    </rPh>
    <rPh sb="10" eb="12">
      <t>シセツ</t>
    </rPh>
    <rPh sb="13" eb="15">
      <t>ジョウキョウ</t>
    </rPh>
    <phoneticPr fontId="2"/>
  </si>
  <si>
    <t>町内会数</t>
    <rPh sb="0" eb="2">
      <t>チョウナイ</t>
    </rPh>
    <rPh sb="2" eb="3">
      <t>カイ</t>
    </rPh>
    <rPh sb="3" eb="4">
      <t>カズ</t>
    </rPh>
    <phoneticPr fontId="2"/>
  </si>
  <si>
    <t>設 置 数</t>
    <rPh sb="0" eb="1">
      <t>セツ</t>
    </rPh>
    <rPh sb="2" eb="3">
      <t>オキ</t>
    </rPh>
    <rPh sb="4" eb="5">
      <t>カズ</t>
    </rPh>
    <phoneticPr fontId="2"/>
  </si>
  <si>
    <t>※隣接する町内会が共有する集会施設を含む</t>
    <rPh sb="1" eb="3">
      <t>リンセツ</t>
    </rPh>
    <rPh sb="5" eb="7">
      <t>チョウナイ</t>
    </rPh>
    <rPh sb="7" eb="8">
      <t>カイ</t>
    </rPh>
    <rPh sb="9" eb="11">
      <t>キョウユウ</t>
    </rPh>
    <rPh sb="13" eb="15">
      <t>シュウカイ</t>
    </rPh>
    <rPh sb="15" eb="17">
      <t>シセツ</t>
    </rPh>
    <rPh sb="18" eb="19">
      <t>フク</t>
    </rPh>
    <phoneticPr fontId="2"/>
  </si>
  <si>
    <t>16-03　地区会館等利用状況</t>
    <rPh sb="6" eb="8">
      <t>チク</t>
    </rPh>
    <rPh sb="8" eb="10">
      <t>カイカン</t>
    </rPh>
    <rPh sb="10" eb="11">
      <t>トウ</t>
    </rPh>
    <rPh sb="11" eb="13">
      <t>リヨウ</t>
    </rPh>
    <rPh sb="13" eb="15">
      <t>ジョウキョウ</t>
    </rPh>
    <phoneticPr fontId="2"/>
  </si>
  <si>
    <t>各年度中　単位：人</t>
    <rPh sb="0" eb="3">
      <t>カクネンド</t>
    </rPh>
    <rPh sb="3" eb="4">
      <t>チュウ</t>
    </rPh>
    <rPh sb="5" eb="7">
      <t>タンイ</t>
    </rPh>
    <rPh sb="8" eb="9">
      <t>ヒト</t>
    </rPh>
    <phoneticPr fontId="2"/>
  </si>
  <si>
    <t>年 度</t>
    <rPh sb="0" eb="1">
      <t>トシ</t>
    </rPh>
    <rPh sb="2" eb="3">
      <t>ド</t>
    </rPh>
    <phoneticPr fontId="2"/>
  </si>
  <si>
    <t>令和元年度</t>
    <rPh sb="0" eb="2">
      <t>レイワ</t>
    </rPh>
    <rPh sb="2" eb="3">
      <t>ガン</t>
    </rPh>
    <rPh sb="3" eb="5">
      <t>ネンド</t>
    </rPh>
    <phoneticPr fontId="2"/>
  </si>
  <si>
    <t>17-01　加賀市長選挙執行状況</t>
    <rPh sb="6" eb="8">
      <t>カガ</t>
    </rPh>
    <rPh sb="8" eb="10">
      <t>シチョウ</t>
    </rPh>
    <rPh sb="10" eb="12">
      <t>センキョ</t>
    </rPh>
    <rPh sb="12" eb="14">
      <t>シッコウ</t>
    </rPh>
    <rPh sb="14" eb="16">
      <t>ジョウキョウ</t>
    </rPh>
    <phoneticPr fontId="2"/>
  </si>
  <si>
    <t>執行年月日</t>
    <rPh sb="0" eb="2">
      <t>シッコウ</t>
    </rPh>
    <rPh sb="2" eb="5">
      <t>ネンガッピ</t>
    </rPh>
    <phoneticPr fontId="2"/>
  </si>
  <si>
    <t>当日有権者数</t>
    <rPh sb="0" eb="2">
      <t>トウジツ</t>
    </rPh>
    <rPh sb="2" eb="4">
      <t>ユウケン</t>
    </rPh>
    <rPh sb="4" eb="5">
      <t>シャ</t>
    </rPh>
    <rPh sb="5" eb="6">
      <t>スウ</t>
    </rPh>
    <phoneticPr fontId="2"/>
  </si>
  <si>
    <t>投票者数</t>
    <rPh sb="0" eb="3">
      <t>トウヒョウシャ</t>
    </rPh>
    <rPh sb="3" eb="4">
      <t>スウ</t>
    </rPh>
    <phoneticPr fontId="2"/>
  </si>
  <si>
    <t>棄権者数</t>
    <rPh sb="0" eb="3">
      <t>キケンシャ</t>
    </rPh>
    <rPh sb="3" eb="4">
      <t>スウ</t>
    </rPh>
    <phoneticPr fontId="2"/>
  </si>
  <si>
    <t>投票率(%)</t>
    <rPh sb="0" eb="2">
      <t>トウヒョウ</t>
    </rPh>
    <rPh sb="2" eb="3">
      <t>リツ</t>
    </rPh>
    <phoneticPr fontId="2"/>
  </si>
  <si>
    <t>定数</t>
    <rPh sb="0" eb="2">
      <t>テイスウ</t>
    </rPh>
    <phoneticPr fontId="2"/>
  </si>
  <si>
    <t>候補者数</t>
    <rPh sb="0" eb="3">
      <t>コウホシャ</t>
    </rPh>
    <rPh sb="3" eb="4">
      <t>スウ</t>
    </rPh>
    <phoneticPr fontId="2"/>
  </si>
  <si>
    <t>【加賀市】</t>
    <rPh sb="1" eb="3">
      <t>カガ</t>
    </rPh>
    <rPh sb="3" eb="4">
      <t>シ</t>
    </rPh>
    <phoneticPr fontId="2"/>
  </si>
  <si>
    <t>平成</t>
    <rPh sb="0" eb="2">
      <t>ヘイセイ</t>
    </rPh>
    <phoneticPr fontId="2"/>
  </si>
  <si>
    <t>17.10.30</t>
    <phoneticPr fontId="2"/>
  </si>
  <si>
    <t>21.10.18</t>
    <phoneticPr fontId="2"/>
  </si>
  <si>
    <t>25.10.6</t>
    <phoneticPr fontId="2"/>
  </si>
  <si>
    <t>29.10.1</t>
    <phoneticPr fontId="2"/>
  </si>
  <si>
    <t>(　　無　　投　　票　　）</t>
    <rPh sb="3" eb="4">
      <t>ム</t>
    </rPh>
    <rPh sb="6" eb="7">
      <t>トウ</t>
    </rPh>
    <rPh sb="9" eb="10">
      <t>ヒョウ</t>
    </rPh>
    <phoneticPr fontId="2"/>
  </si>
  <si>
    <t>令和</t>
    <rPh sb="0" eb="2">
      <t>レイワ</t>
    </rPh>
    <phoneticPr fontId="2"/>
  </si>
  <si>
    <t>3.10.3</t>
    <phoneticPr fontId="2"/>
  </si>
  <si>
    <t>【旧加賀市】</t>
    <rPh sb="1" eb="2">
      <t>キュウ</t>
    </rPh>
    <rPh sb="2" eb="4">
      <t>カガ</t>
    </rPh>
    <rPh sb="4" eb="5">
      <t>シ</t>
    </rPh>
    <rPh sb="5" eb="6">
      <t>カイチ</t>
    </rPh>
    <phoneticPr fontId="2"/>
  </si>
  <si>
    <t>昭和</t>
    <rPh sb="0" eb="1">
      <t>アキラ</t>
    </rPh>
    <rPh sb="1" eb="2">
      <t>ワ</t>
    </rPh>
    <phoneticPr fontId="2"/>
  </si>
  <si>
    <t>33.2.9</t>
    <phoneticPr fontId="2"/>
  </si>
  <si>
    <t>37.2.4</t>
    <phoneticPr fontId="2"/>
  </si>
  <si>
    <t>(　　無　　投　　票　　）</t>
    <rPh sb="3" eb="4">
      <t>ム</t>
    </rPh>
    <rPh sb="6" eb="7">
      <t>ナ</t>
    </rPh>
    <rPh sb="9" eb="10">
      <t>ヒョウ</t>
    </rPh>
    <phoneticPr fontId="2"/>
  </si>
  <si>
    <t>41.1.3</t>
    <phoneticPr fontId="2"/>
  </si>
  <si>
    <t>45.1.25</t>
    <phoneticPr fontId="2"/>
  </si>
  <si>
    <t>47.6.25</t>
    <phoneticPr fontId="2"/>
  </si>
  <si>
    <t>61.6.13</t>
    <phoneticPr fontId="2"/>
  </si>
  <si>
    <t>55.5.25</t>
    <phoneticPr fontId="2"/>
  </si>
  <si>
    <t>59.5.27</t>
    <phoneticPr fontId="2"/>
  </si>
  <si>
    <t>62.2.8</t>
    <phoneticPr fontId="2"/>
  </si>
  <si>
    <t>平成</t>
    <rPh sb="0" eb="1">
      <t>ヒラ</t>
    </rPh>
    <rPh sb="1" eb="2">
      <t>シゲル</t>
    </rPh>
    <phoneticPr fontId="2"/>
  </si>
  <si>
    <t>3.2.3</t>
    <phoneticPr fontId="2"/>
  </si>
  <si>
    <t>7.1.22</t>
    <phoneticPr fontId="2"/>
  </si>
  <si>
    <t>11.1.31</t>
    <phoneticPr fontId="2"/>
  </si>
  <si>
    <t>15.1.19</t>
    <phoneticPr fontId="2"/>
  </si>
  <si>
    <t>17-02　旧山中町長選挙執行状況</t>
    <rPh sb="6" eb="7">
      <t>キュウ</t>
    </rPh>
    <rPh sb="7" eb="9">
      <t>ヤマナカ</t>
    </rPh>
    <rPh sb="9" eb="11">
      <t>チョウチョウ</t>
    </rPh>
    <rPh sb="11" eb="13">
      <t>センキョ</t>
    </rPh>
    <rPh sb="13" eb="15">
      <t>シッコウ</t>
    </rPh>
    <rPh sb="15" eb="17">
      <t>ジョウキョウ</t>
    </rPh>
    <phoneticPr fontId="2"/>
  </si>
  <si>
    <t>【旧山中町】</t>
    <rPh sb="1" eb="2">
      <t>キュウ</t>
    </rPh>
    <rPh sb="2" eb="5">
      <t>ヤマナカマチ</t>
    </rPh>
    <phoneticPr fontId="2"/>
  </si>
  <si>
    <t>30.4.30</t>
    <phoneticPr fontId="2"/>
  </si>
  <si>
    <t>34.4.30</t>
    <phoneticPr fontId="2"/>
  </si>
  <si>
    <t xml:space="preserve">* </t>
    <phoneticPr fontId="2"/>
  </si>
  <si>
    <t>38.4.30</t>
    <phoneticPr fontId="2"/>
  </si>
  <si>
    <t>42.4.28</t>
    <phoneticPr fontId="2"/>
  </si>
  <si>
    <t>46.4.25</t>
    <phoneticPr fontId="2"/>
  </si>
  <si>
    <t>50.4.27</t>
    <phoneticPr fontId="2"/>
  </si>
  <si>
    <t>54.4.22</t>
    <phoneticPr fontId="2"/>
  </si>
  <si>
    <t>58.4.24</t>
    <phoneticPr fontId="2"/>
  </si>
  <si>
    <t>62.4.26</t>
    <phoneticPr fontId="2"/>
  </si>
  <si>
    <t>3.4.21</t>
    <phoneticPr fontId="2"/>
  </si>
  <si>
    <t>7.4.23</t>
    <phoneticPr fontId="2"/>
  </si>
  <si>
    <t>11.4.25</t>
    <phoneticPr fontId="2"/>
  </si>
  <si>
    <t>15.4.27</t>
    <phoneticPr fontId="2"/>
  </si>
  <si>
    <t>資料：選挙管理員会</t>
    <rPh sb="0" eb="2">
      <t>シリョウ</t>
    </rPh>
    <rPh sb="3" eb="5">
      <t>センキョ</t>
    </rPh>
    <rPh sb="5" eb="8">
      <t>カンリイン</t>
    </rPh>
    <rPh sb="8" eb="9">
      <t>カイ</t>
    </rPh>
    <phoneticPr fontId="2"/>
  </si>
  <si>
    <t>17-03　加賀市議会議員選挙執行状況</t>
    <rPh sb="6" eb="9">
      <t>カガシ</t>
    </rPh>
    <rPh sb="9" eb="11">
      <t>ギカイ</t>
    </rPh>
    <rPh sb="11" eb="13">
      <t>ギイン</t>
    </rPh>
    <rPh sb="13" eb="15">
      <t>センキョ</t>
    </rPh>
    <rPh sb="15" eb="17">
      <t>シッコウ</t>
    </rPh>
    <rPh sb="17" eb="19">
      <t>ジョウキョウ</t>
    </rPh>
    <phoneticPr fontId="2"/>
  </si>
  <si>
    <t>【加賀市】</t>
    <rPh sb="1" eb="4">
      <t>カガシ</t>
    </rPh>
    <phoneticPr fontId="2"/>
  </si>
  <si>
    <t>(　　無　　投　　票　　)</t>
    <rPh sb="3" eb="4">
      <t>ム</t>
    </rPh>
    <rPh sb="6" eb="7">
      <t>ナ</t>
    </rPh>
    <rPh sb="9" eb="10">
      <t>ヒョウ</t>
    </rPh>
    <phoneticPr fontId="2"/>
  </si>
  <si>
    <t>33.2.16</t>
    <phoneticPr fontId="2"/>
  </si>
  <si>
    <t>(9選挙区）</t>
    <rPh sb="2" eb="4">
      <t>センキョ</t>
    </rPh>
    <rPh sb="4" eb="5">
      <t>ク</t>
    </rPh>
    <phoneticPr fontId="2"/>
  </si>
  <si>
    <t>37.2.14</t>
    <phoneticPr fontId="2"/>
  </si>
  <si>
    <t>(7選挙区)</t>
    <rPh sb="2" eb="4">
      <t>センキョ</t>
    </rPh>
    <rPh sb="4" eb="5">
      <t>ク</t>
    </rPh>
    <phoneticPr fontId="2"/>
  </si>
  <si>
    <t>41.1.30</t>
    <phoneticPr fontId="2"/>
  </si>
  <si>
    <t>(大選挙区制）</t>
    <rPh sb="1" eb="5">
      <t>ダイセンキョク</t>
    </rPh>
    <rPh sb="5" eb="6">
      <t>セイ</t>
    </rPh>
    <phoneticPr fontId="2"/>
  </si>
  <si>
    <t>(補欠選挙)</t>
    <rPh sb="1" eb="3">
      <t>ホケツ</t>
    </rPh>
    <rPh sb="3" eb="5">
      <t>センキョ</t>
    </rPh>
    <phoneticPr fontId="2"/>
  </si>
  <si>
    <t>49.2.3</t>
    <phoneticPr fontId="2"/>
  </si>
  <si>
    <t>53.2.5</t>
    <phoneticPr fontId="2"/>
  </si>
  <si>
    <t>57.1.31</t>
    <phoneticPr fontId="2"/>
  </si>
  <si>
    <t>61.2.2</t>
    <phoneticPr fontId="2"/>
  </si>
  <si>
    <t>2.1.28</t>
    <phoneticPr fontId="2"/>
  </si>
  <si>
    <t>6.1.30</t>
    <phoneticPr fontId="2"/>
  </si>
  <si>
    <t>10.2.1</t>
    <phoneticPr fontId="2"/>
  </si>
  <si>
    <t>14.1.27</t>
    <phoneticPr fontId="2"/>
  </si>
  <si>
    <t>(補欠選挙)</t>
  </si>
  <si>
    <t>※昭和33年無投票選挙区３、37年は無投票選挙区１</t>
    <rPh sb="1" eb="3">
      <t>ショウワ</t>
    </rPh>
    <rPh sb="5" eb="6">
      <t>ネン</t>
    </rPh>
    <rPh sb="6" eb="9">
      <t>ムトウヒョウ</t>
    </rPh>
    <rPh sb="9" eb="12">
      <t>センキョク</t>
    </rPh>
    <rPh sb="16" eb="17">
      <t>ネン</t>
    </rPh>
    <rPh sb="18" eb="21">
      <t>ムトウヒョウ</t>
    </rPh>
    <rPh sb="21" eb="24">
      <t>センキョク</t>
    </rPh>
    <phoneticPr fontId="2"/>
  </si>
  <si>
    <t>資料：選挙管理委員会</t>
    <rPh sb="0" eb="2">
      <t>シリョウ</t>
    </rPh>
    <rPh sb="3" eb="5">
      <t>センキョ</t>
    </rPh>
    <rPh sb="5" eb="7">
      <t>カンリ</t>
    </rPh>
    <rPh sb="7" eb="10">
      <t>イインカイ</t>
    </rPh>
    <phoneticPr fontId="2"/>
  </si>
  <si>
    <t>※平成14.1.27執行選挙では、得票数22番目の候補者は法定得票数に達しなかったため、当選人となれなかった</t>
    <rPh sb="1" eb="3">
      <t>ヘイセイ</t>
    </rPh>
    <rPh sb="10" eb="12">
      <t>シッコウ</t>
    </rPh>
    <rPh sb="12" eb="14">
      <t>センキョ</t>
    </rPh>
    <rPh sb="17" eb="20">
      <t>トクヒョウスウ</t>
    </rPh>
    <rPh sb="22" eb="24">
      <t>バンメ</t>
    </rPh>
    <rPh sb="25" eb="28">
      <t>コウホシャ</t>
    </rPh>
    <rPh sb="29" eb="31">
      <t>ホウテイ</t>
    </rPh>
    <rPh sb="31" eb="34">
      <t>トクヒョウスウ</t>
    </rPh>
    <rPh sb="35" eb="36">
      <t>タッ</t>
    </rPh>
    <rPh sb="44" eb="46">
      <t>トウセン</t>
    </rPh>
    <rPh sb="46" eb="47">
      <t>ニン</t>
    </rPh>
    <phoneticPr fontId="2"/>
  </si>
  <si>
    <t>17-04　旧山中町議会議員選挙執行状況</t>
    <rPh sb="6" eb="7">
      <t>キュウ</t>
    </rPh>
    <rPh sb="7" eb="9">
      <t>ヤマナカ</t>
    </rPh>
    <rPh sb="9" eb="10">
      <t>マチ</t>
    </rPh>
    <rPh sb="10" eb="12">
      <t>ギカイ</t>
    </rPh>
    <rPh sb="12" eb="14">
      <t>ギイン</t>
    </rPh>
    <rPh sb="14" eb="16">
      <t>センキョ</t>
    </rPh>
    <rPh sb="16" eb="18">
      <t>シッコウ</t>
    </rPh>
    <rPh sb="18" eb="20">
      <t>ジョウキョウ</t>
    </rPh>
    <phoneticPr fontId="2"/>
  </si>
  <si>
    <t>35.3.24</t>
    <phoneticPr fontId="2"/>
  </si>
  <si>
    <t>39.3.17</t>
    <phoneticPr fontId="2"/>
  </si>
  <si>
    <t>43.3.24</t>
    <phoneticPr fontId="2"/>
  </si>
  <si>
    <t>47.3.19</t>
    <phoneticPr fontId="2"/>
  </si>
  <si>
    <t>51.3.14</t>
    <phoneticPr fontId="2"/>
  </si>
  <si>
    <t>55.3.16</t>
    <phoneticPr fontId="2"/>
  </si>
  <si>
    <t>59.3.18</t>
    <phoneticPr fontId="2"/>
  </si>
  <si>
    <t>63.3.20</t>
    <phoneticPr fontId="2"/>
  </si>
  <si>
    <t>4.3.22</t>
    <phoneticPr fontId="2"/>
  </si>
  <si>
    <t>8.3.24</t>
    <phoneticPr fontId="2"/>
  </si>
  <si>
    <t>12.3.19</t>
    <phoneticPr fontId="2"/>
  </si>
  <si>
    <t>16.3.14</t>
    <phoneticPr fontId="2"/>
  </si>
  <si>
    <t>17-05　石川県知事選挙執行状況</t>
    <rPh sb="6" eb="8">
      <t>イシカワ</t>
    </rPh>
    <rPh sb="8" eb="11">
      <t>ケンチジ</t>
    </rPh>
    <rPh sb="11" eb="13">
      <t>センキョ</t>
    </rPh>
    <rPh sb="13" eb="15">
      <t>シッコウ</t>
    </rPh>
    <rPh sb="15" eb="17">
      <t>ジョウキョウ</t>
    </rPh>
    <phoneticPr fontId="2"/>
  </si>
  <si>
    <t>18.3.19</t>
    <phoneticPr fontId="2"/>
  </si>
  <si>
    <t>22.3.14</t>
    <phoneticPr fontId="2"/>
  </si>
  <si>
    <t>26.3.16</t>
    <phoneticPr fontId="2"/>
  </si>
  <si>
    <t>30.3.11</t>
    <phoneticPr fontId="2"/>
  </si>
  <si>
    <t>【旧市・町】</t>
    <rPh sb="1" eb="2">
      <t>キュウ</t>
    </rPh>
    <rPh sb="2" eb="3">
      <t>シ</t>
    </rPh>
    <rPh sb="4" eb="5">
      <t>マチ</t>
    </rPh>
    <phoneticPr fontId="2"/>
  </si>
  <si>
    <t>34.2.8</t>
    <phoneticPr fontId="2"/>
  </si>
  <si>
    <t>38.2.10</t>
    <phoneticPr fontId="2"/>
  </si>
  <si>
    <t>42.1.29</t>
    <phoneticPr fontId="2"/>
  </si>
  <si>
    <t>46.2.7</t>
    <phoneticPr fontId="2"/>
  </si>
  <si>
    <t>50.2.2</t>
    <phoneticPr fontId="2"/>
  </si>
  <si>
    <t>54.2.4</t>
    <phoneticPr fontId="2"/>
  </si>
  <si>
    <t>58.2.6</t>
    <phoneticPr fontId="2"/>
  </si>
  <si>
    <t>6.3.27</t>
    <phoneticPr fontId="2"/>
  </si>
  <si>
    <t>10.3.15</t>
    <phoneticPr fontId="2"/>
  </si>
  <si>
    <t>14.3.17</t>
    <phoneticPr fontId="2"/>
  </si>
  <si>
    <t>17-06　石川県議会議員選挙執行状況</t>
    <rPh sb="6" eb="8">
      <t>イシカワ</t>
    </rPh>
    <rPh sb="8" eb="11">
      <t>ケンギカイ</t>
    </rPh>
    <rPh sb="11" eb="13">
      <t>ギイン</t>
    </rPh>
    <rPh sb="13" eb="15">
      <t>センキョ</t>
    </rPh>
    <rPh sb="15" eb="17">
      <t>シッコウ</t>
    </rPh>
    <rPh sb="17" eb="19">
      <t>ジョウキョウ</t>
    </rPh>
    <phoneticPr fontId="2"/>
  </si>
  <si>
    <t>19.4.8</t>
    <phoneticPr fontId="2"/>
  </si>
  <si>
    <t>23.4.10</t>
    <phoneticPr fontId="2"/>
  </si>
  <si>
    <t>26.3.16</t>
  </si>
  <si>
    <t>27.4.12</t>
    <phoneticPr fontId="2"/>
  </si>
  <si>
    <t>31.4.7</t>
    <phoneticPr fontId="2"/>
  </si>
  <si>
    <t>34.4.23</t>
    <phoneticPr fontId="2"/>
  </si>
  <si>
    <t>38.4.17</t>
    <phoneticPr fontId="2"/>
  </si>
  <si>
    <t>42.4.15</t>
    <phoneticPr fontId="2"/>
  </si>
  <si>
    <t>46.4.11</t>
    <phoneticPr fontId="2"/>
  </si>
  <si>
    <t>50.4.13</t>
    <phoneticPr fontId="2"/>
  </si>
  <si>
    <t>54.4.8</t>
    <phoneticPr fontId="2"/>
  </si>
  <si>
    <t>58.4.10</t>
    <phoneticPr fontId="2"/>
  </si>
  <si>
    <t>62.4.12</t>
    <phoneticPr fontId="2"/>
  </si>
  <si>
    <t>3.4.7</t>
    <phoneticPr fontId="2"/>
  </si>
  <si>
    <t>7.4.9</t>
    <phoneticPr fontId="2"/>
  </si>
  <si>
    <t>11.4.11</t>
    <phoneticPr fontId="2"/>
  </si>
  <si>
    <t>15.4.13</t>
    <phoneticPr fontId="2"/>
  </si>
  <si>
    <t>17-07　衆議院議員選挙執行状況</t>
    <rPh sb="6" eb="9">
      <t>シュウギイン</t>
    </rPh>
    <rPh sb="9" eb="11">
      <t>ギイン</t>
    </rPh>
    <rPh sb="11" eb="13">
      <t>センキョ</t>
    </rPh>
    <rPh sb="13" eb="15">
      <t>シッコウ</t>
    </rPh>
    <rPh sb="15" eb="17">
      <t>ジョウキョウ</t>
    </rPh>
    <phoneticPr fontId="2"/>
  </si>
  <si>
    <t>21.8.30</t>
  </si>
  <si>
    <t>24.12.16</t>
    <phoneticPr fontId="2"/>
  </si>
  <si>
    <t>26.12.14</t>
    <phoneticPr fontId="2"/>
  </si>
  <si>
    <t>29.10.22</t>
  </si>
  <si>
    <t>3.10.31</t>
    <phoneticPr fontId="2"/>
  </si>
  <si>
    <t>【旧加賀市・山中町】</t>
    <rPh sb="1" eb="2">
      <t>キュウ</t>
    </rPh>
    <rPh sb="2" eb="5">
      <t>カガシ</t>
    </rPh>
    <rPh sb="6" eb="8">
      <t>ヤマナカ</t>
    </rPh>
    <rPh sb="8" eb="9">
      <t>マチ</t>
    </rPh>
    <phoneticPr fontId="2"/>
  </si>
  <si>
    <t>33.5.22</t>
    <phoneticPr fontId="2"/>
  </si>
  <si>
    <t>35.11.20</t>
    <phoneticPr fontId="2"/>
  </si>
  <si>
    <t>38.11.21</t>
    <phoneticPr fontId="2"/>
  </si>
  <si>
    <t>44.12.27</t>
    <phoneticPr fontId="2"/>
  </si>
  <si>
    <t>47.12.10</t>
    <phoneticPr fontId="2"/>
  </si>
  <si>
    <t>51.12.5</t>
    <phoneticPr fontId="2"/>
  </si>
  <si>
    <t>54.10.7</t>
    <phoneticPr fontId="2"/>
  </si>
  <si>
    <t>55.6.22</t>
    <phoneticPr fontId="2"/>
  </si>
  <si>
    <t>58.12.18</t>
    <phoneticPr fontId="2"/>
  </si>
  <si>
    <t>61.7.6</t>
    <phoneticPr fontId="2"/>
  </si>
  <si>
    <t>2.2.18</t>
    <phoneticPr fontId="2"/>
  </si>
  <si>
    <t>5.7.18</t>
    <phoneticPr fontId="2"/>
  </si>
  <si>
    <t>8.10.20</t>
    <phoneticPr fontId="2"/>
  </si>
  <si>
    <t>12.6.25</t>
    <phoneticPr fontId="2"/>
  </si>
  <si>
    <t>15.11.19</t>
    <phoneticPr fontId="2"/>
  </si>
  <si>
    <t>17.9.11</t>
    <phoneticPr fontId="2"/>
  </si>
  <si>
    <t>※平成5.7.18執行選挙までは中選挙区、平成8.10.20執行選挙からは小選挙区</t>
    <rPh sb="1" eb="3">
      <t>ヘイセイ</t>
    </rPh>
    <rPh sb="9" eb="11">
      <t>シッコウ</t>
    </rPh>
    <rPh sb="11" eb="13">
      <t>センキョ</t>
    </rPh>
    <rPh sb="16" eb="20">
      <t>チュウセンキョク</t>
    </rPh>
    <rPh sb="21" eb="23">
      <t>ヘイセイ</t>
    </rPh>
    <rPh sb="30" eb="32">
      <t>シッコウ</t>
    </rPh>
    <rPh sb="32" eb="34">
      <t>センキョ</t>
    </rPh>
    <rPh sb="37" eb="41">
      <t>ショウセンキョク</t>
    </rPh>
    <phoneticPr fontId="2"/>
  </si>
  <si>
    <t>17-08　参議院議員選挙執行状況</t>
    <rPh sb="6" eb="9">
      <t>サンギイン</t>
    </rPh>
    <rPh sb="9" eb="11">
      <t>ギイン</t>
    </rPh>
    <rPh sb="11" eb="13">
      <t>センキョ</t>
    </rPh>
    <rPh sb="13" eb="15">
      <t>シッコウ</t>
    </rPh>
    <rPh sb="15" eb="17">
      <t>ジョウキョウ</t>
    </rPh>
    <phoneticPr fontId="2"/>
  </si>
  <si>
    <t>19.7.29</t>
    <phoneticPr fontId="2"/>
  </si>
  <si>
    <t>22.7.11</t>
    <phoneticPr fontId="2"/>
  </si>
  <si>
    <t>25.7.21</t>
    <phoneticPr fontId="2"/>
  </si>
  <si>
    <t>28.7.10</t>
    <phoneticPr fontId="2"/>
  </si>
  <si>
    <t>元.7.21</t>
    <rPh sb="0" eb="1">
      <t>ガン</t>
    </rPh>
    <phoneticPr fontId="2"/>
  </si>
  <si>
    <t>【旧加賀市・山中町】</t>
    <rPh sb="1" eb="2">
      <t>キュウ</t>
    </rPh>
    <rPh sb="2" eb="4">
      <t>カガ</t>
    </rPh>
    <rPh sb="4" eb="5">
      <t>シ</t>
    </rPh>
    <rPh sb="6" eb="8">
      <t>ヤマナカ</t>
    </rPh>
    <rPh sb="8" eb="9">
      <t>マチ</t>
    </rPh>
    <phoneticPr fontId="2"/>
  </si>
  <si>
    <t>34.6.2</t>
    <phoneticPr fontId="2"/>
  </si>
  <si>
    <t>37.7.11</t>
    <phoneticPr fontId="2"/>
  </si>
  <si>
    <t>40.7.4</t>
    <phoneticPr fontId="2"/>
  </si>
  <si>
    <t>43.7.7</t>
    <phoneticPr fontId="2"/>
  </si>
  <si>
    <t>46.6.27</t>
    <phoneticPr fontId="2"/>
  </si>
  <si>
    <t>49.7.7</t>
    <phoneticPr fontId="2"/>
  </si>
  <si>
    <t>52.7.10</t>
    <phoneticPr fontId="2"/>
  </si>
  <si>
    <t>58.6.26</t>
    <phoneticPr fontId="2"/>
  </si>
  <si>
    <t>元.7.23</t>
    <rPh sb="0" eb="1">
      <t>ガン</t>
    </rPh>
    <phoneticPr fontId="2"/>
  </si>
  <si>
    <t>4.7.26</t>
    <phoneticPr fontId="2"/>
  </si>
  <si>
    <t>7.7.23</t>
    <phoneticPr fontId="2"/>
  </si>
  <si>
    <t>10.7.12</t>
    <phoneticPr fontId="2"/>
  </si>
  <si>
    <t>13.7.29</t>
    <phoneticPr fontId="2"/>
  </si>
  <si>
    <t>16.7.11</t>
    <phoneticPr fontId="2"/>
  </si>
  <si>
    <t>※昭和58.6.26執行選挙までは地方区、昭和61.7.6執行選挙から選挙区</t>
    <rPh sb="1" eb="3">
      <t>ショウワ</t>
    </rPh>
    <rPh sb="10" eb="12">
      <t>シッコウ</t>
    </rPh>
    <rPh sb="12" eb="14">
      <t>センキョ</t>
    </rPh>
    <rPh sb="17" eb="19">
      <t>チホウ</t>
    </rPh>
    <rPh sb="19" eb="20">
      <t>ク</t>
    </rPh>
    <rPh sb="21" eb="23">
      <t>ショウワ</t>
    </rPh>
    <rPh sb="29" eb="31">
      <t>シッコウ</t>
    </rPh>
    <rPh sb="31" eb="33">
      <t>センキョ</t>
    </rPh>
    <rPh sb="35" eb="38">
      <t>センキョク</t>
    </rPh>
    <phoneticPr fontId="2"/>
  </si>
  <si>
    <t>17-09　投票区別選挙人名簿登録者数</t>
    <rPh sb="6" eb="8">
      <t>トウヒョウ</t>
    </rPh>
    <rPh sb="8" eb="10">
      <t>クベツ</t>
    </rPh>
    <rPh sb="10" eb="12">
      <t>センキョ</t>
    </rPh>
    <rPh sb="12" eb="13">
      <t>ニン</t>
    </rPh>
    <rPh sb="13" eb="15">
      <t>メイボ</t>
    </rPh>
    <rPh sb="15" eb="17">
      <t>トウロク</t>
    </rPh>
    <rPh sb="17" eb="18">
      <t>シャ</t>
    </rPh>
    <rPh sb="18" eb="19">
      <t>スウ</t>
    </rPh>
    <phoneticPr fontId="2"/>
  </si>
  <si>
    <t>令和4年3月1日現在　　単位：人</t>
    <rPh sb="0" eb="2">
      <t>レイワ</t>
    </rPh>
    <rPh sb="3" eb="4">
      <t>ネン</t>
    </rPh>
    <rPh sb="5" eb="6">
      <t>ガツ</t>
    </rPh>
    <rPh sb="7" eb="8">
      <t>ヒ</t>
    </rPh>
    <rPh sb="8" eb="10">
      <t>ゲンザイ</t>
    </rPh>
    <rPh sb="12" eb="14">
      <t>タンイ</t>
    </rPh>
    <rPh sb="15" eb="16">
      <t>ヒト</t>
    </rPh>
    <phoneticPr fontId="2"/>
  </si>
  <si>
    <t>投票区</t>
    <rPh sb="0" eb="2">
      <t>トウヒョウ</t>
    </rPh>
    <rPh sb="2" eb="3">
      <t>ク</t>
    </rPh>
    <phoneticPr fontId="2"/>
  </si>
  <si>
    <t>区　　　　　域　(町　・　区）</t>
    <rPh sb="0" eb="1">
      <t>ク</t>
    </rPh>
    <rPh sb="6" eb="7">
      <t>イキ</t>
    </rPh>
    <rPh sb="9" eb="10">
      <t>マチ</t>
    </rPh>
    <rPh sb="13" eb="14">
      <t>ク</t>
    </rPh>
    <phoneticPr fontId="2"/>
  </si>
  <si>
    <t>名簿登録者数</t>
    <rPh sb="0" eb="2">
      <t>メイボ</t>
    </rPh>
    <rPh sb="2" eb="4">
      <t>トウロク</t>
    </rPh>
    <rPh sb="4" eb="5">
      <t>シャ</t>
    </rPh>
    <rPh sb="5" eb="6">
      <t>スウ</t>
    </rPh>
    <phoneticPr fontId="2"/>
  </si>
  <si>
    <t>瀬越、吉崎、塩屋(１区から４区まで)</t>
  </si>
  <si>
    <t>三ツ、上木、緑が丘、三木、奥谷、橘、永井</t>
    <phoneticPr fontId="2"/>
  </si>
  <si>
    <t>錦、関、今出、西栄、西、白望台、錦城ケ丘、大聖寺雇用住宅</t>
    <rPh sb="26" eb="28">
      <t>ジュウタク</t>
    </rPh>
    <phoneticPr fontId="2"/>
  </si>
  <si>
    <t>下屋敷、大新道、新屋敷、中新道、東横、十一、一本橋、南、荒、鉄砲、田原、弓、菅生町、菅生、熊坂、大同、細坪、白鳥、幸</t>
    <rPh sb="0" eb="1">
      <t>シタ</t>
    </rPh>
    <phoneticPr fontId="2"/>
  </si>
  <si>
    <t>馬場、越前三ツ屋、中、神明、五軒、魚、観音、本、八間道、片原、仲、福田、前鷹匠、奥鷹匠、京、寺、山田鍛冶、北片原、番場、殿町新組、上福田、新旗陽、新川、松島、松島団地、下福田、荻生</t>
    <phoneticPr fontId="2"/>
  </si>
  <si>
    <t>法華坊、金子、木呂場、大名竹、耳聞山仲、亀、麻畠、耳聞山、新、松ケ根、相生、曙、新栄</t>
    <rPh sb="0" eb="1">
      <t>ホウ</t>
    </rPh>
    <phoneticPr fontId="2"/>
  </si>
  <si>
    <t>永、天神下、藤ノ木、敷地、東敷地、春日、敷地団地、平床、岡、畑、畑山、朝日、福の杜、高尾、豊</t>
    <rPh sb="0" eb="1">
      <t>ナガ</t>
    </rPh>
    <phoneticPr fontId="2"/>
  </si>
  <si>
    <t>深田、黒崎、片野</t>
    <phoneticPr fontId="2"/>
  </si>
  <si>
    <t>田尻、小塩、橋立、宮</t>
    <phoneticPr fontId="2"/>
  </si>
  <si>
    <t>小塩辻、大畠、千崎、宮地、野田、塩浜、篠原、篠原新</t>
    <phoneticPr fontId="2"/>
  </si>
  <si>
    <t>伊切、源平、手塚、新保、柴山、一白、干拓</t>
    <phoneticPr fontId="2"/>
  </si>
  <si>
    <t>片山津温泉(２区から６区まで)、潮津</t>
    <phoneticPr fontId="2"/>
  </si>
  <si>
    <t>片山津温泉(１区)、片山津町、湖城</t>
    <phoneticPr fontId="2"/>
  </si>
  <si>
    <t>冨塚、ときわ台、弓波、作見、作見町雇用住宅、小菅波、天日、大菅波、尾中</t>
    <phoneticPr fontId="2"/>
  </si>
  <si>
    <t>西山田、東山田、北山田、希望が丘、松が丘(１丁目の１から４丁目の２まで)、白山台</t>
    <phoneticPr fontId="2"/>
  </si>
  <si>
    <t>動橋(１区から８区まで)、瑞穂、中島、合河、梶井、動橋雇用住宅、八日市</t>
    <phoneticPr fontId="2"/>
  </si>
  <si>
    <t>高塚、打越、箱宮、分校</t>
    <phoneticPr fontId="2"/>
  </si>
  <si>
    <t>加茂、西島、七日市、七日市新、庄、桑原、若葉台</t>
    <phoneticPr fontId="2"/>
  </si>
  <si>
    <t>勅使、宇谷、栄谷、松山、清水、河原、二子塚、上野、森</t>
    <phoneticPr fontId="2"/>
  </si>
  <si>
    <t>二ツ屋、小坂、横北、水田丸、柏野、須谷、塔尾</t>
    <rPh sb="0" eb="1">
      <t>2</t>
    </rPh>
    <phoneticPr fontId="2"/>
  </si>
  <si>
    <t>山代温泉(21区、22区、24区、25区)、尾俣、桂谷</t>
    <phoneticPr fontId="2"/>
  </si>
  <si>
    <t>山代温泉(16区、19区、20区)</t>
    <phoneticPr fontId="2"/>
  </si>
  <si>
    <t>山代温泉(２区、４区から13区まで、14区の１、15区、17区、18区)</t>
    <phoneticPr fontId="2"/>
  </si>
  <si>
    <t>山代温泉(14区の２から14区の５まで、23区)</t>
    <phoneticPr fontId="2"/>
  </si>
  <si>
    <t>山代温泉(１区の１から１区の５まで、３区)、河南、荒木</t>
    <rPh sb="26" eb="27">
      <t>キ</t>
    </rPh>
    <phoneticPr fontId="2"/>
  </si>
  <si>
    <t>淀、別所(１区から５区まで)</t>
    <phoneticPr fontId="2"/>
  </si>
  <si>
    <t>中代、保賀、黒瀬</t>
    <phoneticPr fontId="2"/>
  </si>
  <si>
    <t>南郷、下河崎、上河崎、吸坂</t>
    <phoneticPr fontId="2"/>
  </si>
  <si>
    <t>日谷、直下、曽宇、百々、美谷が丘</t>
  </si>
  <si>
    <t>山中温泉漆器団地、山中温泉長谷田、山中温泉日の出団地、山中温泉泉、山中温泉旭、山中温泉中田、山中温泉二天、山中温泉宮の杜</t>
    <phoneticPr fontId="2"/>
  </si>
  <si>
    <t>山中温泉塚谷、山中温泉上原、山中温泉しらさぎ団地、山中温泉加美谷台</t>
    <phoneticPr fontId="2"/>
  </si>
  <si>
    <t>山中温泉本町一丁目､山中温泉本町二丁目、山中温泉東町一丁目､山中温泉東町二丁目、山中温泉湯の本､山中温泉冨士見､山中温泉白山、山中温泉西桂木､山中温泉東桂木､山中温泉上野、山中温泉緑ケ丘</t>
    <phoneticPr fontId="2"/>
  </si>
  <si>
    <t>山中温泉こおろぎ、山中温泉南、山中温泉栄、山中温泉河鹿、山中温泉湯の出、山中温泉薬師、山中温泉下谷</t>
    <phoneticPr fontId="2"/>
  </si>
  <si>
    <t>山中温泉菅谷、山中温泉栢野、山中温泉我谷</t>
    <rPh sb="0" eb="1">
      <t>ヤマ</t>
    </rPh>
    <phoneticPr fontId="2"/>
  </si>
  <si>
    <t>山中温泉四十九院、山中温泉中津原、山中温泉滝、山中温泉菅生谷、山中温泉荒谷、山中温泉今立、山中温泉大土、山中温泉杉水、山中温泉西住</t>
    <rPh sb="64" eb="65">
      <t>スミ</t>
    </rPh>
    <phoneticPr fontId="2"/>
  </si>
  <si>
    <t>全市合計</t>
    <rPh sb="0" eb="2">
      <t>ゼンシ</t>
    </rPh>
    <rPh sb="2" eb="4">
      <t>ゴウケイ</t>
    </rPh>
    <phoneticPr fontId="2"/>
  </si>
  <si>
    <t>17-10　年次別選挙人名簿登録者数</t>
    <rPh sb="6" eb="8">
      <t>ネンジ</t>
    </rPh>
    <rPh sb="8" eb="9">
      <t>ベツ</t>
    </rPh>
    <rPh sb="9" eb="11">
      <t>センキョ</t>
    </rPh>
    <rPh sb="11" eb="12">
      <t>ニン</t>
    </rPh>
    <rPh sb="12" eb="14">
      <t>メイボ</t>
    </rPh>
    <rPh sb="14" eb="16">
      <t>トウロク</t>
    </rPh>
    <rPh sb="16" eb="17">
      <t>シャ</t>
    </rPh>
    <rPh sb="17" eb="18">
      <t>スウ</t>
    </rPh>
    <phoneticPr fontId="2"/>
  </si>
  <si>
    <t>各年9月1日現在　単位：人</t>
    <rPh sb="0" eb="2">
      <t>カクネン</t>
    </rPh>
    <rPh sb="3" eb="4">
      <t>ガツ</t>
    </rPh>
    <rPh sb="5" eb="6">
      <t>ニチ</t>
    </rPh>
    <rPh sb="6" eb="8">
      <t>ゲンザイ</t>
    </rPh>
    <rPh sb="9" eb="11">
      <t>タンイ</t>
    </rPh>
    <rPh sb="12" eb="13">
      <t>ヒト</t>
    </rPh>
    <phoneticPr fontId="2"/>
  </si>
  <si>
    <t>18-01　一般会計歳入決算額</t>
    <rPh sb="6" eb="8">
      <t>イッパン</t>
    </rPh>
    <rPh sb="8" eb="10">
      <t>カイケイ</t>
    </rPh>
    <rPh sb="10" eb="12">
      <t>サイニュウ</t>
    </rPh>
    <rPh sb="12" eb="14">
      <t>ケッサン</t>
    </rPh>
    <rPh sb="14" eb="15">
      <t>ガク</t>
    </rPh>
    <phoneticPr fontId="2"/>
  </si>
  <si>
    <t>単位：千円</t>
    <rPh sb="0" eb="2">
      <t>タンイ</t>
    </rPh>
    <rPh sb="3" eb="5">
      <t>センエン</t>
    </rPh>
    <phoneticPr fontId="2"/>
  </si>
  <si>
    <t>科     目</t>
    <rPh sb="0" eb="1">
      <t>カ</t>
    </rPh>
    <rPh sb="6" eb="7">
      <t>メ</t>
    </rPh>
    <phoneticPr fontId="2"/>
  </si>
  <si>
    <t>市税</t>
    <rPh sb="0" eb="2">
      <t>シゼイ</t>
    </rPh>
    <phoneticPr fontId="2"/>
  </si>
  <si>
    <t>地方譲与税</t>
    <rPh sb="0" eb="2">
      <t>チホウ</t>
    </rPh>
    <rPh sb="2" eb="4">
      <t>ジョウヨ</t>
    </rPh>
    <rPh sb="4" eb="5">
      <t>ゼイ</t>
    </rPh>
    <phoneticPr fontId="2"/>
  </si>
  <si>
    <t>利子割交付金</t>
    <rPh sb="0" eb="2">
      <t>リシ</t>
    </rPh>
    <rPh sb="2" eb="3">
      <t>ワリ</t>
    </rPh>
    <rPh sb="3" eb="6">
      <t>コウフキン</t>
    </rPh>
    <phoneticPr fontId="2"/>
  </si>
  <si>
    <t>配当割交付金</t>
    <rPh sb="0" eb="2">
      <t>ハイトウ</t>
    </rPh>
    <rPh sb="2" eb="3">
      <t>ワリ</t>
    </rPh>
    <rPh sb="3" eb="6">
      <t>コウフキン</t>
    </rPh>
    <phoneticPr fontId="2"/>
  </si>
  <si>
    <t>株式等譲渡所得割交付金</t>
    <rPh sb="0" eb="3">
      <t>カブシキトウ</t>
    </rPh>
    <rPh sb="3" eb="5">
      <t>ジョウト</t>
    </rPh>
    <rPh sb="5" eb="7">
      <t>ショトク</t>
    </rPh>
    <rPh sb="7" eb="8">
      <t>ワ</t>
    </rPh>
    <rPh sb="8" eb="11">
      <t>コウフキン</t>
    </rPh>
    <phoneticPr fontId="2"/>
  </si>
  <si>
    <t>法人事業税交付金</t>
    <rPh sb="0" eb="8">
      <t>ホウジンジギョウゼイコウフキン</t>
    </rPh>
    <phoneticPr fontId="2"/>
  </si>
  <si>
    <t>地方消費税交付金</t>
    <rPh sb="0" eb="2">
      <t>チホウ</t>
    </rPh>
    <rPh sb="2" eb="5">
      <t>ショウヒゼイ</t>
    </rPh>
    <rPh sb="5" eb="8">
      <t>コウフキン</t>
    </rPh>
    <phoneticPr fontId="2"/>
  </si>
  <si>
    <t>ゴルフ場利用税交付金</t>
    <rPh sb="3" eb="4">
      <t>ジョウ</t>
    </rPh>
    <rPh sb="4" eb="6">
      <t>リヨウ</t>
    </rPh>
    <rPh sb="6" eb="7">
      <t>ゼイ</t>
    </rPh>
    <rPh sb="7" eb="10">
      <t>コウフキン</t>
    </rPh>
    <phoneticPr fontId="2"/>
  </si>
  <si>
    <t>環境性能割交付金</t>
    <rPh sb="0" eb="5">
      <t>カンキョウセイノウワリ</t>
    </rPh>
    <rPh sb="5" eb="8">
      <t>コウフキン</t>
    </rPh>
    <phoneticPr fontId="2"/>
  </si>
  <si>
    <t>地方特例交付金</t>
    <rPh sb="0" eb="2">
      <t>チホウ</t>
    </rPh>
    <rPh sb="2" eb="4">
      <t>トクレイ</t>
    </rPh>
    <rPh sb="4" eb="7">
      <t>コウフキン</t>
    </rPh>
    <phoneticPr fontId="2"/>
  </si>
  <si>
    <t>地方交付税</t>
    <rPh sb="0" eb="2">
      <t>チホウ</t>
    </rPh>
    <rPh sb="2" eb="5">
      <t>コウフゼイ</t>
    </rPh>
    <phoneticPr fontId="2"/>
  </si>
  <si>
    <t>交通安全対策特別交付金</t>
    <rPh sb="0" eb="2">
      <t>コウツウ</t>
    </rPh>
    <rPh sb="2" eb="4">
      <t>アンゼン</t>
    </rPh>
    <rPh sb="4" eb="6">
      <t>タイサク</t>
    </rPh>
    <rPh sb="6" eb="8">
      <t>トクベツ</t>
    </rPh>
    <rPh sb="8" eb="11">
      <t>コウフキン</t>
    </rPh>
    <phoneticPr fontId="2"/>
  </si>
  <si>
    <t>分担金及び負担金</t>
    <rPh sb="0" eb="3">
      <t>ブンタンキン</t>
    </rPh>
    <rPh sb="3" eb="4">
      <t>オヨ</t>
    </rPh>
    <rPh sb="5" eb="8">
      <t>フタンキン</t>
    </rPh>
    <phoneticPr fontId="2"/>
  </si>
  <si>
    <t>使用料及び手数料</t>
    <rPh sb="0" eb="3">
      <t>シヨウリョウ</t>
    </rPh>
    <rPh sb="3" eb="4">
      <t>オヨ</t>
    </rPh>
    <rPh sb="5" eb="8">
      <t>テスウリョウ</t>
    </rPh>
    <phoneticPr fontId="2"/>
  </si>
  <si>
    <t>国庫支出金</t>
    <rPh sb="0" eb="2">
      <t>コッコ</t>
    </rPh>
    <rPh sb="2" eb="5">
      <t>シシュツキン</t>
    </rPh>
    <phoneticPr fontId="2"/>
  </si>
  <si>
    <t>県支出金</t>
    <rPh sb="0" eb="1">
      <t>ケン</t>
    </rPh>
    <rPh sb="1" eb="4">
      <t>シシュツキン</t>
    </rPh>
    <phoneticPr fontId="2"/>
  </si>
  <si>
    <t>財産収入</t>
    <rPh sb="0" eb="2">
      <t>ザイサン</t>
    </rPh>
    <rPh sb="2" eb="4">
      <t>シュウニュウ</t>
    </rPh>
    <phoneticPr fontId="2"/>
  </si>
  <si>
    <t>寄附金</t>
    <rPh sb="0" eb="3">
      <t>キフキンキン</t>
    </rPh>
    <phoneticPr fontId="2"/>
  </si>
  <si>
    <t>繰入金</t>
    <rPh sb="0" eb="2">
      <t>クリイレ</t>
    </rPh>
    <rPh sb="2" eb="3">
      <t>キン</t>
    </rPh>
    <phoneticPr fontId="2"/>
  </si>
  <si>
    <t>繰越金</t>
    <rPh sb="0" eb="2">
      <t>クリコシ</t>
    </rPh>
    <rPh sb="2" eb="3">
      <t>キン</t>
    </rPh>
    <phoneticPr fontId="2"/>
  </si>
  <si>
    <t>諸収入</t>
    <rPh sb="0" eb="1">
      <t>ショ</t>
    </rPh>
    <rPh sb="1" eb="3">
      <t>シュウニュウ</t>
    </rPh>
    <phoneticPr fontId="2"/>
  </si>
  <si>
    <t>市債</t>
    <rPh sb="0" eb="2">
      <t>シサイ</t>
    </rPh>
    <phoneticPr fontId="2"/>
  </si>
  <si>
    <t>資料：財政課</t>
    <rPh sb="0" eb="2">
      <t>シリョウ</t>
    </rPh>
    <rPh sb="3" eb="5">
      <t>ザイセイ</t>
    </rPh>
    <rPh sb="5" eb="6">
      <t>カ</t>
    </rPh>
    <phoneticPr fontId="2"/>
  </si>
  <si>
    <t>18-02　一般会計歳出決算額</t>
    <phoneticPr fontId="2"/>
  </si>
  <si>
    <t>単位：千円</t>
    <phoneticPr fontId="2"/>
  </si>
  <si>
    <t>科目</t>
    <rPh sb="0" eb="2">
      <t>カモク</t>
    </rPh>
    <phoneticPr fontId="2"/>
  </si>
  <si>
    <t>議会費</t>
    <rPh sb="0" eb="2">
      <t>ギカイ</t>
    </rPh>
    <rPh sb="2" eb="3">
      <t>ヒ</t>
    </rPh>
    <phoneticPr fontId="2"/>
  </si>
  <si>
    <t>総務費</t>
    <rPh sb="0" eb="3">
      <t>ソウムヒ</t>
    </rPh>
    <phoneticPr fontId="2"/>
  </si>
  <si>
    <t>民生費</t>
    <rPh sb="0" eb="2">
      <t>ミンセイ</t>
    </rPh>
    <rPh sb="2" eb="3">
      <t>ヒ</t>
    </rPh>
    <phoneticPr fontId="2"/>
  </si>
  <si>
    <t>衛生費</t>
    <rPh sb="0" eb="3">
      <t>エイセイヒ</t>
    </rPh>
    <phoneticPr fontId="2"/>
  </si>
  <si>
    <t>労働費</t>
    <rPh sb="0" eb="3">
      <t>ロウドウヒ</t>
    </rPh>
    <phoneticPr fontId="2"/>
  </si>
  <si>
    <t>農林水産費</t>
    <rPh sb="0" eb="2">
      <t>ノウリン</t>
    </rPh>
    <rPh sb="2" eb="4">
      <t>スイサン</t>
    </rPh>
    <rPh sb="4" eb="5">
      <t>ヒ</t>
    </rPh>
    <phoneticPr fontId="2"/>
  </si>
  <si>
    <t>商工費</t>
    <rPh sb="0" eb="2">
      <t>ショウコウ</t>
    </rPh>
    <rPh sb="2" eb="3">
      <t>ヒ</t>
    </rPh>
    <phoneticPr fontId="2"/>
  </si>
  <si>
    <t>土木費</t>
    <rPh sb="0" eb="2">
      <t>ドボク</t>
    </rPh>
    <rPh sb="2" eb="3">
      <t>ヒ</t>
    </rPh>
    <phoneticPr fontId="2"/>
  </si>
  <si>
    <t>消防費</t>
    <rPh sb="0" eb="2">
      <t>ショウボウ</t>
    </rPh>
    <rPh sb="2" eb="3">
      <t>ヒ</t>
    </rPh>
    <phoneticPr fontId="2"/>
  </si>
  <si>
    <t>教育費</t>
    <rPh sb="0" eb="3">
      <t>キョウイクヒ</t>
    </rPh>
    <phoneticPr fontId="2"/>
  </si>
  <si>
    <t>災害復旧費</t>
    <rPh sb="0" eb="2">
      <t>サイガイ</t>
    </rPh>
    <rPh sb="2" eb="4">
      <t>フッキュウ</t>
    </rPh>
    <rPh sb="4" eb="5">
      <t>ヒ</t>
    </rPh>
    <phoneticPr fontId="2"/>
  </si>
  <si>
    <t>公債費</t>
    <rPh sb="0" eb="2">
      <t>コウサイ</t>
    </rPh>
    <rPh sb="2" eb="3">
      <t>ヒ</t>
    </rPh>
    <phoneticPr fontId="2"/>
  </si>
  <si>
    <t>諸支出金</t>
    <rPh sb="0" eb="1">
      <t>ショ</t>
    </rPh>
    <rPh sb="1" eb="4">
      <t>シシュツキン</t>
    </rPh>
    <phoneticPr fontId="2"/>
  </si>
  <si>
    <t>資料：財政課</t>
    <phoneticPr fontId="2"/>
  </si>
  <si>
    <t>18-03　財政規模の推移（１）歳入</t>
    <rPh sb="6" eb="8">
      <t>ザイセイ</t>
    </rPh>
    <rPh sb="8" eb="10">
      <t>キボ</t>
    </rPh>
    <rPh sb="11" eb="13">
      <t>スイイ</t>
    </rPh>
    <rPh sb="16" eb="18">
      <t>サイニュウ</t>
    </rPh>
    <phoneticPr fontId="2"/>
  </si>
  <si>
    <t>一般会計</t>
    <rPh sb="0" eb="2">
      <t>イッパン</t>
    </rPh>
    <rPh sb="2" eb="4">
      <t>カイケイ</t>
    </rPh>
    <phoneticPr fontId="2"/>
  </si>
  <si>
    <t>特　　別　　会　　計</t>
    <phoneticPr fontId="2"/>
  </si>
  <si>
    <t>国民
健康保険</t>
    <rPh sb="0" eb="2">
      <t>コクミン</t>
    </rPh>
    <rPh sb="3" eb="5">
      <t>ケンコウ</t>
    </rPh>
    <rPh sb="5" eb="7">
      <t>ホケン</t>
    </rPh>
    <phoneticPr fontId="2"/>
  </si>
  <si>
    <t>後期高齢者医療</t>
    <rPh sb="0" eb="2">
      <t>コウキ</t>
    </rPh>
    <rPh sb="2" eb="5">
      <t>コウレイシャ</t>
    </rPh>
    <rPh sb="5" eb="7">
      <t>イリョウ</t>
    </rPh>
    <phoneticPr fontId="2"/>
  </si>
  <si>
    <t>介護保険</t>
    <rPh sb="0" eb="2">
      <t>カイゴ</t>
    </rPh>
    <rPh sb="2" eb="4">
      <t>ホケン</t>
    </rPh>
    <phoneticPr fontId="2"/>
  </si>
  <si>
    <t>下水道</t>
    <rPh sb="0" eb="3">
      <t>ゲスイドウ</t>
    </rPh>
    <phoneticPr fontId="2"/>
  </si>
  <si>
    <t>平成28</t>
    <phoneticPr fontId="2"/>
  </si>
  <si>
    <t>加賀山代温泉
財産区</t>
    <rPh sb="0" eb="2">
      <t>カガ</t>
    </rPh>
    <rPh sb="2" eb="4">
      <t>ヤマシロ</t>
    </rPh>
    <rPh sb="4" eb="6">
      <t>オンセン</t>
    </rPh>
    <rPh sb="7" eb="9">
      <t>ザイサン</t>
    </rPh>
    <rPh sb="9" eb="10">
      <t>ク</t>
    </rPh>
    <phoneticPr fontId="2"/>
  </si>
  <si>
    <t>加賀山中温泉
財産区</t>
    <rPh sb="0" eb="2">
      <t>カガ</t>
    </rPh>
    <rPh sb="2" eb="4">
      <t>ヤマナカ</t>
    </rPh>
    <rPh sb="4" eb="6">
      <t>オンセン</t>
    </rPh>
    <rPh sb="7" eb="9">
      <t>ザイサン</t>
    </rPh>
    <rPh sb="9" eb="10">
      <t>ク</t>
    </rPh>
    <phoneticPr fontId="2"/>
  </si>
  <si>
    <t>土地区画
整理事業</t>
    <phoneticPr fontId="2"/>
  </si>
  <si>
    <t>18-04　財政規模の推移（2）歳出</t>
    <rPh sb="6" eb="8">
      <t>ザイセイ</t>
    </rPh>
    <rPh sb="8" eb="10">
      <t>キボ</t>
    </rPh>
    <rPh sb="11" eb="13">
      <t>スイイ</t>
    </rPh>
    <phoneticPr fontId="2"/>
  </si>
  <si>
    <t>特　　別　　会　　計</t>
    <rPh sb="0" eb="1">
      <t>トク</t>
    </rPh>
    <rPh sb="3" eb="4">
      <t>ベツ</t>
    </rPh>
    <rPh sb="6" eb="7">
      <t>カイ</t>
    </rPh>
    <rPh sb="9" eb="10">
      <t>ケイ</t>
    </rPh>
    <phoneticPr fontId="2"/>
  </si>
  <si>
    <t>18-05　市税収入の内訳</t>
    <rPh sb="6" eb="7">
      <t>シ</t>
    </rPh>
    <rPh sb="7" eb="8">
      <t>ゼイ</t>
    </rPh>
    <rPh sb="8" eb="10">
      <t>シュウニュウ</t>
    </rPh>
    <rPh sb="11" eb="13">
      <t>ウチワケ</t>
    </rPh>
    <phoneticPr fontId="2"/>
  </si>
  <si>
    <t>令和元</t>
    <rPh sb="0" eb="1">
      <t>レイ</t>
    </rPh>
    <rPh sb="1" eb="2">
      <t>カズ</t>
    </rPh>
    <phoneticPr fontId="2"/>
  </si>
  <si>
    <t>市民税</t>
    <rPh sb="0" eb="3">
      <t>シミンゼイ</t>
    </rPh>
    <phoneticPr fontId="2"/>
  </si>
  <si>
    <t>　個    　　人</t>
    <rPh sb="1" eb="2">
      <t>コ</t>
    </rPh>
    <rPh sb="8" eb="9">
      <t>ヒト</t>
    </rPh>
    <phoneticPr fontId="2"/>
  </si>
  <si>
    <t>　法    　　人</t>
    <rPh sb="1" eb="2">
      <t>ホウ</t>
    </rPh>
    <rPh sb="8" eb="9">
      <t>ヒト</t>
    </rPh>
    <phoneticPr fontId="2"/>
  </si>
  <si>
    <t>固定資産税</t>
    <rPh sb="0" eb="2">
      <t>コテイ</t>
    </rPh>
    <rPh sb="2" eb="5">
      <t>シサンゼイ</t>
    </rPh>
    <phoneticPr fontId="2"/>
  </si>
  <si>
    <t>軽自動車税</t>
    <rPh sb="0" eb="4">
      <t>ケイジドウシャ</t>
    </rPh>
    <rPh sb="4" eb="5">
      <t>ゼイ</t>
    </rPh>
    <phoneticPr fontId="2"/>
  </si>
  <si>
    <t>市たばこ税</t>
    <rPh sb="0" eb="1">
      <t>シ</t>
    </rPh>
    <rPh sb="4" eb="5">
      <t>ゼイ</t>
    </rPh>
    <phoneticPr fontId="2"/>
  </si>
  <si>
    <t>特別土地保有税</t>
    <rPh sb="0" eb="2">
      <t>トクベツ</t>
    </rPh>
    <rPh sb="2" eb="4">
      <t>トチ</t>
    </rPh>
    <rPh sb="4" eb="7">
      <t>ホユウゼイ</t>
    </rPh>
    <phoneticPr fontId="2"/>
  </si>
  <si>
    <t>入湯税</t>
    <rPh sb="0" eb="2">
      <t>ニュウトウ</t>
    </rPh>
    <rPh sb="2" eb="3">
      <t>ゼイ</t>
    </rPh>
    <phoneticPr fontId="2"/>
  </si>
  <si>
    <t>都市計画税</t>
    <rPh sb="0" eb="2">
      <t>トシ</t>
    </rPh>
    <rPh sb="2" eb="4">
      <t>ケイカク</t>
    </rPh>
    <rPh sb="4" eb="5">
      <t>ゼイ</t>
    </rPh>
    <phoneticPr fontId="2"/>
  </si>
  <si>
    <t>18-06　水道事業会計決算額　</t>
    <rPh sb="6" eb="8">
      <t>スイドウ</t>
    </rPh>
    <rPh sb="8" eb="10">
      <t>ジギョウ</t>
    </rPh>
    <rPh sb="10" eb="12">
      <t>カイケイ</t>
    </rPh>
    <rPh sb="12" eb="14">
      <t>ケッサン</t>
    </rPh>
    <rPh sb="14" eb="15">
      <t>ガク</t>
    </rPh>
    <phoneticPr fontId="2"/>
  </si>
  <si>
    <t>（1）収益的収支</t>
    <phoneticPr fontId="2"/>
  </si>
  <si>
    <t>令和2年度　単位：千円</t>
    <rPh sb="0" eb="2">
      <t>レイワ</t>
    </rPh>
    <rPh sb="3" eb="5">
      <t>ネンド</t>
    </rPh>
    <rPh sb="4" eb="5">
      <t>ド</t>
    </rPh>
    <rPh sb="5" eb="7">
      <t>ヘイネンド</t>
    </rPh>
    <rPh sb="6" eb="8">
      <t>タンイ</t>
    </rPh>
    <rPh sb="9" eb="11">
      <t>センエン</t>
    </rPh>
    <phoneticPr fontId="2"/>
  </si>
  <si>
    <t>事業収益</t>
    <rPh sb="0" eb="2">
      <t>ジギョウ</t>
    </rPh>
    <rPh sb="2" eb="4">
      <t>シュウエキ</t>
    </rPh>
    <phoneticPr fontId="2"/>
  </si>
  <si>
    <t>事業費用</t>
    <rPh sb="0" eb="2">
      <t>ジギョウ</t>
    </rPh>
    <rPh sb="2" eb="4">
      <t>ヒヨウ</t>
    </rPh>
    <phoneticPr fontId="2"/>
  </si>
  <si>
    <t>営業収益</t>
    <rPh sb="0" eb="2">
      <t>エイギョウ</t>
    </rPh>
    <rPh sb="2" eb="4">
      <t>シュウエキ</t>
    </rPh>
    <phoneticPr fontId="2"/>
  </si>
  <si>
    <t>営業費用</t>
    <rPh sb="0" eb="2">
      <t>エイギョウ</t>
    </rPh>
    <rPh sb="2" eb="4">
      <t>ヒヨウ</t>
    </rPh>
    <phoneticPr fontId="2"/>
  </si>
  <si>
    <t>営業外収益</t>
    <rPh sb="0" eb="3">
      <t>エイギョウガイ</t>
    </rPh>
    <rPh sb="3" eb="5">
      <t>シュウエキ</t>
    </rPh>
    <phoneticPr fontId="2"/>
  </si>
  <si>
    <t>営業外費用</t>
    <rPh sb="0" eb="3">
      <t>エイギョウガイ</t>
    </rPh>
    <rPh sb="3" eb="5">
      <t>ヒヨウ</t>
    </rPh>
    <phoneticPr fontId="2"/>
  </si>
  <si>
    <t>特別収益</t>
    <rPh sb="0" eb="2">
      <t>トクベツ</t>
    </rPh>
    <rPh sb="2" eb="4">
      <t>シュウエキ</t>
    </rPh>
    <phoneticPr fontId="2"/>
  </si>
  <si>
    <t>特別損失</t>
    <rPh sb="0" eb="2">
      <t>トクベツ</t>
    </rPh>
    <rPh sb="2" eb="4">
      <t>ソンシツ</t>
    </rPh>
    <phoneticPr fontId="2"/>
  </si>
  <si>
    <t>予備費</t>
    <rPh sb="0" eb="3">
      <t>ヨビヒ</t>
    </rPh>
    <phoneticPr fontId="2"/>
  </si>
  <si>
    <t>資料：経営企画課</t>
    <rPh sb="0" eb="2">
      <t>シリョウ</t>
    </rPh>
    <rPh sb="3" eb="5">
      <t>ケイエイ</t>
    </rPh>
    <rPh sb="5" eb="7">
      <t>キカク</t>
    </rPh>
    <rPh sb="7" eb="8">
      <t>カ</t>
    </rPh>
    <phoneticPr fontId="2"/>
  </si>
  <si>
    <t>（2）資本的収支</t>
    <rPh sb="3" eb="5">
      <t>シホン</t>
    </rPh>
    <rPh sb="5" eb="6">
      <t>テキ</t>
    </rPh>
    <rPh sb="6" eb="8">
      <t>シュウシ</t>
    </rPh>
    <phoneticPr fontId="2"/>
  </si>
  <si>
    <t>資本的収入</t>
    <rPh sb="0" eb="3">
      <t>シホンテキ</t>
    </rPh>
    <rPh sb="3" eb="5">
      <t>シュウニュウ</t>
    </rPh>
    <phoneticPr fontId="2"/>
  </si>
  <si>
    <t>資本的支出</t>
    <rPh sb="0" eb="3">
      <t>シホンテキ</t>
    </rPh>
    <rPh sb="3" eb="5">
      <t>シシュツ</t>
    </rPh>
    <phoneticPr fontId="2"/>
  </si>
  <si>
    <t>企業債</t>
    <rPh sb="0" eb="2">
      <t>キギョウ</t>
    </rPh>
    <rPh sb="2" eb="3">
      <t>サイ</t>
    </rPh>
    <phoneticPr fontId="2"/>
  </si>
  <si>
    <t>建設改良費</t>
    <rPh sb="0" eb="2">
      <t>ケンセツ</t>
    </rPh>
    <rPh sb="2" eb="4">
      <t>カイリョウ</t>
    </rPh>
    <rPh sb="4" eb="5">
      <t>ヒ</t>
    </rPh>
    <phoneticPr fontId="2"/>
  </si>
  <si>
    <t>工事負担金</t>
    <rPh sb="0" eb="2">
      <t>コウジ</t>
    </rPh>
    <rPh sb="2" eb="5">
      <t>フタンキン</t>
    </rPh>
    <phoneticPr fontId="2"/>
  </si>
  <si>
    <t>企業債償還金</t>
    <rPh sb="0" eb="2">
      <t>キギョウ</t>
    </rPh>
    <rPh sb="2" eb="3">
      <t>サイ</t>
    </rPh>
    <rPh sb="3" eb="6">
      <t>ショウカンキン</t>
    </rPh>
    <phoneticPr fontId="2"/>
  </si>
  <si>
    <t>内翌年度への工事資金</t>
    <rPh sb="0" eb="1">
      <t>ウチ</t>
    </rPh>
    <rPh sb="1" eb="4">
      <t>ヨクネンド</t>
    </rPh>
    <rPh sb="6" eb="8">
      <t>コウジ</t>
    </rPh>
    <rPh sb="8" eb="10">
      <t>シキン</t>
    </rPh>
    <phoneticPr fontId="2"/>
  </si>
  <si>
    <t>開発費</t>
    <rPh sb="0" eb="3">
      <t>カイハツヒ</t>
    </rPh>
    <phoneticPr fontId="2"/>
  </si>
  <si>
    <t>他会計出資金</t>
    <rPh sb="0" eb="1">
      <t>タ</t>
    </rPh>
    <rPh sb="1" eb="3">
      <t>カイケイ</t>
    </rPh>
    <rPh sb="3" eb="6">
      <t>シュッシキン</t>
    </rPh>
    <phoneticPr fontId="2"/>
  </si>
  <si>
    <t>他会計貸付金</t>
    <rPh sb="0" eb="1">
      <t>ホカ</t>
    </rPh>
    <rPh sb="1" eb="3">
      <t>カイケイ</t>
    </rPh>
    <rPh sb="3" eb="5">
      <t>カシツケ</t>
    </rPh>
    <rPh sb="5" eb="6">
      <t>キン</t>
    </rPh>
    <phoneticPr fontId="2"/>
  </si>
  <si>
    <t>他会計補助金</t>
    <rPh sb="0" eb="1">
      <t>タ</t>
    </rPh>
    <rPh sb="1" eb="3">
      <t>カイケイ</t>
    </rPh>
    <rPh sb="3" eb="5">
      <t>ホジョ</t>
    </rPh>
    <rPh sb="5" eb="6">
      <t>キン</t>
    </rPh>
    <phoneticPr fontId="2"/>
  </si>
  <si>
    <t>返納金</t>
    <rPh sb="0" eb="2">
      <t>ヘンノウ</t>
    </rPh>
    <rPh sb="2" eb="3">
      <t>キン</t>
    </rPh>
    <phoneticPr fontId="2"/>
  </si>
  <si>
    <t>他会計負担金</t>
    <rPh sb="0" eb="1">
      <t>タ</t>
    </rPh>
    <rPh sb="1" eb="3">
      <t>カイケイ</t>
    </rPh>
    <rPh sb="3" eb="6">
      <t>フタンキン</t>
    </rPh>
    <phoneticPr fontId="2"/>
  </si>
  <si>
    <t>出資金</t>
    <rPh sb="0" eb="3">
      <t>シュッシキン</t>
    </rPh>
    <phoneticPr fontId="2"/>
  </si>
  <si>
    <t>固定資産売却収入</t>
    <rPh sb="0" eb="2">
      <t>コテイ</t>
    </rPh>
    <rPh sb="2" eb="4">
      <t>シサン</t>
    </rPh>
    <rPh sb="4" eb="6">
      <t>バイキャク</t>
    </rPh>
    <rPh sb="6" eb="8">
      <t>シュウニュウ</t>
    </rPh>
    <phoneticPr fontId="2"/>
  </si>
  <si>
    <t>補てん財源使用額</t>
    <rPh sb="0" eb="1">
      <t>ホ</t>
    </rPh>
    <rPh sb="3" eb="5">
      <t>ザイゲン</t>
    </rPh>
    <rPh sb="5" eb="7">
      <t>シヨウ</t>
    </rPh>
    <rPh sb="7" eb="8">
      <t>ガク</t>
    </rPh>
    <phoneticPr fontId="2"/>
  </si>
  <si>
    <t>過年度損益勘定留保資金</t>
    <rPh sb="0" eb="3">
      <t>カネンド</t>
    </rPh>
    <rPh sb="3" eb="5">
      <t>ソンエキ</t>
    </rPh>
    <rPh sb="5" eb="7">
      <t>カンジョウ</t>
    </rPh>
    <rPh sb="7" eb="9">
      <t>リュウホ</t>
    </rPh>
    <rPh sb="9" eb="11">
      <t>シキン</t>
    </rPh>
    <phoneticPr fontId="2"/>
  </si>
  <si>
    <t>現年度損益勘定留保資金</t>
    <rPh sb="0" eb="1">
      <t>ゲン</t>
    </rPh>
    <rPh sb="1" eb="3">
      <t>ネンド</t>
    </rPh>
    <rPh sb="3" eb="5">
      <t>ソンエキ</t>
    </rPh>
    <rPh sb="5" eb="7">
      <t>カンジョウ</t>
    </rPh>
    <rPh sb="7" eb="9">
      <t>リュウホ</t>
    </rPh>
    <rPh sb="9" eb="11">
      <t>シキン</t>
    </rPh>
    <phoneticPr fontId="2"/>
  </si>
  <si>
    <t>現年度消費税資本的収支調整額</t>
    <rPh sb="0" eb="1">
      <t>ゲン</t>
    </rPh>
    <rPh sb="1" eb="3">
      <t>ネンド</t>
    </rPh>
    <rPh sb="3" eb="6">
      <t>ショウヒゼイ</t>
    </rPh>
    <rPh sb="6" eb="9">
      <t>シホンテキ</t>
    </rPh>
    <rPh sb="9" eb="11">
      <t>シュウシ</t>
    </rPh>
    <rPh sb="11" eb="13">
      <t>チョウセイ</t>
    </rPh>
    <rPh sb="13" eb="14">
      <t>ガク</t>
    </rPh>
    <phoneticPr fontId="2"/>
  </si>
  <si>
    <t>減債積立金</t>
    <rPh sb="0" eb="2">
      <t>ゲンサイ</t>
    </rPh>
    <rPh sb="2" eb="4">
      <t>ツミタテ</t>
    </rPh>
    <rPh sb="4" eb="5">
      <t>キン</t>
    </rPh>
    <phoneticPr fontId="2"/>
  </si>
  <si>
    <t>建設改良積立金</t>
    <rPh sb="0" eb="2">
      <t>ケンセツ</t>
    </rPh>
    <rPh sb="2" eb="4">
      <t>カイリョウ</t>
    </rPh>
    <rPh sb="4" eb="6">
      <t>ツミタテ</t>
    </rPh>
    <rPh sb="6" eb="7">
      <t>キン</t>
    </rPh>
    <phoneticPr fontId="2"/>
  </si>
  <si>
    <t>18-07　下水道事業会計決算額　</t>
    <rPh sb="6" eb="7">
      <t>ゲ</t>
    </rPh>
    <rPh sb="7" eb="9">
      <t>スイドウ</t>
    </rPh>
    <rPh sb="9" eb="11">
      <t>ジギョウ</t>
    </rPh>
    <rPh sb="11" eb="13">
      <t>カイケイ</t>
    </rPh>
    <rPh sb="13" eb="15">
      <t>ケッサン</t>
    </rPh>
    <rPh sb="15" eb="16">
      <t>ガク</t>
    </rPh>
    <phoneticPr fontId="2"/>
  </si>
  <si>
    <t>固定資産購入費</t>
    <rPh sb="0" eb="2">
      <t>コテイ</t>
    </rPh>
    <rPh sb="2" eb="4">
      <t>シサン</t>
    </rPh>
    <rPh sb="4" eb="6">
      <t>コウニュウ</t>
    </rPh>
    <rPh sb="6" eb="7">
      <t>ヒ</t>
    </rPh>
    <phoneticPr fontId="2"/>
  </si>
  <si>
    <t>他会計借入金</t>
    <rPh sb="0" eb="1">
      <t>ホカ</t>
    </rPh>
    <rPh sb="1" eb="3">
      <t>カイケイ</t>
    </rPh>
    <rPh sb="3" eb="6">
      <t>カリイレキン</t>
    </rPh>
    <phoneticPr fontId="2"/>
  </si>
  <si>
    <t>投資</t>
    <rPh sb="0" eb="2">
      <t>トウシ</t>
    </rPh>
    <phoneticPr fontId="2"/>
  </si>
  <si>
    <t>国庫補助金</t>
    <rPh sb="0" eb="2">
      <t>コッコ</t>
    </rPh>
    <rPh sb="2" eb="5">
      <t>ホジョキン</t>
    </rPh>
    <phoneticPr fontId="2"/>
  </si>
  <si>
    <t>過年度補助金等返納金</t>
    <rPh sb="0" eb="3">
      <t>カネンド</t>
    </rPh>
    <rPh sb="3" eb="6">
      <t>ホジョキン</t>
    </rPh>
    <rPh sb="6" eb="7">
      <t>トウ</t>
    </rPh>
    <rPh sb="7" eb="9">
      <t>ヘンノウ</t>
    </rPh>
    <rPh sb="9" eb="10">
      <t>キン</t>
    </rPh>
    <phoneticPr fontId="2"/>
  </si>
  <si>
    <t>長期貸付金収入</t>
    <rPh sb="0" eb="2">
      <t>チョウキ</t>
    </rPh>
    <rPh sb="2" eb="4">
      <t>カシツケ</t>
    </rPh>
    <rPh sb="4" eb="5">
      <t>キン</t>
    </rPh>
    <rPh sb="5" eb="7">
      <t>シュウニュウ</t>
    </rPh>
    <phoneticPr fontId="2"/>
  </si>
  <si>
    <t>18-08　病院事業会計決算額　</t>
    <rPh sb="6" eb="8">
      <t>ビョウイン</t>
    </rPh>
    <rPh sb="8" eb="10">
      <t>ジギョウ</t>
    </rPh>
    <rPh sb="10" eb="12">
      <t>カイケイ</t>
    </rPh>
    <rPh sb="12" eb="14">
      <t>ケッサン</t>
    </rPh>
    <rPh sb="14" eb="15">
      <t>ガク</t>
    </rPh>
    <phoneticPr fontId="2"/>
  </si>
  <si>
    <t>令和2年度　単位：千円</t>
    <rPh sb="0" eb="2">
      <t>レイワ</t>
    </rPh>
    <rPh sb="3" eb="5">
      <t>ネンド</t>
    </rPh>
    <rPh sb="6" eb="8">
      <t>タンイ</t>
    </rPh>
    <rPh sb="9" eb="11">
      <t>センエン</t>
    </rPh>
    <phoneticPr fontId="2"/>
  </si>
  <si>
    <t>医業収益</t>
    <rPh sb="0" eb="1">
      <t>イ</t>
    </rPh>
    <rPh sb="1" eb="2">
      <t>エイギョウ</t>
    </rPh>
    <rPh sb="2" eb="4">
      <t>シュウエキ</t>
    </rPh>
    <phoneticPr fontId="2"/>
  </si>
  <si>
    <t>医業費用</t>
    <rPh sb="0" eb="1">
      <t>イ</t>
    </rPh>
    <rPh sb="1" eb="2">
      <t>エイギョウ</t>
    </rPh>
    <rPh sb="2" eb="4">
      <t>ヒヨウ</t>
    </rPh>
    <phoneticPr fontId="2"/>
  </si>
  <si>
    <t>医業外収益</t>
    <rPh sb="0" eb="1">
      <t>イ</t>
    </rPh>
    <rPh sb="1" eb="3">
      <t>エイギョウガイ</t>
    </rPh>
    <rPh sb="3" eb="5">
      <t>シュウエキ</t>
    </rPh>
    <phoneticPr fontId="2"/>
  </si>
  <si>
    <t>医業外費用</t>
    <rPh sb="0" eb="1">
      <t>イ</t>
    </rPh>
    <rPh sb="1" eb="3">
      <t>エイギョウガイ</t>
    </rPh>
    <rPh sb="3" eb="5">
      <t>ヒヨウ</t>
    </rPh>
    <phoneticPr fontId="2"/>
  </si>
  <si>
    <t>看護学校収益</t>
    <rPh sb="0" eb="2">
      <t>カンゴ</t>
    </rPh>
    <rPh sb="2" eb="4">
      <t>ガッコウ</t>
    </rPh>
    <rPh sb="4" eb="6">
      <t>シュウエキ</t>
    </rPh>
    <phoneticPr fontId="2"/>
  </si>
  <si>
    <t>看護学校費用</t>
    <rPh sb="0" eb="2">
      <t>カンゴ</t>
    </rPh>
    <rPh sb="2" eb="4">
      <t>ガッコウ</t>
    </rPh>
    <rPh sb="4" eb="6">
      <t>ヒヨウ</t>
    </rPh>
    <phoneticPr fontId="2"/>
  </si>
  <si>
    <t>保育施設収益</t>
    <rPh sb="0" eb="2">
      <t>ホイク</t>
    </rPh>
    <rPh sb="2" eb="4">
      <t>シセツ</t>
    </rPh>
    <rPh sb="4" eb="6">
      <t>シュウエキ</t>
    </rPh>
    <phoneticPr fontId="2"/>
  </si>
  <si>
    <t>保育施設費用</t>
    <rPh sb="0" eb="2">
      <t>ホイク</t>
    </rPh>
    <rPh sb="2" eb="4">
      <t>シセツ</t>
    </rPh>
    <rPh sb="4" eb="6">
      <t>ヒヨウ</t>
    </rPh>
    <phoneticPr fontId="2"/>
  </si>
  <si>
    <t>特別利益</t>
    <rPh sb="0" eb="2">
      <t>トクベツ</t>
    </rPh>
    <rPh sb="2" eb="3">
      <t>リ</t>
    </rPh>
    <rPh sb="3" eb="4">
      <t>シュウエキ</t>
    </rPh>
    <phoneticPr fontId="2"/>
  </si>
  <si>
    <t>資本的支出</t>
    <rPh sb="0" eb="2">
      <t>シホン</t>
    </rPh>
    <rPh sb="2" eb="3">
      <t>テキ</t>
    </rPh>
    <rPh sb="3" eb="5">
      <t>シシュツ</t>
    </rPh>
    <phoneticPr fontId="2"/>
  </si>
  <si>
    <t>負担金</t>
    <rPh sb="0" eb="3">
      <t>フタンキン</t>
    </rPh>
    <phoneticPr fontId="2"/>
  </si>
  <si>
    <t>補助金</t>
    <rPh sb="0" eb="3">
      <t>ホジョキン</t>
    </rPh>
    <phoneticPr fontId="2"/>
  </si>
  <si>
    <t>寄付金</t>
    <rPh sb="0" eb="3">
      <t>キフキン</t>
    </rPh>
    <phoneticPr fontId="2"/>
  </si>
  <si>
    <t>その他支出金</t>
    <rPh sb="2" eb="3">
      <t>タ</t>
    </rPh>
    <rPh sb="3" eb="6">
      <t>シシュツキン</t>
    </rPh>
    <phoneticPr fontId="2"/>
  </si>
  <si>
    <t>投資償還収入</t>
    <rPh sb="0" eb="2">
      <t>トウシ</t>
    </rPh>
    <rPh sb="2" eb="4">
      <t>ショウカン</t>
    </rPh>
    <rPh sb="4" eb="6">
      <t>シュウニュウ</t>
    </rPh>
    <phoneticPr fontId="2"/>
  </si>
  <si>
    <t>当年度損益勘定留保資金</t>
    <rPh sb="0" eb="1">
      <t>トウ</t>
    </rPh>
    <rPh sb="1" eb="3">
      <t>ネンド</t>
    </rPh>
    <rPh sb="3" eb="5">
      <t>ソンエキ</t>
    </rPh>
    <rPh sb="5" eb="7">
      <t>カンジョウ</t>
    </rPh>
    <rPh sb="7" eb="9">
      <t>リュウホ</t>
    </rPh>
    <rPh sb="9" eb="11">
      <t>シキン</t>
    </rPh>
    <phoneticPr fontId="2"/>
  </si>
  <si>
    <t>過年度消費税資本的収支調整額</t>
    <rPh sb="0" eb="3">
      <t>カネンド</t>
    </rPh>
    <rPh sb="3" eb="6">
      <t>ショウヒゼイ</t>
    </rPh>
    <rPh sb="6" eb="9">
      <t>シホンテキ</t>
    </rPh>
    <rPh sb="9" eb="11">
      <t>シュウシ</t>
    </rPh>
    <rPh sb="11" eb="13">
      <t>チョウセイ</t>
    </rPh>
    <rPh sb="13" eb="14">
      <t>ガク</t>
    </rPh>
    <phoneticPr fontId="2"/>
  </si>
  <si>
    <t>当年度消費税資本的収支調整額</t>
    <rPh sb="0" eb="1">
      <t>トウ</t>
    </rPh>
    <rPh sb="1" eb="3">
      <t>ネンド</t>
    </rPh>
    <rPh sb="3" eb="6">
      <t>ショウヒゼイ</t>
    </rPh>
    <rPh sb="6" eb="9">
      <t>シホンテキ</t>
    </rPh>
    <rPh sb="9" eb="11">
      <t>シュウシ</t>
    </rPh>
    <rPh sb="11" eb="13">
      <t>チョウセイ</t>
    </rPh>
    <rPh sb="13" eb="14">
      <t>ガク</t>
    </rPh>
    <phoneticPr fontId="2"/>
  </si>
  <si>
    <t>18-09　公有財産の状況</t>
    <rPh sb="6" eb="8">
      <t>コウユウ</t>
    </rPh>
    <rPh sb="8" eb="10">
      <t>ザイサン</t>
    </rPh>
    <rPh sb="11" eb="13">
      <t>ジョウキョウ</t>
    </rPh>
    <phoneticPr fontId="2"/>
  </si>
  <si>
    <t>令和3年3月末現在　単位：㎡</t>
    <rPh sb="0" eb="2">
      <t>レイワ</t>
    </rPh>
    <rPh sb="3" eb="4">
      <t>ネン</t>
    </rPh>
    <rPh sb="5" eb="7">
      <t>ガツスエ</t>
    </rPh>
    <rPh sb="7" eb="9">
      <t>ゲンザイ</t>
    </rPh>
    <rPh sb="10" eb="12">
      <t>タンイ</t>
    </rPh>
    <phoneticPr fontId="2"/>
  </si>
  <si>
    <t>土地（地積）</t>
    <rPh sb="0" eb="2">
      <t>トチ</t>
    </rPh>
    <rPh sb="3" eb="5">
      <t>チセキ</t>
    </rPh>
    <phoneticPr fontId="2"/>
  </si>
  <si>
    <t>木造
（延面積）</t>
    <rPh sb="0" eb="2">
      <t>モクゾウ</t>
    </rPh>
    <rPh sb="4" eb="5">
      <t>ノ</t>
    </rPh>
    <rPh sb="5" eb="7">
      <t>メンセキ</t>
    </rPh>
    <phoneticPr fontId="2"/>
  </si>
  <si>
    <t>非木造
（延面積）</t>
    <rPh sb="0" eb="1">
      <t>ヒ</t>
    </rPh>
    <rPh sb="1" eb="3">
      <t>モクゾウ</t>
    </rPh>
    <rPh sb="5" eb="6">
      <t>ノ</t>
    </rPh>
    <rPh sb="6" eb="8">
      <t>メンセキ</t>
    </rPh>
    <phoneticPr fontId="2"/>
  </si>
  <si>
    <t>延面積計</t>
    <rPh sb="0" eb="1">
      <t>ノ</t>
    </rPh>
    <rPh sb="1" eb="3">
      <t>メンセキ</t>
    </rPh>
    <rPh sb="3" eb="4">
      <t>ケイ</t>
    </rPh>
    <phoneticPr fontId="2"/>
  </si>
  <si>
    <t>行政財産</t>
    <rPh sb="0" eb="2">
      <t>ギョウセイ</t>
    </rPh>
    <rPh sb="2" eb="4">
      <t>ザイサン</t>
    </rPh>
    <phoneticPr fontId="2"/>
  </si>
  <si>
    <t>庁舎</t>
    <rPh sb="0" eb="2">
      <t>チョウシャ</t>
    </rPh>
    <phoneticPr fontId="2"/>
  </si>
  <si>
    <t>その他の行政機関</t>
    <rPh sb="2" eb="3">
      <t>タ</t>
    </rPh>
    <rPh sb="4" eb="6">
      <t>ギョウセイ</t>
    </rPh>
    <rPh sb="6" eb="8">
      <t>キカン</t>
    </rPh>
    <phoneticPr fontId="2"/>
  </si>
  <si>
    <t>消防施設</t>
    <rPh sb="0" eb="2">
      <t>ショウボウ</t>
    </rPh>
    <rPh sb="2" eb="4">
      <t>シセツ</t>
    </rPh>
    <phoneticPr fontId="2"/>
  </si>
  <si>
    <t>その他の施設</t>
    <rPh sb="2" eb="3">
      <t>タ</t>
    </rPh>
    <rPh sb="4" eb="6">
      <t>シセツ</t>
    </rPh>
    <phoneticPr fontId="2"/>
  </si>
  <si>
    <t>公共用財産</t>
    <rPh sb="0" eb="3">
      <t>コウキョウヨウ</t>
    </rPh>
    <rPh sb="3" eb="5">
      <t>ザイサン</t>
    </rPh>
    <phoneticPr fontId="2"/>
  </si>
  <si>
    <t>学校</t>
    <rPh sb="0" eb="2">
      <t>ガッコウ</t>
    </rPh>
    <phoneticPr fontId="2"/>
  </si>
  <si>
    <t>公営住宅</t>
    <rPh sb="0" eb="2">
      <t>コウエイ</t>
    </rPh>
    <rPh sb="2" eb="4">
      <t>ジュウタク</t>
    </rPh>
    <phoneticPr fontId="2"/>
  </si>
  <si>
    <t>公園</t>
    <rPh sb="0" eb="2">
      <t>コウエン</t>
    </rPh>
    <phoneticPr fontId="2"/>
  </si>
  <si>
    <t>都市公園</t>
    <rPh sb="0" eb="2">
      <t>トシ</t>
    </rPh>
    <rPh sb="2" eb="4">
      <t>コウエン</t>
    </rPh>
    <phoneticPr fontId="2"/>
  </si>
  <si>
    <t>自然公園</t>
    <rPh sb="0" eb="2">
      <t>シゼン</t>
    </rPh>
    <rPh sb="2" eb="4">
      <t>コウエン</t>
    </rPh>
    <phoneticPr fontId="2"/>
  </si>
  <si>
    <t>保育園</t>
    <rPh sb="0" eb="2">
      <t>ホイク</t>
    </rPh>
    <rPh sb="2" eb="3">
      <t>エン</t>
    </rPh>
    <phoneticPr fontId="2"/>
  </si>
  <si>
    <t>普通財産</t>
    <rPh sb="0" eb="2">
      <t>フツウ</t>
    </rPh>
    <rPh sb="2" eb="4">
      <t>ザイサン</t>
    </rPh>
    <phoneticPr fontId="2"/>
  </si>
  <si>
    <t>　1-5　地目別面積（令和3年1月1日時点）</t>
    <rPh sb="5" eb="8">
      <t>チモクベツ</t>
    </rPh>
    <rPh sb="8" eb="10">
      <t>メンセキ</t>
    </rPh>
    <rPh sb="11" eb="13">
      <t>レイワ</t>
    </rPh>
    <rPh sb="14" eb="15">
      <t>トシ</t>
    </rPh>
    <rPh sb="16" eb="17">
      <t>ガツ</t>
    </rPh>
    <rPh sb="18" eb="19">
      <t>ニチ</t>
    </rPh>
    <rPh sb="19" eb="21">
      <t>ジテン</t>
    </rPh>
    <phoneticPr fontId="2"/>
  </si>
  <si>
    <t>　1-6　月別平均気温と降水量の推移（令和2年中）</t>
    <rPh sb="5" eb="7">
      <t>ツキベツ</t>
    </rPh>
    <rPh sb="7" eb="9">
      <t>ヘイキン</t>
    </rPh>
    <rPh sb="9" eb="11">
      <t>キオン</t>
    </rPh>
    <rPh sb="12" eb="15">
      <t>コウスイリョウ</t>
    </rPh>
    <rPh sb="16" eb="18">
      <t>スイイ</t>
    </rPh>
    <rPh sb="19" eb="21">
      <t>レイワ</t>
    </rPh>
    <rPh sb="22" eb="23">
      <t>ネン</t>
    </rPh>
    <rPh sb="23" eb="24">
      <t>チュウ</t>
    </rPh>
    <phoneticPr fontId="2"/>
  </si>
  <si>
    <t>　2-1　人口と世帯数の推移（各年1月1日現在）</t>
    <rPh sb="5" eb="7">
      <t>ジンコウ</t>
    </rPh>
    <rPh sb="8" eb="10">
      <t>セタイ</t>
    </rPh>
    <rPh sb="10" eb="11">
      <t>スウ</t>
    </rPh>
    <rPh sb="12" eb="14">
      <t>スイイ</t>
    </rPh>
    <rPh sb="15" eb="17">
      <t>カクネン</t>
    </rPh>
    <rPh sb="18" eb="19">
      <t>ガツ</t>
    </rPh>
    <rPh sb="20" eb="21">
      <t>ニチ</t>
    </rPh>
    <rPh sb="21" eb="23">
      <t>ゲンザイ</t>
    </rPh>
    <phoneticPr fontId="2"/>
  </si>
  <si>
    <t>　2-6　人口動態の推移（各年中）</t>
    <rPh sb="5" eb="7">
      <t>ジンコウ</t>
    </rPh>
    <rPh sb="7" eb="9">
      <t>ドウタイ</t>
    </rPh>
    <rPh sb="10" eb="12">
      <t>スイイ</t>
    </rPh>
    <rPh sb="13" eb="15">
      <t>カクネン</t>
    </rPh>
    <rPh sb="15" eb="16">
      <t>チュウ</t>
    </rPh>
    <phoneticPr fontId="2"/>
  </si>
  <si>
    <t>　3-1　年齢別人口ピラミッド（令和２年国勢調査）</t>
    <rPh sb="5" eb="7">
      <t>ネンレイ</t>
    </rPh>
    <rPh sb="7" eb="8">
      <t>ベツ</t>
    </rPh>
    <rPh sb="8" eb="10">
      <t>ジンコウ</t>
    </rPh>
    <rPh sb="16" eb="18">
      <t>レイワ</t>
    </rPh>
    <rPh sb="19" eb="20">
      <t>ネン</t>
    </rPh>
    <rPh sb="20" eb="22">
      <t>コクセイ</t>
    </rPh>
    <rPh sb="22" eb="24">
      <t>チョウサ</t>
    </rPh>
    <phoneticPr fontId="2"/>
  </si>
  <si>
    <t>　3-1　年齢別人口の推移（国勢調査）</t>
    <rPh sb="5" eb="7">
      <t>ネンレイ</t>
    </rPh>
    <rPh sb="7" eb="8">
      <t>ベツ</t>
    </rPh>
    <rPh sb="8" eb="10">
      <t>ジンコウ</t>
    </rPh>
    <rPh sb="11" eb="13">
      <t>スイイ</t>
    </rPh>
    <rPh sb="14" eb="16">
      <t>コクセイ</t>
    </rPh>
    <rPh sb="16" eb="18">
      <t>チョウサ</t>
    </rPh>
    <phoneticPr fontId="2"/>
  </si>
  <si>
    <t>　3-5　産業（大分類）別１５歳以上就業者数（平成27年国勢調査）</t>
    <rPh sb="5" eb="7">
      <t>サンギョウ</t>
    </rPh>
    <rPh sb="8" eb="11">
      <t>ダイブンルイ</t>
    </rPh>
    <rPh sb="12" eb="13">
      <t>ベツ</t>
    </rPh>
    <rPh sb="15" eb="18">
      <t>サイイジョウ</t>
    </rPh>
    <rPh sb="18" eb="21">
      <t>シュウギョウシャ</t>
    </rPh>
    <rPh sb="21" eb="22">
      <t>スウ</t>
    </rPh>
    <rPh sb="23" eb="25">
      <t>ヘイセイ</t>
    </rPh>
    <rPh sb="27" eb="28">
      <t>ネン</t>
    </rPh>
    <rPh sb="28" eb="30">
      <t>コクセイ</t>
    </rPh>
    <rPh sb="30" eb="32">
      <t>チョウサ</t>
    </rPh>
    <phoneticPr fontId="2"/>
  </si>
  <si>
    <t>　4-1　農家数の推移（農林業センサス）</t>
    <rPh sb="5" eb="7">
      <t>ノウカ</t>
    </rPh>
    <rPh sb="7" eb="8">
      <t>スウ</t>
    </rPh>
    <rPh sb="9" eb="11">
      <t>スイイ</t>
    </rPh>
    <rPh sb="12" eb="15">
      <t>ノウリンギョウ</t>
    </rPh>
    <phoneticPr fontId="2"/>
  </si>
  <si>
    <t>　5-1　商店数と従業者数の推移（商業統計・経済センサス）</t>
    <rPh sb="5" eb="8">
      <t>ショウテンスウ</t>
    </rPh>
    <rPh sb="9" eb="10">
      <t>ジュウ</t>
    </rPh>
    <rPh sb="10" eb="13">
      <t>ギョウシャスウ</t>
    </rPh>
    <rPh sb="14" eb="16">
      <t>スイイ</t>
    </rPh>
    <rPh sb="17" eb="19">
      <t>ショウギョウ</t>
    </rPh>
    <rPh sb="19" eb="21">
      <t>トウケイ</t>
    </rPh>
    <rPh sb="22" eb="24">
      <t>ケイザイ</t>
    </rPh>
    <phoneticPr fontId="2"/>
  </si>
  <si>
    <t>　5-1　年間商品販売額の推移と増加率（商業統計、経済センサス）</t>
    <rPh sb="5" eb="7">
      <t>ネンカン</t>
    </rPh>
    <rPh sb="7" eb="9">
      <t>ショウヒン</t>
    </rPh>
    <rPh sb="9" eb="11">
      <t>ハンバイ</t>
    </rPh>
    <rPh sb="11" eb="12">
      <t>ガク</t>
    </rPh>
    <rPh sb="13" eb="15">
      <t>スイイ</t>
    </rPh>
    <rPh sb="16" eb="18">
      <t>ゾウカ</t>
    </rPh>
    <rPh sb="18" eb="19">
      <t>リツ</t>
    </rPh>
    <rPh sb="20" eb="22">
      <t>ショウギョウ</t>
    </rPh>
    <phoneticPr fontId="2"/>
  </si>
  <si>
    <r>
      <t>　5-3　事業所数と従業者数の推移</t>
    </r>
    <r>
      <rPr>
        <b/>
        <sz val="12"/>
        <rFont val="ＭＳ ゴシック"/>
        <family val="3"/>
        <charset val="128"/>
      </rPr>
      <t>（事業所・企業統計調査、経済センサス）</t>
    </r>
    <rPh sb="5" eb="8">
      <t>ジギョウショ</t>
    </rPh>
    <rPh sb="8" eb="9">
      <t>スウ</t>
    </rPh>
    <rPh sb="10" eb="11">
      <t>ジュウ</t>
    </rPh>
    <rPh sb="11" eb="14">
      <t>ギョウシャスウ</t>
    </rPh>
    <rPh sb="15" eb="17">
      <t>スイイ</t>
    </rPh>
    <rPh sb="18" eb="21">
      <t>ジギョウショ</t>
    </rPh>
    <rPh sb="22" eb="24">
      <t>キギョウ</t>
    </rPh>
    <rPh sb="24" eb="26">
      <t>トウケイ</t>
    </rPh>
    <rPh sb="26" eb="28">
      <t>チョウサ</t>
    </rPh>
    <rPh sb="29" eb="31">
      <t>ケイザイ</t>
    </rPh>
    <phoneticPr fontId="2"/>
  </si>
  <si>
    <t>　5-3　産業（大分類）別事業所数の割合（平成28年経済センサス）</t>
    <rPh sb="5" eb="7">
      <t>サンギョウ</t>
    </rPh>
    <rPh sb="8" eb="11">
      <t>ダイブンルイ</t>
    </rPh>
    <rPh sb="12" eb="13">
      <t>ベツ</t>
    </rPh>
    <rPh sb="13" eb="16">
      <t>ジギョウショ</t>
    </rPh>
    <rPh sb="16" eb="17">
      <t>スウ</t>
    </rPh>
    <rPh sb="18" eb="20">
      <t>ワリアイ</t>
    </rPh>
    <rPh sb="21" eb="23">
      <t>ヘイセイ</t>
    </rPh>
    <rPh sb="25" eb="26">
      <t>ネン</t>
    </rPh>
    <rPh sb="26" eb="28">
      <t>ケイザイ</t>
    </rPh>
    <phoneticPr fontId="2"/>
  </si>
  <si>
    <t>　5-5　製造事業所（従業者4人以上）と従業者数の推移（工業統計、経済センサス）</t>
    <rPh sb="5" eb="7">
      <t>セイゾウ</t>
    </rPh>
    <rPh sb="7" eb="10">
      <t>ジギョウショ</t>
    </rPh>
    <rPh sb="11" eb="14">
      <t>ジュウギョウシャ</t>
    </rPh>
    <rPh sb="15" eb="16">
      <t>ニン</t>
    </rPh>
    <rPh sb="16" eb="18">
      <t>イジョウ</t>
    </rPh>
    <rPh sb="20" eb="23">
      <t>ジュウギョウシャ</t>
    </rPh>
    <rPh sb="23" eb="24">
      <t>スウ</t>
    </rPh>
    <rPh sb="25" eb="27">
      <t>スイイ</t>
    </rPh>
    <rPh sb="28" eb="30">
      <t>コウギョウ</t>
    </rPh>
    <rPh sb="30" eb="32">
      <t>トウケイ</t>
    </rPh>
    <rPh sb="33" eb="35">
      <t>ケイザイ</t>
    </rPh>
    <phoneticPr fontId="2"/>
  </si>
  <si>
    <t>　5-5　製造品出荷額等の推移と増加率（工業統計、経済センサス）</t>
    <rPh sb="5" eb="8">
      <t>セイゾウヒン</t>
    </rPh>
    <rPh sb="8" eb="10">
      <t>シュッカ</t>
    </rPh>
    <rPh sb="10" eb="12">
      <t>ガクトウ</t>
    </rPh>
    <rPh sb="13" eb="15">
      <t>スイイ</t>
    </rPh>
    <rPh sb="16" eb="18">
      <t>ゾウカ</t>
    </rPh>
    <rPh sb="18" eb="19">
      <t>リツ</t>
    </rPh>
    <rPh sb="20" eb="22">
      <t>コウギョウ</t>
    </rPh>
    <rPh sb="22" eb="24">
      <t>トウケイ</t>
    </rPh>
    <rPh sb="25" eb="27">
      <t>ケイザイ</t>
    </rPh>
    <phoneticPr fontId="2"/>
  </si>
  <si>
    <t>　6-1　観光客の推移（宿泊・日帰り客数）（各年中）</t>
    <rPh sb="5" eb="8">
      <t>カンコウキャク</t>
    </rPh>
    <rPh sb="9" eb="11">
      <t>スイイ</t>
    </rPh>
    <rPh sb="12" eb="14">
      <t>シュクハク</t>
    </rPh>
    <rPh sb="15" eb="17">
      <t>ヒガエ</t>
    </rPh>
    <rPh sb="18" eb="20">
      <t>キャクスウ</t>
    </rPh>
    <rPh sb="22" eb="24">
      <t>カクネン</t>
    </rPh>
    <rPh sb="24" eb="25">
      <t>チュウ</t>
    </rPh>
    <phoneticPr fontId="2"/>
  </si>
  <si>
    <t>　11-4　児童生徒数の推移（各年5月1日現在）</t>
    <rPh sb="6" eb="8">
      <t>ジドウ</t>
    </rPh>
    <rPh sb="8" eb="10">
      <t>セイト</t>
    </rPh>
    <rPh sb="10" eb="11">
      <t>カズ</t>
    </rPh>
    <rPh sb="12" eb="14">
      <t>スイイ</t>
    </rPh>
    <rPh sb="15" eb="17">
      <t>カクネン</t>
    </rPh>
    <rPh sb="18" eb="19">
      <t>ガツ</t>
    </rPh>
    <rPh sb="20" eb="21">
      <t>ニチ</t>
    </rPh>
    <rPh sb="21" eb="23">
      <t>ゲンザイ</t>
    </rPh>
    <phoneticPr fontId="2"/>
  </si>
  <si>
    <t>　15-12　加賀市職員数の推移（各年4月1日現在）</t>
    <rPh sb="7" eb="10">
      <t>カガシ</t>
    </rPh>
    <rPh sb="10" eb="13">
      <t>ショクインスウ</t>
    </rPh>
    <rPh sb="14" eb="16">
      <t>スイイ</t>
    </rPh>
    <rPh sb="17" eb="19">
      <t>カクネン</t>
    </rPh>
    <rPh sb="20" eb="21">
      <t>ガツ</t>
    </rPh>
    <rPh sb="22" eb="23">
      <t>ニチ</t>
    </rPh>
    <rPh sb="23" eb="25">
      <t>ゲンザイ</t>
    </rPh>
    <phoneticPr fontId="2"/>
  </si>
  <si>
    <t>　18-1　一般会計歳入・歳出の推移（各年度）</t>
    <rPh sb="6" eb="8">
      <t>イッパン</t>
    </rPh>
    <rPh sb="8" eb="10">
      <t>カイケイ</t>
    </rPh>
    <rPh sb="10" eb="12">
      <t>サイニュウ</t>
    </rPh>
    <rPh sb="13" eb="15">
      <t>サイシュツ</t>
    </rPh>
    <rPh sb="16" eb="18">
      <t>スイイ</t>
    </rPh>
    <rPh sb="19" eb="22">
      <t>カクネンド</t>
    </rPh>
    <phoneticPr fontId="2"/>
  </si>
  <si>
    <t>　18-1　一般会計歳入・歳出の割合（令和２年度）</t>
    <rPh sb="6" eb="8">
      <t>イッパン</t>
    </rPh>
    <rPh sb="8" eb="10">
      <t>カイケイ</t>
    </rPh>
    <rPh sb="10" eb="12">
      <t>サイニュウ</t>
    </rPh>
    <rPh sb="13" eb="15">
      <t>サイシュツ</t>
    </rPh>
    <rPh sb="16" eb="18">
      <t>ワリアイ</t>
    </rPh>
    <rPh sb="19" eb="21">
      <t>レイワ</t>
    </rPh>
    <rPh sb="22" eb="24">
      <t>ネンド</t>
    </rPh>
    <rPh sb="23" eb="24">
      <t>ドヘイネンド</t>
    </rPh>
    <phoneticPr fontId="2"/>
  </si>
  <si>
    <t>　18-5　市税の割合(令和２年度)</t>
    <rPh sb="6" eb="8">
      <t>シゼイ</t>
    </rPh>
    <rPh sb="9" eb="11">
      <t>ワリアイ</t>
    </rPh>
    <rPh sb="12" eb="14">
      <t>レイワ</t>
    </rPh>
    <rPh sb="15" eb="17">
      <t>ネンド</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</si>
</sst>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 #,##0_ ;_ * \-#,##0_ ;_ * &quot;-&quot;_ ;_ @_ "/>
    <numFmt numFmtId="176" formatCode="0.00_);[Red]\(0.00\)"/>
    <numFmt numFmtId="177" formatCode="0.00_ "/>
    <numFmt numFmtId="178" formatCode="#,##0.0"/>
    <numFmt numFmtId="179" formatCode="#,##0.0_ "/>
    <numFmt numFmtId="180" formatCode="0_ "/>
    <numFmt numFmtId="181" formatCode="#,##0_ "/>
    <numFmt numFmtId="182" formatCode="0_);[Red]\(0\)"/>
    <numFmt numFmtId="183" formatCode="0.0_ "/>
    <numFmt numFmtId="184" formatCode="#,##0_);[Red]\(#,##0\)"/>
    <numFmt numFmtId="185" formatCode="0;&quot;▲ &quot;0"/>
    <numFmt numFmtId="186" formatCode="#,##0;&quot;▲ &quot;#,##0"/>
    <numFmt numFmtId="187" formatCode="#,##0_ ;[Red]\-#,##0\ "/>
    <numFmt numFmtId="188" formatCode="#,##0.00_);[Red]\(#,##0.00\)"/>
    <numFmt numFmtId="189" formatCode="\ ###,###,##0;&quot;-&quot;###,###,##0"/>
    <numFmt numFmtId="190" formatCode="0.0"/>
    <numFmt numFmtId="191" formatCode="#,###,###,##0;&quot; -&quot;###,###,##0"/>
    <numFmt numFmtId="192" formatCode="##,###,###,##0;&quot;-&quot;#,###,###,##0"/>
    <numFmt numFmtId="193" formatCode="#,##0.0_);[Red]\(#,##0.0\)"/>
    <numFmt numFmtId="194" formatCode="0.0_);[Red]\(0.0\)"/>
    <numFmt numFmtId="195" formatCode="#,##0.0_);\(#,##0.0\)"/>
    <numFmt numFmtId="196" formatCode="#,##0.???"/>
    <numFmt numFmtId="197" formatCode="#,##0\ \ \ \ "/>
    <numFmt numFmtId="198" formatCode="#,##0.00_ "/>
    <numFmt numFmtId="199" formatCode="#,##0.0_ ;[Red]\-#,##0.0\ "/>
    <numFmt numFmtId="200" formatCode="_ * #,##0.0_ ;_ * \-#,##0.0_ ;_ * &quot;-&quot;_ ;_ @_ "/>
    <numFmt numFmtId="201" formatCode="#,##0;&quot;△ &quot;#,##0"/>
    <numFmt numFmtId="202" formatCode="#\ ###\ ##0\ ;&quot;△ &quot;#\ ###\ ##0\ ;&quot;－ &quot;"/>
    <numFmt numFmtId="203" formatCode="#,##0.0;[Red]\-#,##0.0"/>
    <numFmt numFmtId="204" formatCode="\(0\)"/>
    <numFmt numFmtId="205" formatCode="0.000_ "/>
    <numFmt numFmtId="206" formatCode="[$-411]ggge&quot;年&quot;m&quot;月&quot;d&quot;日&quot;;@"/>
    <numFmt numFmtId="207" formatCode="[$-411]ge\.m\.d;@"/>
    <numFmt numFmtId="208" formatCode="0_);\(0\)"/>
    <numFmt numFmtId="209" formatCode="#,##0.00_ ;[Red]\-#,##0.00\ "/>
  </numFmts>
  <fonts count="92">
    <font>
      <sz val="11"/>
      <name val="ＭＳ Ｐゴシック"/>
      <family val="3"/>
      <charset val="128"/>
    </font>
    <font>
      <sz val="10"/>
      <name val="ＭＳ 明朝"/>
      <family val="1"/>
      <charset val="128"/>
    </font>
    <font>
      <sz val="6"/>
      <name val="ＭＳ Ｐゴシック"/>
      <family val="3"/>
      <charset val="128"/>
    </font>
    <font>
      <b/>
      <sz val="22"/>
      <name val="ＭＳ ゴシック"/>
      <family val="3"/>
      <charset val="128"/>
    </font>
    <font>
      <sz val="11"/>
      <name val="ＭＳ 明朝"/>
      <family val="1"/>
      <charset val="128"/>
    </font>
    <font>
      <b/>
      <sz val="10"/>
      <name val="ＭＳ ゴシック"/>
      <family val="3"/>
      <charset val="128"/>
    </font>
    <font>
      <sz val="11"/>
      <name val="ＭＳ Ｐゴシック"/>
      <family val="3"/>
      <charset val="128"/>
    </font>
    <font>
      <sz val="11"/>
      <name val="ＭＳ ゴシック"/>
      <family val="3"/>
      <charset val="128"/>
    </font>
    <font>
      <sz val="10"/>
      <name val="ＭＳ ゴシック"/>
      <family val="3"/>
      <charset val="128"/>
    </font>
    <font>
      <b/>
      <sz val="14"/>
      <name val="ＭＳ ゴシック"/>
      <family val="3"/>
      <charset val="128"/>
    </font>
    <font>
      <b/>
      <sz val="14"/>
      <color theme="1"/>
      <name val="ＭＳ ゴシック"/>
      <family val="3"/>
      <charset val="128"/>
    </font>
    <font>
      <b/>
      <sz val="9"/>
      <name val="ＭＳ ゴシック"/>
      <family val="3"/>
      <charset val="128"/>
    </font>
    <font>
      <sz val="9"/>
      <name val="ＭＳ ゴシック"/>
      <family val="3"/>
      <charset val="128"/>
    </font>
    <font>
      <sz val="11"/>
      <color theme="1" tint="4.9989318521683403E-2"/>
      <name val="ＭＳ ゴシック"/>
      <family val="3"/>
      <charset val="128"/>
    </font>
    <font>
      <sz val="11"/>
      <color indexed="8"/>
      <name val="ＭＳ Ｐゴシック"/>
      <family val="3"/>
      <charset val="128"/>
    </font>
    <font>
      <sz val="11"/>
      <color theme="1" tint="4.9989318521683403E-2"/>
      <name val="ＭＳ 明朝"/>
      <family val="1"/>
      <charset val="128"/>
    </font>
    <font>
      <sz val="11"/>
      <name val="ＭＳ Ｐゴシック"/>
      <family val="3"/>
      <charset val="128"/>
      <scheme val="minor"/>
    </font>
    <font>
      <sz val="11"/>
      <color rgb="FFFF0000"/>
      <name val="ＭＳ 明朝"/>
      <family val="1"/>
      <charset val="128"/>
    </font>
    <font>
      <sz val="10"/>
      <color theme="1" tint="4.9989318521683403E-2"/>
      <name val="ＭＳ 明朝"/>
      <family val="1"/>
      <charset val="128"/>
    </font>
    <font>
      <sz val="7"/>
      <name val="ＭＳ 明朝"/>
      <family val="1"/>
      <charset val="128"/>
    </font>
    <font>
      <sz val="10.5"/>
      <name val="ＭＳ 明朝"/>
      <family val="1"/>
      <charset val="128"/>
    </font>
    <font>
      <b/>
      <sz val="10"/>
      <name val="ＭＳ 明朝"/>
      <family val="1"/>
      <charset val="128"/>
    </font>
    <font>
      <b/>
      <sz val="11"/>
      <name val="ＭＳ ゴシック"/>
      <family val="3"/>
      <charset val="128"/>
    </font>
    <font>
      <b/>
      <sz val="11"/>
      <name val="ＭＳ 明朝"/>
      <family val="1"/>
      <charset val="128"/>
    </font>
    <font>
      <sz val="8"/>
      <name val="ＭＳ ゴシック"/>
      <family val="3"/>
      <charset val="128"/>
    </font>
    <font>
      <sz val="6"/>
      <name val="ＭＳ ゴシック"/>
      <family val="3"/>
      <charset val="128"/>
    </font>
    <font>
      <b/>
      <sz val="14"/>
      <color indexed="8"/>
      <name val="ＭＳ ゴシック"/>
      <family val="3"/>
      <charset val="128"/>
    </font>
    <font>
      <sz val="11"/>
      <color indexed="8"/>
      <name val="ＭＳ ゴシック"/>
      <family val="3"/>
      <charset val="128"/>
    </font>
    <font>
      <sz val="10"/>
      <color indexed="8"/>
      <name val="ＭＳ ゴシック"/>
      <family val="3"/>
      <charset val="128"/>
    </font>
    <font>
      <sz val="10"/>
      <color indexed="8"/>
      <name val="ＭＳ 明朝"/>
      <family val="1"/>
      <charset val="128"/>
    </font>
    <font>
      <sz val="11"/>
      <color indexed="8"/>
      <name val="ＭＳ 明朝"/>
      <family val="1"/>
      <charset val="128"/>
    </font>
    <font>
      <sz val="10"/>
      <color indexed="8"/>
      <name val="ＭＳ Ｐ明朝"/>
      <family val="1"/>
      <charset val="128"/>
    </font>
    <font>
      <sz val="11"/>
      <name val="MS UI Gothic"/>
      <family val="3"/>
      <charset val="128"/>
    </font>
    <font>
      <sz val="10"/>
      <color indexed="8"/>
      <name val="MS UI Gothic"/>
      <family val="3"/>
      <charset val="128"/>
    </font>
    <font>
      <sz val="11"/>
      <name val="ＭＳ Ｐ明朝"/>
      <family val="1"/>
      <charset val="128"/>
    </font>
    <font>
      <sz val="10"/>
      <name val="ＭＳ Ｐ明朝"/>
      <family val="1"/>
      <charset val="128"/>
    </font>
    <font>
      <b/>
      <sz val="11"/>
      <name val="ＭＳ Ｐゴシック"/>
      <family val="3"/>
      <charset val="128"/>
    </font>
    <font>
      <sz val="9"/>
      <color indexed="8"/>
      <name val="ＭＳ ゴシック"/>
      <family val="3"/>
      <charset val="128"/>
    </font>
    <font>
      <sz val="7"/>
      <color indexed="8"/>
      <name val="ＭＳ ゴシック"/>
      <family val="3"/>
      <charset val="128"/>
    </font>
    <font>
      <sz val="8"/>
      <color indexed="8"/>
      <name val="ＭＳ ゴシック"/>
      <family val="3"/>
      <charset val="128"/>
    </font>
    <font>
      <sz val="7.5"/>
      <name val="ＭＳ ゴシック"/>
      <family val="3"/>
      <charset val="128"/>
    </font>
    <font>
      <sz val="9"/>
      <name val="ＭＳ Ｐゴシック"/>
      <family val="3"/>
      <charset val="128"/>
    </font>
    <font>
      <sz val="24"/>
      <name val="ＭＳ Ｐゴシック"/>
      <family val="3"/>
      <charset val="128"/>
    </font>
    <font>
      <sz val="8"/>
      <name val="ＭＳ Ｐゴシック"/>
      <family val="3"/>
      <charset val="128"/>
    </font>
    <font>
      <sz val="10"/>
      <color indexed="8"/>
      <name val="ＭＳ Ｐゴシック"/>
      <family val="3"/>
      <charset val="128"/>
    </font>
    <font>
      <sz val="9"/>
      <name val="ＭＳ 明朝"/>
      <family val="1"/>
      <charset val="128"/>
    </font>
    <font>
      <sz val="8"/>
      <name val="ＭＳ 明朝"/>
      <family val="1"/>
      <charset val="128"/>
    </font>
    <font>
      <b/>
      <sz val="10"/>
      <name val="ＭＳ Ｐゴシック"/>
      <family val="3"/>
      <charset val="128"/>
    </font>
    <font>
      <sz val="10"/>
      <name val="ＭＳ Ｐゴシック"/>
      <family val="3"/>
      <charset val="128"/>
    </font>
    <font>
      <b/>
      <i/>
      <sz val="11"/>
      <name val="ＭＳ ゴシック"/>
      <family val="3"/>
      <charset val="128"/>
    </font>
    <font>
      <b/>
      <sz val="11"/>
      <name val="ＭＳ Ｐ明朝"/>
      <family val="1"/>
      <charset val="128"/>
    </font>
    <font>
      <sz val="11"/>
      <color theme="1"/>
      <name val="ＭＳ ゴシック"/>
      <family val="3"/>
      <charset val="128"/>
    </font>
    <font>
      <sz val="10"/>
      <color theme="1"/>
      <name val="ＭＳ 明朝"/>
      <family val="1"/>
      <charset val="128"/>
    </font>
    <font>
      <sz val="11"/>
      <color theme="1"/>
      <name val="ＭＳ Ｐ明朝"/>
      <family val="1"/>
      <charset val="128"/>
    </font>
    <font>
      <sz val="11"/>
      <color theme="1"/>
      <name val="ＭＳ Ｐゴシック"/>
      <family val="3"/>
      <charset val="128"/>
    </font>
    <font>
      <sz val="10"/>
      <color theme="1"/>
      <name val="ＭＳ Ｐ明朝"/>
      <family val="1"/>
      <charset val="128"/>
    </font>
    <font>
      <strike/>
      <sz val="11"/>
      <color indexed="8"/>
      <name val="ＭＳ ゴシック"/>
      <family val="3"/>
      <charset val="128"/>
    </font>
    <font>
      <sz val="11"/>
      <color theme="1"/>
      <name val="ＭＳ 明朝"/>
      <family val="1"/>
      <charset val="128"/>
    </font>
    <font>
      <sz val="11"/>
      <color indexed="10"/>
      <name val="ＭＳ Ｐ明朝"/>
      <family val="1"/>
      <charset val="128"/>
    </font>
    <font>
      <b/>
      <sz val="10.5"/>
      <name val="Century"/>
      <family val="1"/>
    </font>
    <font>
      <sz val="10.5"/>
      <name val="Century"/>
      <family val="1"/>
    </font>
    <font>
      <sz val="10.5"/>
      <name val="ＭＳ Ｐ明朝"/>
      <family val="1"/>
      <charset val="128"/>
    </font>
    <font>
      <b/>
      <sz val="10.5"/>
      <name val="ＭＳ 明朝"/>
      <family val="1"/>
      <charset val="128"/>
    </font>
    <font>
      <vertAlign val="superscript"/>
      <sz val="11"/>
      <name val="ＭＳ 明朝"/>
      <family val="1"/>
      <charset val="128"/>
    </font>
    <font>
      <sz val="14"/>
      <name val="ＭＳ ゴシック"/>
      <family val="3"/>
      <charset val="128"/>
    </font>
    <font>
      <b/>
      <sz val="14"/>
      <name val="ＭＳ Ｐゴシック"/>
      <family val="3"/>
      <charset val="128"/>
    </font>
    <font>
      <sz val="6"/>
      <name val="ＭＳ Ｐ明朝"/>
      <family val="1"/>
      <charset val="128"/>
    </font>
    <font>
      <sz val="9"/>
      <name val="ＭＳ Ｐ明朝"/>
      <family val="1"/>
      <charset val="128"/>
    </font>
    <font>
      <sz val="7.5"/>
      <name val="ＭＳ Ｐ明朝"/>
      <family val="1"/>
      <charset val="128"/>
    </font>
    <font>
      <sz val="7.5"/>
      <name val="ＭＳ 明朝"/>
      <family val="1"/>
      <charset val="128"/>
    </font>
    <font>
      <sz val="8"/>
      <name val="ＭＳ Ｐ明朝"/>
      <family val="1"/>
      <charset val="128"/>
    </font>
    <font>
      <sz val="7"/>
      <name val="ＭＳ Ｐ明朝"/>
      <family val="1"/>
      <charset val="128"/>
    </font>
    <font>
      <sz val="7"/>
      <name val="ＭＳ ゴシック"/>
      <family val="3"/>
      <charset val="128"/>
    </font>
    <font>
      <sz val="10"/>
      <color rgb="FFFF0000"/>
      <name val="ＭＳ 明朝"/>
      <family val="1"/>
      <charset val="128"/>
    </font>
    <font>
      <sz val="14"/>
      <name val="ＭＳ 明朝"/>
      <family val="1"/>
      <charset val="128"/>
    </font>
    <font>
      <sz val="10"/>
      <color indexed="10"/>
      <name val="ＭＳ 明朝"/>
      <family val="1"/>
      <charset val="128"/>
    </font>
    <font>
      <sz val="6"/>
      <name val="ＭＳ 明朝"/>
      <family val="1"/>
      <charset val="128"/>
    </font>
    <font>
      <sz val="9"/>
      <color theme="1"/>
      <name val="ＭＳ 明朝"/>
      <family val="1"/>
      <charset val="128"/>
    </font>
    <font>
      <sz val="14"/>
      <name val="明朝"/>
      <family val="1"/>
      <charset val="128"/>
    </font>
    <font>
      <b/>
      <sz val="14"/>
      <name val="ＭＳ 明朝"/>
      <family val="1"/>
      <charset val="128"/>
    </font>
    <font>
      <b/>
      <sz val="13"/>
      <name val="ＭＳ ゴシック"/>
      <family val="3"/>
      <charset val="128"/>
    </font>
    <font>
      <b/>
      <sz val="9"/>
      <color indexed="81"/>
      <name val="ＭＳ Ｐゴシック"/>
      <family val="3"/>
      <charset val="128"/>
    </font>
    <font>
      <strike/>
      <sz val="10"/>
      <name val="ＭＳ 明朝"/>
      <family val="1"/>
      <charset val="128"/>
    </font>
    <font>
      <b/>
      <sz val="10"/>
      <color theme="1"/>
      <name val="ＭＳ 明朝"/>
      <family val="1"/>
      <charset val="128"/>
    </font>
    <font>
      <u/>
      <sz val="11"/>
      <color indexed="36"/>
      <name val="ＭＳ Ｐゴシック"/>
      <family val="3"/>
      <charset val="128"/>
    </font>
    <font>
      <vertAlign val="superscript"/>
      <sz val="11"/>
      <name val="ＭＳ Ｐ明朝"/>
      <family val="1"/>
      <charset val="128"/>
    </font>
    <font>
      <sz val="11"/>
      <color indexed="10"/>
      <name val="ＭＳ 明朝"/>
      <family val="1"/>
      <charset val="128"/>
    </font>
    <font>
      <sz val="11"/>
      <color rgb="FFFF0000"/>
      <name val="ＭＳ Ｐ明朝"/>
      <family val="1"/>
      <charset val="128"/>
    </font>
    <font>
      <sz val="9.5"/>
      <name val="ＭＳ ゴシック"/>
      <family val="3"/>
      <charset val="128"/>
    </font>
    <font>
      <sz val="10.5"/>
      <name val="ＭＳ ゴシック"/>
      <family val="3"/>
      <charset val="128"/>
    </font>
    <font>
      <sz val="12"/>
      <name val="ＭＳ ゴシック"/>
      <family val="3"/>
      <charset val="128"/>
    </font>
    <font>
      <b/>
      <sz val="12"/>
      <name val="ＭＳ ゴシック"/>
      <family val="3"/>
      <charset val="128"/>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22"/>
        <bgColor indexed="64"/>
      </patternFill>
    </fill>
  </fills>
  <borders count="162">
    <border>
      <left/>
      <right/>
      <top/>
      <bottom/>
      <diagonal/>
    </border>
    <border>
      <left/>
      <right/>
      <top style="medium">
        <color indexed="64"/>
      </top>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style="thick">
        <color indexed="64"/>
      </top>
      <bottom/>
      <diagonal/>
    </border>
    <border>
      <left style="thin">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diagonalDown="1">
      <left/>
      <right style="thin">
        <color indexed="64"/>
      </right>
      <top style="medium">
        <color indexed="64"/>
      </top>
      <bottom/>
      <diagonal style="thin">
        <color indexed="64"/>
      </diagonal>
    </border>
    <border>
      <left style="thin">
        <color indexed="64"/>
      </left>
      <right style="thin">
        <color indexed="64"/>
      </right>
      <top style="medium">
        <color indexed="64"/>
      </top>
      <bottom/>
      <diagonal/>
    </border>
    <border diagonalDown="1">
      <left/>
      <right style="thin">
        <color indexed="64"/>
      </right>
      <top/>
      <bottom style="thin">
        <color indexed="64"/>
      </bottom>
      <diagonal style="thin">
        <color indexed="64"/>
      </diagonal>
    </border>
    <border>
      <left style="double">
        <color indexed="64"/>
      </left>
      <right/>
      <top style="medium">
        <color indexed="64"/>
      </top>
      <bottom style="thin">
        <color indexed="64"/>
      </bottom>
      <diagonal/>
    </border>
    <border>
      <left style="double">
        <color indexed="64"/>
      </left>
      <right/>
      <top style="thin">
        <color indexed="64"/>
      </top>
      <bottom/>
      <diagonal/>
    </border>
    <border>
      <left style="double">
        <color indexed="64"/>
      </left>
      <right/>
      <top/>
      <bottom/>
      <diagonal/>
    </border>
    <border>
      <left/>
      <right style="double">
        <color indexed="64"/>
      </right>
      <top/>
      <bottom/>
      <diagonal/>
    </border>
    <border>
      <left/>
      <right style="double">
        <color indexed="64"/>
      </right>
      <top/>
      <bottom style="medium">
        <color indexed="64"/>
      </bottom>
      <diagonal/>
    </border>
    <border>
      <left style="double">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diagonalDown="1">
      <left/>
      <right/>
      <top style="medium">
        <color indexed="64"/>
      </top>
      <bottom/>
      <diagonal style="thin">
        <color indexed="64"/>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bottom/>
      <diagonal/>
    </border>
    <border>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double">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medium">
        <color indexed="64"/>
      </top>
      <bottom style="hair">
        <color indexed="64"/>
      </bottom>
      <diagonal/>
    </border>
    <border>
      <left style="hair">
        <color indexed="64"/>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style="thin">
        <color indexed="64"/>
      </top>
      <bottom style="medium">
        <color indexed="64"/>
      </bottom>
      <diagonal/>
    </border>
    <border>
      <left style="medium">
        <color indexed="64"/>
      </left>
      <right style="thin">
        <color indexed="64"/>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style="thin">
        <color indexed="64"/>
      </left>
      <right style="medium">
        <color indexed="64"/>
      </right>
      <top style="thick">
        <color indexed="64"/>
      </top>
      <bottom style="double">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8"/>
      </right>
      <top style="medium">
        <color indexed="64"/>
      </top>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double">
        <color indexed="8"/>
      </right>
      <top style="medium">
        <color indexed="64"/>
      </top>
      <bottom/>
      <diagonal/>
    </border>
    <border>
      <left style="double">
        <color indexed="8"/>
      </left>
      <right style="thin">
        <color indexed="8"/>
      </right>
      <top style="medium">
        <color indexed="64"/>
      </top>
      <bottom/>
      <diagonal/>
    </border>
    <border>
      <left style="thin">
        <color indexed="64"/>
      </left>
      <right style="thin">
        <color indexed="8"/>
      </right>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style="thin">
        <color indexed="8"/>
      </left>
      <right style="double">
        <color indexed="8"/>
      </right>
      <top/>
      <bottom/>
      <diagonal/>
    </border>
    <border>
      <left style="double">
        <color indexed="8"/>
      </left>
      <right style="thin">
        <color indexed="8"/>
      </right>
      <top/>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double">
        <color indexed="8"/>
      </right>
      <top/>
      <bottom style="thin">
        <color indexed="64"/>
      </bottom>
      <diagonal/>
    </border>
    <border>
      <left style="double">
        <color indexed="8"/>
      </left>
      <right style="thin">
        <color indexed="8"/>
      </right>
      <top/>
      <bottom style="thin">
        <color indexed="64"/>
      </bottom>
      <diagonal/>
    </border>
    <border>
      <left style="double">
        <color indexed="8"/>
      </left>
      <right/>
      <top style="medium">
        <color indexed="64"/>
      </top>
      <bottom style="thin">
        <color indexed="8"/>
      </bottom>
      <diagonal/>
    </border>
    <border>
      <left/>
      <right/>
      <top style="medium">
        <color indexed="64"/>
      </top>
      <bottom style="thin">
        <color indexed="8"/>
      </bottom>
      <diagonal/>
    </border>
    <border>
      <left/>
      <right style="double">
        <color indexed="8"/>
      </right>
      <top style="medium">
        <color indexed="64"/>
      </top>
      <bottom style="thin">
        <color indexed="8"/>
      </bottom>
      <diagonal/>
    </border>
    <border>
      <left style="thin">
        <color indexed="64"/>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8"/>
      </left>
      <right/>
      <top/>
      <bottom/>
      <diagonal/>
    </border>
    <border>
      <left/>
      <right style="thin">
        <color indexed="8"/>
      </right>
      <top style="thin">
        <color indexed="64"/>
      </top>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diagonal/>
    </border>
    <border>
      <left style="thin">
        <color indexed="8"/>
      </left>
      <right style="thin">
        <color indexed="8"/>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bottom style="thin">
        <color indexed="64"/>
      </bottom>
      <diagonal/>
    </border>
    <border>
      <left style="double">
        <color indexed="8"/>
      </left>
      <right style="thin">
        <color indexed="8"/>
      </right>
      <top style="thin">
        <color indexed="8"/>
      </top>
      <bottom style="thin">
        <color indexed="64"/>
      </bottom>
      <diagonal/>
    </border>
    <border>
      <left style="thin">
        <color indexed="8"/>
      </left>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s>
  <cellStyleXfs count="127">
    <xf numFmtId="0" fontId="0" fillId="0" borderId="0">
      <alignment vertical="center"/>
    </xf>
    <xf numFmtId="0" fontId="6" fillId="0" borderId="0"/>
    <xf numFmtId="0" fontId="6" fillId="0" borderId="0">
      <alignment vertical="center"/>
    </xf>
    <xf numFmtId="0" fontId="6" fillId="0" borderId="0"/>
    <xf numFmtId="38" fontId="14" fillId="0" borderId="0" applyFont="0" applyFill="0" applyBorder="0" applyAlignment="0" applyProtection="0">
      <alignment vertical="center"/>
    </xf>
    <xf numFmtId="0" fontId="6" fillId="0" borderId="0"/>
    <xf numFmtId="0" fontId="6" fillId="0" borderId="0">
      <alignment vertical="center"/>
    </xf>
    <xf numFmtId="38" fontId="6" fillId="0" borderId="0" applyFont="0" applyFill="0" applyBorder="0" applyAlignment="0" applyProtection="0"/>
    <xf numFmtId="0" fontId="6" fillId="0" borderId="0"/>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xf numFmtId="0" fontId="8" fillId="0" borderId="0"/>
  </cellStyleXfs>
  <cellXfs count="6640">
    <xf numFmtId="0" fontId="0" fillId="0" borderId="0" xfId="0">
      <alignment vertical="center"/>
    </xf>
    <xf numFmtId="0" fontId="1" fillId="0" borderId="0" xfId="0" applyFont="1" applyAlignment="1">
      <alignment horizontal="justify" vertical="center"/>
    </xf>
    <xf numFmtId="0" fontId="1" fillId="0" borderId="0" xfId="0" applyFont="1">
      <alignment vertical="center"/>
    </xf>
    <xf numFmtId="0" fontId="4" fillId="0" borderId="0" xfId="0" applyFont="1">
      <alignment vertical="center"/>
    </xf>
    <xf numFmtId="0" fontId="5" fillId="0" borderId="0" xfId="0" applyFont="1" applyAlignment="1">
      <alignment horizontal="justify" vertical="center"/>
    </xf>
    <xf numFmtId="0" fontId="0" fillId="0" borderId="0" xfId="0" applyAlignment="1">
      <alignment vertical="top" wrapText="1"/>
    </xf>
    <xf numFmtId="0" fontId="7" fillId="0" borderId="0" xfId="1" applyFont="1"/>
    <xf numFmtId="0" fontId="1" fillId="0" borderId="0" xfId="2" applyFont="1">
      <alignment vertical="center"/>
    </xf>
    <xf numFmtId="0" fontId="1" fillId="0" borderId="0" xfId="2" applyFont="1" applyAlignment="1">
      <alignment vertical="center"/>
    </xf>
    <xf numFmtId="0" fontId="7" fillId="0" borderId="0" xfId="2" applyFont="1">
      <alignment vertical="center"/>
    </xf>
    <xf numFmtId="0" fontId="4" fillId="0" borderId="0" xfId="2" applyFont="1">
      <alignment vertical="center"/>
    </xf>
    <xf numFmtId="176" fontId="4" fillId="0" borderId="2" xfId="2" applyNumberFormat="1" applyFont="1" applyBorder="1" applyAlignment="1">
      <alignment horizontal="center" vertical="center"/>
    </xf>
    <xf numFmtId="0" fontId="4" fillId="0" borderId="2" xfId="2" applyFont="1" applyBorder="1" applyAlignment="1">
      <alignment horizontal="center" vertical="center"/>
    </xf>
    <xf numFmtId="0" fontId="4" fillId="0" borderId="3" xfId="2" applyFont="1" applyBorder="1" applyAlignment="1">
      <alignment horizontal="center" vertical="center"/>
    </xf>
    <xf numFmtId="176" fontId="4" fillId="0" borderId="5" xfId="2" applyNumberFormat="1" applyFont="1" applyBorder="1" applyAlignment="1">
      <alignment horizontal="center" vertical="center"/>
    </xf>
    <xf numFmtId="0" fontId="4" fillId="0" borderId="5" xfId="2" applyFont="1" applyBorder="1" applyAlignment="1">
      <alignment horizontal="center" vertical="center"/>
    </xf>
    <xf numFmtId="0" fontId="4" fillId="0" borderId="6" xfId="2" applyFont="1" applyBorder="1" applyAlignment="1">
      <alignment horizontal="center" vertical="center"/>
    </xf>
    <xf numFmtId="0" fontId="7" fillId="0" borderId="8" xfId="2" applyFont="1" applyBorder="1" applyAlignment="1">
      <alignment horizontal="center" vertical="center"/>
    </xf>
    <xf numFmtId="0" fontId="7" fillId="0" borderId="9" xfId="2" applyFont="1" applyBorder="1" applyAlignment="1">
      <alignment horizontal="center" vertical="center"/>
    </xf>
    <xf numFmtId="0" fontId="7" fillId="0" borderId="10" xfId="2" applyFont="1" applyBorder="1" applyAlignment="1">
      <alignment horizontal="center" vertical="center"/>
    </xf>
    <xf numFmtId="0" fontId="8" fillId="0" borderId="0" xfId="2" applyFont="1">
      <alignment vertical="center"/>
    </xf>
    <xf numFmtId="0" fontId="5" fillId="0" borderId="0" xfId="2" applyFont="1" applyAlignment="1">
      <alignment horizontal="center" vertical="center"/>
    </xf>
    <xf numFmtId="0" fontId="9" fillId="0" borderId="0" xfId="2" applyFont="1" applyAlignment="1">
      <alignment vertical="center"/>
    </xf>
    <xf numFmtId="0" fontId="7" fillId="0" borderId="0" xfId="2" applyFont="1" applyFill="1">
      <alignment vertical="center"/>
    </xf>
    <xf numFmtId="0" fontId="4" fillId="2" borderId="2" xfId="2" applyFont="1" applyFill="1" applyBorder="1" applyAlignment="1">
      <alignment horizontal="center" vertical="center"/>
    </xf>
    <xf numFmtId="0" fontId="4" fillId="2" borderId="3" xfId="2" applyFont="1" applyFill="1" applyBorder="1" applyAlignment="1">
      <alignment horizontal="center" vertical="center"/>
    </xf>
    <xf numFmtId="0" fontId="4" fillId="2" borderId="5" xfId="2" applyFont="1" applyFill="1" applyBorder="1" applyAlignment="1">
      <alignment horizontal="center" vertical="center"/>
    </xf>
    <xf numFmtId="0" fontId="4" fillId="2" borderId="6" xfId="2" applyFont="1" applyFill="1" applyBorder="1" applyAlignment="1">
      <alignment horizontal="center" vertical="center"/>
    </xf>
    <xf numFmtId="0" fontId="7" fillId="2" borderId="8" xfId="2" applyFont="1" applyFill="1" applyBorder="1" applyAlignment="1">
      <alignment horizontal="center" vertical="center"/>
    </xf>
    <xf numFmtId="0" fontId="7" fillId="2" borderId="9" xfId="2" applyFont="1" applyFill="1" applyBorder="1" applyAlignment="1">
      <alignment horizontal="center" vertical="center"/>
    </xf>
    <xf numFmtId="0" fontId="7" fillId="2" borderId="10" xfId="2" applyFont="1" applyFill="1" applyBorder="1" applyAlignment="1">
      <alignment horizontal="center" vertical="center"/>
    </xf>
    <xf numFmtId="0" fontId="7" fillId="0" borderId="0" xfId="1" applyFont="1" applyFill="1" applyAlignment="1">
      <alignment vertical="center"/>
    </xf>
    <xf numFmtId="0" fontId="9" fillId="0" borderId="0" xfId="2" applyFont="1" applyFill="1" applyAlignment="1">
      <alignment vertical="center"/>
    </xf>
    <xf numFmtId="0" fontId="4" fillId="0" borderId="0" xfId="2" applyFont="1" applyAlignment="1">
      <alignment horizontal="left"/>
    </xf>
    <xf numFmtId="58" fontId="4" fillId="0" borderId="0" xfId="2" applyNumberFormat="1" applyFont="1" applyAlignment="1">
      <alignment horizontal="distributed"/>
    </xf>
    <xf numFmtId="0" fontId="4" fillId="0" borderId="0" xfId="2" applyFont="1" applyAlignment="1">
      <alignment horizontal="center"/>
    </xf>
    <xf numFmtId="0" fontId="4" fillId="0" borderId="0" xfId="2" applyFont="1" applyAlignment="1">
      <alignment horizontal="left" vertical="top"/>
    </xf>
    <xf numFmtId="58" fontId="4" fillId="0" borderId="0" xfId="2" applyNumberFormat="1" applyFont="1" applyAlignment="1">
      <alignment horizontal="distributed" vertical="top"/>
    </xf>
    <xf numFmtId="0" fontId="7" fillId="0" borderId="0" xfId="1" applyFont="1" applyAlignment="1">
      <alignment vertical="center"/>
    </xf>
    <xf numFmtId="0" fontId="4" fillId="0" borderId="0" xfId="1" applyFont="1"/>
    <xf numFmtId="0" fontId="4" fillId="0" borderId="0" xfId="1" applyFont="1" applyAlignment="1">
      <alignment horizontal="distributed"/>
    </xf>
    <xf numFmtId="0" fontId="4" fillId="0" borderId="0" xfId="1" applyFont="1" applyAlignment="1">
      <alignment horizontal="left"/>
    </xf>
    <xf numFmtId="0" fontId="4" fillId="0" borderId="0" xfId="1" applyFont="1" applyAlignment="1">
      <alignment horizontal="left" vertical="distributed"/>
    </xf>
    <xf numFmtId="0" fontId="4" fillId="0" borderId="0" xfId="1" applyFont="1" applyAlignment="1">
      <alignment horizontal="distributed" vertical="center"/>
    </xf>
    <xf numFmtId="0" fontId="9" fillId="0" borderId="0" xfId="1" applyFont="1" applyAlignment="1">
      <alignment vertical="center"/>
    </xf>
    <xf numFmtId="0" fontId="10" fillId="2" borderId="0" xfId="3" applyFont="1" applyFill="1" applyAlignment="1">
      <alignment vertical="center"/>
    </xf>
    <xf numFmtId="0" fontId="7" fillId="2" borderId="0" xfId="3" applyFont="1" applyFill="1"/>
    <xf numFmtId="49" fontId="5" fillId="2" borderId="0" xfId="3" applyNumberFormat="1" applyFont="1" applyFill="1" applyAlignment="1">
      <alignment horizontal="left"/>
    </xf>
    <xf numFmtId="177" fontId="5" fillId="2" borderId="0" xfId="3" applyNumberFormat="1" applyFont="1" applyFill="1" applyAlignment="1">
      <alignment horizontal="left"/>
    </xf>
    <xf numFmtId="177" fontId="8" fillId="2" borderId="0" xfId="3" applyNumberFormat="1" applyFont="1" applyFill="1"/>
    <xf numFmtId="177" fontId="8" fillId="2" borderId="2" xfId="3" applyNumberFormat="1" applyFont="1" applyFill="1" applyBorder="1" applyAlignment="1">
      <alignment horizontal="right" vertical="center"/>
    </xf>
    <xf numFmtId="0" fontId="1" fillId="2" borderId="0" xfId="3" applyFont="1" applyFill="1" applyAlignment="1">
      <alignment horizontal="right"/>
    </xf>
    <xf numFmtId="0" fontId="8" fillId="2" borderId="0" xfId="3" applyFont="1" applyFill="1"/>
    <xf numFmtId="49" fontId="7" fillId="2" borderId="8" xfId="3" applyNumberFormat="1" applyFont="1" applyFill="1" applyBorder="1" applyAlignment="1">
      <alignment horizontal="center" vertical="center"/>
    </xf>
    <xf numFmtId="177" fontId="7" fillId="2" borderId="10" xfId="3" applyNumberFormat="1" applyFont="1" applyFill="1" applyBorder="1" applyAlignment="1">
      <alignment horizontal="center" vertical="center"/>
    </xf>
    <xf numFmtId="177" fontId="8" fillId="2" borderId="10" xfId="3" applyNumberFormat="1" applyFont="1" applyFill="1" applyBorder="1" applyAlignment="1">
      <alignment horizontal="center" vertical="center"/>
    </xf>
    <xf numFmtId="49" fontId="7" fillId="2" borderId="0" xfId="3" applyNumberFormat="1" applyFont="1" applyFill="1" applyBorder="1" applyAlignment="1">
      <alignment horizontal="left" vertical="center" indent="3"/>
    </xf>
    <xf numFmtId="177" fontId="7" fillId="2" borderId="11" xfId="3" applyNumberFormat="1" applyFont="1" applyFill="1" applyBorder="1" applyAlignment="1">
      <alignment vertical="center"/>
    </xf>
    <xf numFmtId="177" fontId="4" fillId="2" borderId="0" xfId="3" applyNumberFormat="1" applyFont="1" applyFill="1" applyBorder="1" applyAlignment="1">
      <alignment vertical="center"/>
    </xf>
    <xf numFmtId="0" fontId="7" fillId="2" borderId="0" xfId="3" applyFont="1" applyFill="1" applyBorder="1"/>
    <xf numFmtId="49" fontId="7" fillId="2" borderId="0" xfId="3" applyNumberFormat="1" applyFont="1" applyFill="1" applyBorder="1" applyAlignment="1">
      <alignment horizontal="left" vertical="center" indent="5"/>
    </xf>
    <xf numFmtId="49" fontId="7" fillId="2" borderId="0" xfId="3" applyNumberFormat="1" applyFont="1" applyFill="1" applyBorder="1" applyAlignment="1">
      <alignment vertical="center"/>
    </xf>
    <xf numFmtId="49" fontId="7" fillId="2" borderId="2" xfId="3" applyNumberFormat="1" applyFont="1" applyFill="1" applyBorder="1" applyAlignment="1">
      <alignment horizontal="center" vertical="center"/>
    </xf>
    <xf numFmtId="177" fontId="7" fillId="2" borderId="3" xfId="3" applyNumberFormat="1" applyFont="1" applyFill="1" applyBorder="1" applyAlignment="1">
      <alignment vertical="center"/>
    </xf>
    <xf numFmtId="177" fontId="4" fillId="2" borderId="2" xfId="3" applyNumberFormat="1" applyFont="1" applyFill="1" applyBorder="1" applyAlignment="1">
      <alignment vertical="center"/>
    </xf>
    <xf numFmtId="49" fontId="1" fillId="2" borderId="1" xfId="3" applyNumberFormat="1" applyFont="1" applyFill="1" applyBorder="1" applyAlignment="1">
      <alignment vertical="top"/>
    </xf>
    <xf numFmtId="49" fontId="1" fillId="2" borderId="1" xfId="3" applyNumberFormat="1" applyFont="1" applyFill="1" applyBorder="1" applyAlignment="1">
      <alignment vertical="top" wrapText="1"/>
    </xf>
    <xf numFmtId="0" fontId="1" fillId="2" borderId="0" xfId="3" applyFont="1" applyFill="1"/>
    <xf numFmtId="49" fontId="1" fillId="2" borderId="0" xfId="3" applyNumberFormat="1" applyFont="1" applyFill="1" applyBorder="1" applyAlignment="1">
      <alignment vertical="top"/>
    </xf>
    <xf numFmtId="49" fontId="1" fillId="2" borderId="0" xfId="3" applyNumberFormat="1" applyFont="1" applyFill="1" applyBorder="1" applyAlignment="1">
      <alignment vertical="top" wrapText="1"/>
    </xf>
    <xf numFmtId="49" fontId="8" fillId="2" borderId="0" xfId="3" applyNumberFormat="1" applyFont="1" applyFill="1" applyBorder="1" applyAlignment="1">
      <alignment vertical="top" wrapText="1"/>
    </xf>
    <xf numFmtId="0" fontId="9" fillId="2" borderId="0" xfId="3" applyFont="1" applyFill="1" applyAlignment="1">
      <alignment vertical="center"/>
    </xf>
    <xf numFmtId="49" fontId="11" fillId="2" borderId="0" xfId="3" applyNumberFormat="1" applyFont="1" applyFill="1" applyAlignment="1">
      <alignment horizontal="left" vertical="center"/>
    </xf>
    <xf numFmtId="178" fontId="11" fillId="2" borderId="0" xfId="3" applyNumberFormat="1" applyFont="1" applyFill="1" applyAlignment="1">
      <alignment horizontal="left" vertical="center"/>
    </xf>
    <xf numFmtId="178" fontId="12" fillId="2" borderId="0" xfId="3" applyNumberFormat="1" applyFont="1" applyFill="1"/>
    <xf numFmtId="179" fontId="12" fillId="2" borderId="0" xfId="3" applyNumberFormat="1" applyFont="1" applyFill="1"/>
    <xf numFmtId="180" fontId="12" fillId="2" borderId="0" xfId="3" applyNumberFormat="1" applyFont="1" applyFill="1"/>
    <xf numFmtId="180" fontId="1" fillId="2" borderId="0" xfId="3" applyNumberFormat="1" applyFont="1" applyFill="1" applyAlignment="1">
      <alignment horizontal="right"/>
    </xf>
    <xf numFmtId="0" fontId="12" fillId="2" borderId="0" xfId="3" applyFont="1" applyFill="1"/>
    <xf numFmtId="49" fontId="7" fillId="2" borderId="12" xfId="3" applyNumberFormat="1" applyFont="1" applyFill="1" applyBorder="1" applyAlignment="1">
      <alignment horizontal="right" vertical="center" indent="1"/>
    </xf>
    <xf numFmtId="178" fontId="7" fillId="2" borderId="13" xfId="3" applyNumberFormat="1" applyFont="1" applyFill="1" applyBorder="1" applyAlignment="1">
      <alignment horizontal="center" vertical="center"/>
    </xf>
    <xf numFmtId="178" fontId="7" fillId="2" borderId="14" xfId="3" applyNumberFormat="1" applyFont="1" applyFill="1" applyBorder="1" applyAlignment="1">
      <alignment horizontal="center" vertical="center"/>
    </xf>
    <xf numFmtId="179" fontId="7" fillId="2" borderId="13" xfId="3" applyNumberFormat="1" applyFont="1" applyFill="1" applyBorder="1" applyAlignment="1">
      <alignment horizontal="center" vertical="center" wrapText="1"/>
    </xf>
    <xf numFmtId="180" fontId="7" fillId="2" borderId="13" xfId="3" applyNumberFormat="1" applyFont="1" applyFill="1" applyBorder="1" applyAlignment="1">
      <alignment horizontal="center" vertical="center" wrapText="1"/>
    </xf>
    <xf numFmtId="180" fontId="7" fillId="2" borderId="15" xfId="3" applyNumberFormat="1" applyFont="1" applyFill="1" applyBorder="1" applyAlignment="1">
      <alignment vertical="center"/>
    </xf>
    <xf numFmtId="0" fontId="7" fillId="2" borderId="16" xfId="3" applyFont="1" applyFill="1" applyBorder="1" applyAlignment="1">
      <alignment vertical="center"/>
    </xf>
    <xf numFmtId="49" fontId="7" fillId="2" borderId="17" xfId="3" applyNumberFormat="1" applyFont="1" applyFill="1" applyBorder="1" applyAlignment="1">
      <alignment horizontal="left" vertical="center" indent="1"/>
    </xf>
    <xf numFmtId="178" fontId="7" fillId="2" borderId="18" xfId="3" applyNumberFormat="1" applyFont="1" applyFill="1" applyBorder="1" applyAlignment="1">
      <alignment horizontal="center" vertical="center"/>
    </xf>
    <xf numFmtId="179" fontId="7" fillId="2" borderId="19" xfId="3" applyNumberFormat="1" applyFont="1" applyFill="1" applyBorder="1" applyAlignment="1">
      <alignment horizontal="center" vertical="center" wrapText="1"/>
    </xf>
    <xf numFmtId="0" fontId="7" fillId="2" borderId="19" xfId="3" applyFont="1" applyFill="1" applyBorder="1" applyAlignment="1">
      <alignment horizontal="center" vertical="center"/>
    </xf>
    <xf numFmtId="180" fontId="7" fillId="2" borderId="18" xfId="3" applyNumberFormat="1" applyFont="1" applyFill="1" applyBorder="1" applyAlignment="1">
      <alignment horizontal="center" vertical="center"/>
    </xf>
    <xf numFmtId="179" fontId="7" fillId="2" borderId="11" xfId="3" applyNumberFormat="1" applyFont="1" applyFill="1" applyBorder="1" applyAlignment="1">
      <alignment horizontal="right" vertical="center"/>
    </xf>
    <xf numFmtId="179" fontId="7" fillId="2" borderId="0" xfId="3" applyNumberFormat="1" applyFont="1" applyFill="1" applyBorder="1" applyAlignment="1">
      <alignment horizontal="right" vertical="center"/>
    </xf>
    <xf numFmtId="181" fontId="7" fillId="2" borderId="0" xfId="3" applyNumberFormat="1" applyFont="1" applyFill="1" applyBorder="1" applyAlignment="1">
      <alignment vertical="center"/>
    </xf>
    <xf numFmtId="181" fontId="7" fillId="2" borderId="0" xfId="3" applyNumberFormat="1" applyFont="1" applyFill="1" applyBorder="1" applyAlignment="1">
      <alignment vertical="center" wrapText="1"/>
    </xf>
    <xf numFmtId="181" fontId="7" fillId="2" borderId="0" xfId="3" applyNumberFormat="1" applyFont="1" applyFill="1" applyAlignment="1">
      <alignment horizontal="right" vertical="center" wrapText="1"/>
    </xf>
    <xf numFmtId="181" fontId="7" fillId="2" borderId="0" xfId="3" applyNumberFormat="1" applyFont="1" applyFill="1" applyBorder="1" applyAlignment="1">
      <alignment horizontal="right" vertical="center" wrapText="1"/>
    </xf>
    <xf numFmtId="49" fontId="13" fillId="2" borderId="0" xfId="3" applyNumberFormat="1" applyFont="1" applyFill="1" applyBorder="1" applyAlignment="1">
      <alignment horizontal="left" vertical="center" indent="5"/>
    </xf>
    <xf numFmtId="179" fontId="13" fillId="2" borderId="11" xfId="3" applyNumberFormat="1" applyFont="1" applyFill="1" applyBorder="1" applyAlignment="1">
      <alignment horizontal="right" vertical="center"/>
    </xf>
    <xf numFmtId="179" fontId="13" fillId="2" borderId="0" xfId="3" applyNumberFormat="1" applyFont="1" applyFill="1" applyBorder="1" applyAlignment="1">
      <alignment horizontal="right" vertical="center"/>
    </xf>
    <xf numFmtId="181" fontId="13" fillId="2" borderId="0" xfId="3" applyNumberFormat="1" applyFont="1" applyFill="1" applyBorder="1" applyAlignment="1">
      <alignment vertical="center"/>
    </xf>
    <xf numFmtId="181" fontId="13" fillId="2" borderId="0" xfId="3" applyNumberFormat="1" applyFont="1" applyFill="1" applyBorder="1" applyAlignment="1">
      <alignment vertical="center" wrapText="1"/>
    </xf>
    <xf numFmtId="181" fontId="13" fillId="2" borderId="0" xfId="3" applyNumberFormat="1" applyFont="1" applyFill="1" applyAlignment="1">
      <alignment horizontal="right" vertical="center" wrapText="1"/>
    </xf>
    <xf numFmtId="181" fontId="13" fillId="2" borderId="0" xfId="3" applyNumberFormat="1" applyFont="1" applyFill="1" applyBorder="1" applyAlignment="1">
      <alignment horizontal="right" vertical="center" wrapText="1"/>
    </xf>
    <xf numFmtId="49" fontId="13" fillId="2" borderId="0" xfId="3" applyNumberFormat="1" applyFont="1" applyFill="1" applyBorder="1" applyAlignment="1">
      <alignment horizontal="center" vertical="center"/>
    </xf>
    <xf numFmtId="181" fontId="13" fillId="2" borderId="0" xfId="4" applyNumberFormat="1" applyFont="1" applyFill="1" applyBorder="1" applyAlignment="1">
      <alignment vertical="center"/>
    </xf>
    <xf numFmtId="49" fontId="13" fillId="2" borderId="0" xfId="3" applyNumberFormat="1" applyFont="1" applyFill="1" applyBorder="1" applyAlignment="1">
      <alignment horizontal="left" vertical="center" indent="3"/>
    </xf>
    <xf numFmtId="179" fontId="15" fillId="2" borderId="11" xfId="3" applyNumberFormat="1" applyFont="1" applyFill="1" applyBorder="1" applyAlignment="1">
      <alignment horizontal="right" vertical="center"/>
    </xf>
    <xf numFmtId="179" fontId="15" fillId="2" borderId="0" xfId="3" applyNumberFormat="1" applyFont="1" applyFill="1" applyBorder="1" applyAlignment="1">
      <alignment horizontal="right" vertical="center"/>
    </xf>
    <xf numFmtId="179" fontId="15" fillId="2" borderId="0" xfId="3" applyNumberFormat="1" applyFont="1" applyFill="1" applyBorder="1" applyAlignment="1">
      <alignment vertical="center"/>
    </xf>
    <xf numFmtId="181" fontId="15" fillId="2" borderId="0" xfId="3" applyNumberFormat="1" applyFont="1" applyFill="1" applyBorder="1" applyAlignment="1">
      <alignment horizontal="right" vertical="center"/>
    </xf>
    <xf numFmtId="181" fontId="15" fillId="2" borderId="0" xfId="3" applyNumberFormat="1" applyFont="1" applyFill="1" applyBorder="1" applyAlignment="1">
      <alignment horizontal="right" vertical="center" wrapText="1"/>
    </xf>
    <xf numFmtId="182" fontId="16" fillId="3" borderId="0" xfId="3" applyNumberFormat="1" applyFont="1" applyFill="1" applyBorder="1" applyAlignment="1">
      <alignment vertical="center"/>
    </xf>
    <xf numFmtId="181" fontId="15" fillId="2" borderId="0" xfId="3" applyNumberFormat="1" applyFont="1" applyFill="1" applyBorder="1" applyAlignment="1">
      <alignment vertical="center" wrapText="1"/>
    </xf>
    <xf numFmtId="181" fontId="17" fillId="2" borderId="0" xfId="3" applyNumberFormat="1" applyFont="1" applyFill="1" applyBorder="1" applyAlignment="1">
      <alignment horizontal="right" vertical="center"/>
    </xf>
    <xf numFmtId="181" fontId="18" fillId="2" borderId="0" xfId="4" applyNumberFormat="1" applyFont="1" applyFill="1" applyAlignment="1">
      <alignment horizontal="right" vertical="center" wrapText="1"/>
    </xf>
    <xf numFmtId="181" fontId="7" fillId="2" borderId="0" xfId="3" applyNumberFormat="1" applyFont="1" applyFill="1"/>
    <xf numFmtId="180" fontId="7" fillId="2" borderId="0" xfId="3" applyNumberFormat="1" applyFont="1" applyFill="1"/>
    <xf numFmtId="49" fontId="13" fillId="2" borderId="2" xfId="3" applyNumberFormat="1" applyFont="1" applyFill="1" applyBorder="1" applyAlignment="1">
      <alignment horizontal="left" vertical="center" indent="3"/>
    </xf>
    <xf numFmtId="179" fontId="15" fillId="2" borderId="3" xfId="3" applyNumberFormat="1" applyFont="1" applyFill="1" applyBorder="1" applyAlignment="1">
      <alignment horizontal="right" vertical="center"/>
    </xf>
    <xf numFmtId="179" fontId="15" fillId="2" borderId="2" xfId="3" applyNumberFormat="1" applyFont="1" applyFill="1" applyBorder="1" applyAlignment="1">
      <alignment horizontal="right" vertical="center"/>
    </xf>
    <xf numFmtId="181" fontId="15" fillId="2" borderId="2" xfId="3" applyNumberFormat="1" applyFont="1" applyFill="1" applyBorder="1" applyAlignment="1">
      <alignment vertical="center" wrapText="1"/>
    </xf>
    <xf numFmtId="181" fontId="15" fillId="2" borderId="2" xfId="3" applyNumberFormat="1" applyFont="1" applyFill="1" applyBorder="1" applyAlignment="1">
      <alignment horizontal="right" vertical="center"/>
    </xf>
    <xf numFmtId="181" fontId="15" fillId="2" borderId="2" xfId="3" applyNumberFormat="1" applyFont="1" applyFill="1" applyBorder="1" applyAlignment="1">
      <alignment horizontal="right" vertical="center" wrapText="1"/>
    </xf>
    <xf numFmtId="49" fontId="18" fillId="2" borderId="1" xfId="3" applyNumberFormat="1" applyFont="1" applyFill="1" applyBorder="1" applyAlignment="1">
      <alignment wrapText="1"/>
    </xf>
    <xf numFmtId="49" fontId="18" fillId="2" borderId="1" xfId="3" applyNumberFormat="1" applyFont="1" applyFill="1" applyBorder="1" applyAlignment="1">
      <alignment vertical="center" wrapText="1"/>
    </xf>
    <xf numFmtId="0" fontId="18" fillId="2" borderId="0" xfId="3" applyFont="1" applyFill="1" applyAlignment="1">
      <alignment vertical="center"/>
    </xf>
    <xf numFmtId="0" fontId="18" fillId="2" borderId="0" xfId="3" applyFont="1" applyFill="1" applyAlignment="1">
      <alignment horizontal="right" vertical="center"/>
    </xf>
    <xf numFmtId="49" fontId="18" fillId="2" borderId="0" xfId="3" applyNumberFormat="1" applyFont="1" applyFill="1" applyBorder="1" applyAlignment="1">
      <alignment wrapText="1"/>
    </xf>
    <xf numFmtId="49" fontId="18" fillId="2" borderId="0" xfId="3" applyNumberFormat="1" applyFont="1" applyFill="1" applyBorder="1" applyAlignment="1">
      <alignment vertical="center" wrapText="1"/>
    </xf>
    <xf numFmtId="182" fontId="1" fillId="2" borderId="0" xfId="3" applyNumberFormat="1" applyFont="1" applyFill="1"/>
    <xf numFmtId="49" fontId="7" fillId="2" borderId="0" xfId="3" applyNumberFormat="1" applyFont="1" applyFill="1"/>
    <xf numFmtId="49" fontId="7" fillId="2" borderId="0" xfId="3" applyNumberFormat="1" applyFont="1" applyFill="1" applyBorder="1" applyAlignment="1">
      <alignment horizontal="left"/>
    </xf>
    <xf numFmtId="178" fontId="7" fillId="2" borderId="0" xfId="3" applyNumberFormat="1" applyFont="1" applyFill="1"/>
    <xf numFmtId="179" fontId="7" fillId="2" borderId="0" xfId="3" applyNumberFormat="1" applyFont="1" applyFill="1"/>
    <xf numFmtId="0" fontId="9" fillId="2" borderId="0" xfId="5" applyFont="1" applyFill="1" applyAlignment="1">
      <alignment vertical="center"/>
    </xf>
    <xf numFmtId="0" fontId="9" fillId="2" borderId="0" xfId="5" applyFont="1" applyFill="1" applyBorder="1" applyAlignment="1">
      <alignment vertical="center"/>
    </xf>
    <xf numFmtId="0" fontId="7" fillId="0" borderId="0" xfId="5" applyFont="1" applyFill="1"/>
    <xf numFmtId="49" fontId="5" fillId="2" borderId="0" xfId="5" applyNumberFormat="1" applyFont="1" applyFill="1" applyAlignment="1">
      <alignment horizontal="center" vertical="center"/>
    </xf>
    <xf numFmtId="181" fontId="5" fillId="2" borderId="0" xfId="5" applyNumberFormat="1" applyFont="1" applyFill="1" applyAlignment="1">
      <alignment horizontal="left" vertical="center"/>
    </xf>
    <xf numFmtId="0" fontId="1" fillId="2" borderId="2" xfId="5" applyFont="1" applyFill="1" applyBorder="1" applyAlignment="1">
      <alignment horizontal="right"/>
    </xf>
    <xf numFmtId="0" fontId="1" fillId="0" borderId="0" xfId="5" applyFont="1" applyFill="1"/>
    <xf numFmtId="49" fontId="7" fillId="2" borderId="1" xfId="5" applyNumberFormat="1" applyFont="1" applyFill="1" applyBorder="1" applyAlignment="1">
      <alignment horizontal="center" vertical="center" justifyLastLine="1"/>
    </xf>
    <xf numFmtId="181" fontId="7" fillId="2" borderId="20" xfId="5" applyNumberFormat="1" applyFont="1" applyFill="1" applyBorder="1" applyAlignment="1">
      <alignment horizontal="center" vertical="center" justifyLastLine="1"/>
    </xf>
    <xf numFmtId="181" fontId="7" fillId="2" borderId="10" xfId="5" applyNumberFormat="1" applyFont="1" applyFill="1" applyBorder="1" applyAlignment="1">
      <alignment horizontal="center" vertical="center"/>
    </xf>
    <xf numFmtId="181" fontId="7" fillId="2" borderId="8" xfId="5" applyNumberFormat="1" applyFont="1" applyFill="1" applyBorder="1" applyAlignment="1">
      <alignment horizontal="center" vertical="center"/>
    </xf>
    <xf numFmtId="181" fontId="7" fillId="2" borderId="21" xfId="5" applyNumberFormat="1" applyFont="1" applyFill="1" applyBorder="1" applyAlignment="1">
      <alignment horizontal="center" vertical="center"/>
    </xf>
    <xf numFmtId="177" fontId="7" fillId="2" borderId="20" xfId="5" applyNumberFormat="1" applyFont="1" applyFill="1" applyBorder="1" applyAlignment="1">
      <alignment horizontal="center" vertical="center" wrapText="1" justifyLastLine="1"/>
    </xf>
    <xf numFmtId="183" fontId="7" fillId="2" borderId="20" xfId="5" applyNumberFormat="1" applyFont="1" applyFill="1" applyBorder="1" applyAlignment="1">
      <alignment horizontal="center" vertical="center" justifyLastLine="1"/>
    </xf>
    <xf numFmtId="49" fontId="7" fillId="2" borderId="22" xfId="5" applyNumberFormat="1" applyFont="1" applyFill="1" applyBorder="1" applyAlignment="1">
      <alignment horizontal="center" vertical="center" justifyLastLine="1"/>
    </xf>
    <xf numFmtId="181" fontId="7" fillId="2" borderId="19" xfId="5" applyNumberFormat="1" applyFont="1" applyFill="1" applyBorder="1" applyAlignment="1">
      <alignment horizontal="center" vertical="center" justifyLastLine="1"/>
    </xf>
    <xf numFmtId="181" fontId="7" fillId="2" borderId="18" xfId="5" applyNumberFormat="1" applyFont="1" applyFill="1" applyBorder="1" applyAlignment="1">
      <alignment horizontal="center" vertical="center" justifyLastLine="1"/>
    </xf>
    <xf numFmtId="177" fontId="7" fillId="2" borderId="19" xfId="5" applyNumberFormat="1" applyFont="1" applyFill="1" applyBorder="1" applyAlignment="1">
      <alignment horizontal="center" vertical="center" wrapText="1" justifyLastLine="1"/>
    </xf>
    <xf numFmtId="183" fontId="7" fillId="2" borderId="19" xfId="5" applyNumberFormat="1" applyFont="1" applyFill="1" applyBorder="1" applyAlignment="1">
      <alignment horizontal="center" vertical="center" justifyLastLine="1"/>
    </xf>
    <xf numFmtId="49" fontId="7" fillId="2" borderId="0" xfId="5" applyNumberFormat="1" applyFont="1" applyFill="1" applyBorder="1" applyAlignment="1">
      <alignment horizontal="left" vertical="center"/>
    </xf>
    <xf numFmtId="181" fontId="4" fillId="2" borderId="11" xfId="5" applyNumberFormat="1" applyFont="1" applyFill="1" applyBorder="1" applyAlignment="1">
      <alignment vertical="center"/>
    </xf>
    <xf numFmtId="181" fontId="7" fillId="2" borderId="0" xfId="5" applyNumberFormat="1" applyFont="1" applyFill="1" applyBorder="1" applyAlignment="1">
      <alignment vertical="center"/>
    </xf>
    <xf numFmtId="181" fontId="4" fillId="2" borderId="0" xfId="5" applyNumberFormat="1" applyFont="1" applyFill="1" applyBorder="1" applyAlignment="1">
      <alignment vertical="center"/>
    </xf>
    <xf numFmtId="177" fontId="4" fillId="2" borderId="0" xfId="5" applyNumberFormat="1" applyFont="1" applyFill="1" applyBorder="1" applyAlignment="1">
      <alignment vertical="center"/>
    </xf>
    <xf numFmtId="183" fontId="4" fillId="2" borderId="0" xfId="5" applyNumberFormat="1" applyFont="1" applyFill="1" applyBorder="1" applyAlignment="1">
      <alignment vertical="center"/>
    </xf>
    <xf numFmtId="49" fontId="7" fillId="2" borderId="0" xfId="5" applyNumberFormat="1" applyFont="1" applyFill="1" applyBorder="1" applyAlignment="1">
      <alignment vertical="center"/>
    </xf>
    <xf numFmtId="49" fontId="7" fillId="2" borderId="2" xfId="5" applyNumberFormat="1" applyFont="1" applyFill="1" applyBorder="1" applyAlignment="1">
      <alignment vertical="center"/>
    </xf>
    <xf numFmtId="181" fontId="4" fillId="2" borderId="3" xfId="5" applyNumberFormat="1" applyFont="1" applyFill="1" applyBorder="1" applyAlignment="1">
      <alignment vertical="center"/>
    </xf>
    <xf numFmtId="181" fontId="7" fillId="2" borderId="2" xfId="5" applyNumberFormat="1" applyFont="1" applyFill="1" applyBorder="1" applyAlignment="1">
      <alignment vertical="center"/>
    </xf>
    <xf numFmtId="181" fontId="4" fillId="2" borderId="2" xfId="5" applyNumberFormat="1" applyFont="1" applyFill="1" applyBorder="1" applyAlignment="1">
      <alignment vertical="center"/>
    </xf>
    <xf numFmtId="177" fontId="4" fillId="2" borderId="2" xfId="5" applyNumberFormat="1" applyFont="1" applyFill="1" applyBorder="1" applyAlignment="1">
      <alignment vertical="center"/>
    </xf>
    <xf numFmtId="183" fontId="4" fillId="2" borderId="2" xfId="5" applyNumberFormat="1" applyFont="1" applyFill="1" applyBorder="1" applyAlignment="1">
      <alignment vertical="center"/>
    </xf>
    <xf numFmtId="0" fontId="9" fillId="2" borderId="2" xfId="5" applyFont="1" applyFill="1" applyBorder="1" applyAlignment="1">
      <alignment vertical="center"/>
    </xf>
    <xf numFmtId="181" fontId="4" fillId="2" borderId="6" xfId="5" applyNumberFormat="1" applyFont="1" applyFill="1" applyBorder="1" applyAlignment="1">
      <alignment vertical="center"/>
    </xf>
    <xf numFmtId="181" fontId="7" fillId="2" borderId="5" xfId="5" applyNumberFormat="1" applyFont="1" applyFill="1" applyBorder="1" applyAlignment="1">
      <alignment vertical="center"/>
    </xf>
    <xf numFmtId="181" fontId="4" fillId="2" borderId="5" xfId="5" applyNumberFormat="1" applyFont="1" applyFill="1" applyBorder="1" applyAlignment="1">
      <alignment vertical="center"/>
    </xf>
    <xf numFmtId="177" fontId="4" fillId="2" borderId="5" xfId="5" applyNumberFormat="1" applyFont="1" applyFill="1" applyBorder="1" applyAlignment="1">
      <alignment vertical="center"/>
    </xf>
    <xf numFmtId="183" fontId="4" fillId="2" borderId="5" xfId="5" applyNumberFormat="1" applyFont="1" applyFill="1" applyBorder="1" applyAlignment="1">
      <alignment vertical="center"/>
    </xf>
    <xf numFmtId="181" fontId="7" fillId="2" borderId="0" xfId="5" applyNumberFormat="1" applyFont="1" applyFill="1" applyBorder="1" applyAlignment="1">
      <alignment horizontal="right" vertical="center"/>
    </xf>
    <xf numFmtId="181" fontId="4" fillId="2" borderId="0" xfId="5" applyNumberFormat="1" applyFont="1" applyFill="1" applyBorder="1" applyAlignment="1">
      <alignment horizontal="right" vertical="center"/>
    </xf>
    <xf numFmtId="49" fontId="7" fillId="2" borderId="23" xfId="5" applyNumberFormat="1" applyFont="1" applyFill="1" applyBorder="1" applyAlignment="1">
      <alignment horizontal="left" vertical="center" indent="2"/>
    </xf>
    <xf numFmtId="181" fontId="19" fillId="2" borderId="11" xfId="5" applyNumberFormat="1" applyFont="1" applyFill="1" applyBorder="1" applyAlignment="1">
      <alignment vertical="center"/>
    </xf>
    <xf numFmtId="49" fontId="7" fillId="2" borderId="0" xfId="5" applyNumberFormat="1" applyFont="1" applyFill="1" applyBorder="1" applyAlignment="1">
      <alignment horizontal="right" vertical="center"/>
    </xf>
    <xf numFmtId="49" fontId="4" fillId="2" borderId="0" xfId="5" applyNumberFormat="1" applyFont="1" applyFill="1" applyBorder="1" applyAlignment="1">
      <alignment horizontal="right" vertical="center"/>
    </xf>
    <xf numFmtId="177" fontId="20" fillId="2" borderId="0" xfId="5" applyNumberFormat="1" applyFont="1" applyFill="1" applyBorder="1" applyAlignment="1">
      <alignment vertical="center"/>
    </xf>
    <xf numFmtId="0" fontId="1" fillId="0" borderId="0" xfId="5" applyFont="1" applyFill="1" applyAlignment="1">
      <alignment vertical="center"/>
    </xf>
    <xf numFmtId="49" fontId="7" fillId="2" borderId="23" xfId="5" applyNumberFormat="1" applyFont="1" applyFill="1" applyBorder="1" applyAlignment="1">
      <alignment horizontal="left" vertical="center"/>
    </xf>
    <xf numFmtId="0" fontId="7" fillId="0" borderId="0" xfId="5" applyFont="1" applyFill="1" applyBorder="1"/>
    <xf numFmtId="49" fontId="7" fillId="2" borderId="23" xfId="5" applyNumberFormat="1" applyFont="1" applyFill="1" applyBorder="1" applyAlignment="1">
      <alignment vertical="center"/>
    </xf>
    <xf numFmtId="49" fontId="7" fillId="2" borderId="4" xfId="5" applyNumberFormat="1" applyFont="1" applyFill="1" applyBorder="1" applyAlignment="1">
      <alignment horizontal="left" vertical="center" indent="2"/>
    </xf>
    <xf numFmtId="181" fontId="19" fillId="2" borderId="3" xfId="5" applyNumberFormat="1" applyFont="1" applyFill="1" applyBorder="1" applyAlignment="1">
      <alignment vertical="center"/>
    </xf>
    <xf numFmtId="49" fontId="7" fillId="2" borderId="2" xfId="5" applyNumberFormat="1" applyFont="1" applyFill="1" applyBorder="1" applyAlignment="1">
      <alignment horizontal="right" vertical="center"/>
    </xf>
    <xf numFmtId="49" fontId="4" fillId="2" borderId="2" xfId="5" applyNumberFormat="1" applyFont="1" applyFill="1" applyBorder="1" applyAlignment="1">
      <alignment horizontal="right" vertical="center"/>
    </xf>
    <xf numFmtId="49" fontId="1" fillId="2" borderId="0" xfId="5" applyNumberFormat="1" applyFont="1" applyFill="1" applyBorder="1" applyAlignment="1">
      <alignment vertical="center"/>
    </xf>
    <xf numFmtId="49" fontId="1" fillId="2" borderId="0" xfId="5" applyNumberFormat="1" applyFont="1" applyFill="1" applyBorder="1" applyAlignment="1">
      <alignment horizontal="left" vertical="center"/>
    </xf>
    <xf numFmtId="177" fontId="1" fillId="2" borderId="0" xfId="5" applyNumberFormat="1" applyFont="1" applyFill="1" applyBorder="1" applyAlignment="1">
      <alignment horizontal="right" vertical="center"/>
    </xf>
    <xf numFmtId="49" fontId="9" fillId="2" borderId="0" xfId="5" applyNumberFormat="1" applyFont="1" applyFill="1" applyAlignment="1">
      <alignment vertical="center"/>
    </xf>
    <xf numFmtId="49" fontId="9" fillId="2" borderId="0" xfId="5" applyNumberFormat="1" applyFont="1" applyFill="1" applyBorder="1" applyAlignment="1">
      <alignment vertical="center"/>
    </xf>
    <xf numFmtId="0" fontId="1" fillId="2" borderId="2" xfId="5" applyFont="1" applyFill="1" applyBorder="1" applyAlignment="1">
      <alignment vertical="center"/>
    </xf>
    <xf numFmtId="0" fontId="1" fillId="2" borderId="2" xfId="5" applyFont="1" applyFill="1" applyBorder="1" applyAlignment="1">
      <alignment horizontal="right" vertical="center"/>
    </xf>
    <xf numFmtId="0" fontId="7" fillId="2" borderId="0" xfId="5" applyFont="1" applyFill="1" applyBorder="1"/>
    <xf numFmtId="49" fontId="7" fillId="2" borderId="21" xfId="5" applyNumberFormat="1" applyFont="1" applyFill="1" applyBorder="1" applyAlignment="1">
      <alignment horizontal="distributed" vertical="center" justifyLastLine="1"/>
    </xf>
    <xf numFmtId="181" fontId="7" fillId="2" borderId="9" xfId="5" applyNumberFormat="1" applyFont="1" applyFill="1" applyBorder="1" applyAlignment="1">
      <alignment horizontal="center" vertical="center" justifyLastLine="1"/>
    </xf>
    <xf numFmtId="177" fontId="7" fillId="2" borderId="9" xfId="5" applyNumberFormat="1" applyFont="1" applyFill="1" applyBorder="1" applyAlignment="1">
      <alignment horizontal="center" vertical="center" justifyLastLine="1"/>
    </xf>
    <xf numFmtId="183" fontId="7" fillId="2" borderId="10" xfId="5" applyNumberFormat="1" applyFont="1" applyFill="1" applyBorder="1" applyAlignment="1">
      <alignment horizontal="center" vertical="center" justifyLastLine="1"/>
    </xf>
    <xf numFmtId="181" fontId="7" fillId="2" borderId="0" xfId="5" applyNumberFormat="1" applyFont="1" applyFill="1" applyBorder="1"/>
    <xf numFmtId="181" fontId="7" fillId="2" borderId="6" xfId="5" applyNumberFormat="1" applyFont="1" applyFill="1" applyBorder="1" applyAlignment="1">
      <alignment horizontal="right" vertical="center"/>
    </xf>
    <xf numFmtId="181" fontId="4" fillId="2" borderId="5" xfId="5" applyNumberFormat="1" applyFont="1" applyFill="1" applyBorder="1" applyAlignment="1">
      <alignment horizontal="right" vertical="center"/>
    </xf>
    <xf numFmtId="183" fontId="8" fillId="2" borderId="0" xfId="5" applyNumberFormat="1" applyFont="1" applyFill="1" applyBorder="1" applyAlignment="1">
      <alignment vertical="center"/>
    </xf>
    <xf numFmtId="181" fontId="7" fillId="2" borderId="11" xfId="5" applyNumberFormat="1" applyFont="1" applyFill="1" applyBorder="1" applyAlignment="1">
      <alignment horizontal="right" vertical="center"/>
    </xf>
    <xf numFmtId="180" fontId="4" fillId="2" borderId="0" xfId="5" applyNumberFormat="1" applyFont="1" applyFill="1" applyBorder="1" applyAlignment="1">
      <alignment horizontal="right" vertical="center"/>
    </xf>
    <xf numFmtId="0" fontId="8" fillId="0" borderId="0" xfId="5" applyFont="1" applyFill="1" applyAlignment="1">
      <alignment vertical="center"/>
    </xf>
    <xf numFmtId="0" fontId="8" fillId="0" borderId="0" xfId="5" applyFont="1" applyFill="1" applyBorder="1" applyAlignment="1">
      <alignment vertical="center"/>
    </xf>
    <xf numFmtId="49" fontId="7" fillId="2" borderId="23" xfId="5" applyNumberFormat="1" applyFont="1" applyFill="1" applyBorder="1" applyAlignment="1">
      <alignment horizontal="left" vertical="center" justifyLastLine="1"/>
    </xf>
    <xf numFmtId="49" fontId="7" fillId="2" borderId="4" xfId="5" applyNumberFormat="1" applyFont="1" applyFill="1" applyBorder="1" applyAlignment="1">
      <alignment vertical="center"/>
    </xf>
    <xf numFmtId="181" fontId="7" fillId="2" borderId="3" xfId="5" applyNumberFormat="1" applyFont="1" applyFill="1" applyBorder="1" applyAlignment="1">
      <alignment horizontal="right" vertical="center"/>
    </xf>
    <xf numFmtId="181" fontId="4" fillId="2" borderId="2" xfId="5" applyNumberFormat="1" applyFont="1" applyFill="1" applyBorder="1" applyAlignment="1">
      <alignment horizontal="right" vertical="center"/>
    </xf>
    <xf numFmtId="180" fontId="4" fillId="2" borderId="2" xfId="5" applyNumberFormat="1" applyFont="1" applyFill="1" applyBorder="1" applyAlignment="1">
      <alignment horizontal="right" vertical="center"/>
    </xf>
    <xf numFmtId="0" fontId="1" fillId="2" borderId="0" xfId="5" applyFont="1" applyFill="1"/>
    <xf numFmtId="0" fontId="7" fillId="2" borderId="0" xfId="5" applyFont="1" applyFill="1" applyBorder="1" applyAlignment="1">
      <alignment horizontal="right" vertical="center"/>
    </xf>
    <xf numFmtId="183" fontId="1" fillId="2" borderId="0" xfId="5" applyNumberFormat="1" applyFont="1" applyFill="1" applyBorder="1" applyAlignment="1">
      <alignment horizontal="right" vertical="center"/>
    </xf>
    <xf numFmtId="0" fontId="1" fillId="2" borderId="0" xfId="5" applyFont="1" applyFill="1" applyBorder="1"/>
    <xf numFmtId="181" fontId="8" fillId="2" borderId="0" xfId="5" applyNumberFormat="1" applyFont="1" applyFill="1"/>
    <xf numFmtId="49" fontId="7" fillId="0" borderId="0" xfId="5" applyNumberFormat="1" applyFont="1" applyFill="1" applyBorder="1" applyAlignment="1">
      <alignment horizontal="center" vertical="center"/>
    </xf>
    <xf numFmtId="181" fontId="7" fillId="0" borderId="0" xfId="5" applyNumberFormat="1" applyFont="1" applyFill="1" applyBorder="1"/>
    <xf numFmtId="49" fontId="7" fillId="0" borderId="0" xfId="5" applyNumberFormat="1" applyFont="1" applyFill="1" applyAlignment="1">
      <alignment horizontal="center" vertical="center"/>
    </xf>
    <xf numFmtId="181" fontId="7" fillId="0" borderId="0" xfId="5" applyNumberFormat="1" applyFont="1" applyFill="1"/>
    <xf numFmtId="0" fontId="9" fillId="2" borderId="0" xfId="6" applyFont="1" applyFill="1" applyAlignment="1">
      <alignment vertical="center"/>
    </xf>
    <xf numFmtId="0" fontId="9" fillId="2" borderId="0" xfId="6" applyFont="1" applyFill="1" applyAlignment="1">
      <alignment horizontal="left" vertical="center"/>
    </xf>
    <xf numFmtId="0" fontId="9" fillId="2" borderId="0" xfId="6" applyFont="1" applyFill="1" applyBorder="1" applyAlignment="1">
      <alignment horizontal="left" vertical="center"/>
    </xf>
    <xf numFmtId="0" fontId="7" fillId="2" borderId="0" xfId="6" applyFont="1" applyFill="1">
      <alignment vertical="center"/>
    </xf>
    <xf numFmtId="0" fontId="21" fillId="2" borderId="2" xfId="6" applyFont="1" applyFill="1" applyBorder="1" applyAlignment="1">
      <alignment horizontal="center" vertical="center"/>
    </xf>
    <xf numFmtId="0" fontId="21" fillId="2" borderId="2" xfId="6" applyFont="1" applyFill="1" applyBorder="1" applyAlignment="1">
      <alignment horizontal="center" vertical="center" shrinkToFit="1"/>
    </xf>
    <xf numFmtId="38" fontId="1" fillId="2" borderId="0" xfId="6" applyNumberFormat="1" applyFont="1" applyFill="1" applyAlignment="1">
      <alignment vertical="center"/>
    </xf>
    <xf numFmtId="38" fontId="1" fillId="2" borderId="2" xfId="6" applyNumberFormat="1" applyFont="1" applyFill="1" applyBorder="1" applyAlignment="1">
      <alignment horizontal="right" vertical="center"/>
    </xf>
    <xf numFmtId="0" fontId="1" fillId="2" borderId="0" xfId="6" applyFont="1" applyFill="1">
      <alignment vertical="center"/>
    </xf>
    <xf numFmtId="38" fontId="7" fillId="2" borderId="25" xfId="6" applyNumberFormat="1" applyFont="1" applyFill="1" applyBorder="1" applyAlignment="1">
      <alignment horizontal="center" vertical="center"/>
    </xf>
    <xf numFmtId="38" fontId="7" fillId="2" borderId="6" xfId="6" applyNumberFormat="1" applyFont="1" applyFill="1" applyBorder="1" applyAlignment="1">
      <alignment horizontal="center" vertical="center"/>
    </xf>
    <xf numFmtId="38" fontId="7" fillId="2" borderId="25" xfId="6" applyNumberFormat="1" applyFont="1" applyFill="1" applyBorder="1" applyAlignment="1">
      <alignment horizontal="center" vertical="center" justifyLastLine="1"/>
    </xf>
    <xf numFmtId="38" fontId="7" fillId="2" borderId="6" xfId="6" applyNumberFormat="1" applyFont="1" applyFill="1" applyBorder="1" applyAlignment="1">
      <alignment horizontal="center" vertical="center" justifyLastLine="1"/>
    </xf>
    <xf numFmtId="0" fontId="7" fillId="2" borderId="7" xfId="6" applyFont="1" applyFill="1" applyBorder="1" applyAlignment="1">
      <alignment horizontal="center" vertical="center"/>
    </xf>
    <xf numFmtId="38" fontId="22" fillId="2" borderId="5" xfId="7" applyFont="1" applyFill="1" applyBorder="1" applyAlignment="1">
      <alignment horizontal="right" vertical="center"/>
    </xf>
    <xf numFmtId="0" fontId="7" fillId="2" borderId="23" xfId="6" applyFont="1" applyFill="1" applyBorder="1" applyAlignment="1">
      <alignment horizontal="center" vertical="center"/>
    </xf>
    <xf numFmtId="38" fontId="7" fillId="2" borderId="0" xfId="7" applyFont="1" applyFill="1" applyBorder="1" applyAlignment="1">
      <alignment horizontal="right" vertical="center" wrapText="1"/>
    </xf>
    <xf numFmtId="0" fontId="7" fillId="2" borderId="23" xfId="6" applyFont="1" applyFill="1" applyBorder="1" applyAlignment="1">
      <alignment horizontal="distributed" vertical="center"/>
    </xf>
    <xf numFmtId="38" fontId="4" fillId="2" borderId="0" xfId="7" applyFont="1" applyFill="1" applyBorder="1" applyAlignment="1">
      <alignment horizontal="right" vertical="center"/>
    </xf>
    <xf numFmtId="38" fontId="4" fillId="2" borderId="0" xfId="7" applyFont="1" applyFill="1" applyAlignment="1">
      <alignment vertical="center"/>
    </xf>
    <xf numFmtId="0" fontId="12" fillId="2" borderId="23" xfId="6" applyFont="1" applyFill="1" applyBorder="1" applyAlignment="1">
      <alignment horizontal="distributed" vertical="center" shrinkToFit="1"/>
    </xf>
    <xf numFmtId="0" fontId="8" fillId="2" borderId="23" xfId="6" applyFont="1" applyFill="1" applyBorder="1" applyAlignment="1">
      <alignment horizontal="distributed" vertical="center"/>
    </xf>
    <xf numFmtId="0" fontId="7" fillId="2" borderId="0" xfId="6" applyFont="1" applyFill="1" applyBorder="1">
      <alignment vertical="center"/>
    </xf>
    <xf numFmtId="0" fontId="7" fillId="2" borderId="4" xfId="6" applyFont="1" applyFill="1" applyBorder="1" applyAlignment="1">
      <alignment horizontal="distributed" vertical="center"/>
    </xf>
    <xf numFmtId="38" fontId="4" fillId="2" borderId="2" xfId="7" applyFont="1" applyFill="1" applyBorder="1" applyAlignment="1">
      <alignment horizontal="right" vertical="center"/>
    </xf>
    <xf numFmtId="0" fontId="7" fillId="2" borderId="1" xfId="6" applyFont="1" applyFill="1" applyBorder="1" applyAlignment="1">
      <alignment horizontal="distributed" vertical="center"/>
    </xf>
    <xf numFmtId="38" fontId="4" fillId="2" borderId="1" xfId="7" applyFont="1" applyFill="1" applyBorder="1" applyAlignment="1">
      <alignment horizontal="right" vertical="center"/>
    </xf>
    <xf numFmtId="0" fontId="23" fillId="2" borderId="2" xfId="6" applyFont="1" applyFill="1" applyBorder="1" applyAlignment="1">
      <alignment horizontal="center" vertical="center"/>
    </xf>
    <xf numFmtId="38" fontId="7" fillId="2" borderId="26" xfId="6" applyNumberFormat="1" applyFont="1" applyFill="1" applyBorder="1" applyAlignment="1">
      <alignment horizontal="center" vertical="center"/>
    </xf>
    <xf numFmtId="38" fontId="7" fillId="2" borderId="18" xfId="6" applyNumberFormat="1" applyFont="1" applyFill="1" applyBorder="1" applyAlignment="1">
      <alignment horizontal="center" vertical="center"/>
    </xf>
    <xf numFmtId="38" fontId="7" fillId="2" borderId="26" xfId="6" applyNumberFormat="1" applyFont="1" applyFill="1" applyBorder="1" applyAlignment="1">
      <alignment horizontal="center" vertical="center" justifyLastLine="1"/>
    </xf>
    <xf numFmtId="38" fontId="7" fillId="2" borderId="18" xfId="6" applyNumberFormat="1" applyFont="1" applyFill="1" applyBorder="1" applyAlignment="1">
      <alignment horizontal="center" vertical="center" justifyLastLine="1"/>
    </xf>
    <xf numFmtId="38" fontId="4" fillId="2" borderId="0" xfId="7" applyFont="1" applyFill="1" applyBorder="1" applyAlignment="1">
      <alignment vertical="center"/>
    </xf>
    <xf numFmtId="38" fontId="4" fillId="2" borderId="0" xfId="7" applyFont="1" applyFill="1" applyAlignment="1">
      <alignment horizontal="right" vertical="center"/>
    </xf>
    <xf numFmtId="38" fontId="4" fillId="4" borderId="11" xfId="7" applyFont="1" applyFill="1" applyBorder="1" applyAlignment="1">
      <alignment horizontal="left" vertical="center"/>
    </xf>
    <xf numFmtId="38" fontId="4" fillId="4" borderId="0" xfId="7" applyFont="1" applyFill="1" applyBorder="1" applyAlignment="1">
      <alignment horizontal="right" vertical="center"/>
    </xf>
    <xf numFmtId="0" fontId="7" fillId="2" borderId="24" xfId="6" applyFont="1" applyFill="1" applyBorder="1" applyAlignment="1">
      <alignment horizontal="center" vertical="center"/>
    </xf>
    <xf numFmtId="38" fontId="7" fillId="2" borderId="0" xfId="7" applyFont="1" applyFill="1" applyAlignment="1">
      <alignment horizontal="right" vertical="center"/>
    </xf>
    <xf numFmtId="38" fontId="7" fillId="2" borderId="0" xfId="7" applyFont="1" applyFill="1" applyBorder="1" applyAlignment="1">
      <alignment horizontal="right" vertical="center"/>
    </xf>
    <xf numFmtId="0" fontId="7" fillId="2" borderId="0" xfId="6" applyFont="1" applyFill="1" applyBorder="1" applyAlignment="1">
      <alignment horizontal="distributed" vertical="center"/>
    </xf>
    <xf numFmtId="38" fontId="7" fillId="2" borderId="1" xfId="7" applyFont="1" applyFill="1" applyBorder="1" applyAlignment="1">
      <alignment horizontal="right" vertical="center" wrapText="1"/>
    </xf>
    <xf numFmtId="38" fontId="7" fillId="2" borderId="0" xfId="7" applyFont="1" applyFill="1" applyAlignment="1">
      <alignment horizontal="right" vertical="center" wrapText="1"/>
    </xf>
    <xf numFmtId="38" fontId="7" fillId="2" borderId="0" xfId="7" applyFont="1" applyFill="1" applyAlignment="1">
      <alignment vertical="center"/>
    </xf>
    <xf numFmtId="38" fontId="7" fillId="2" borderId="0" xfId="7" applyFont="1" applyFill="1" applyAlignment="1">
      <alignment vertical="center" wrapText="1"/>
    </xf>
    <xf numFmtId="38" fontId="7" fillId="2" borderId="0" xfId="7" applyFont="1" applyFill="1" applyBorder="1" applyAlignment="1">
      <alignment vertical="center" wrapText="1"/>
    </xf>
    <xf numFmtId="0" fontId="24" fillId="2" borderId="23" xfId="6" applyFont="1" applyFill="1" applyBorder="1" applyAlignment="1">
      <alignment horizontal="distributed" vertical="center"/>
    </xf>
    <xf numFmtId="38" fontId="4" fillId="2" borderId="2" xfId="7" applyFont="1" applyFill="1" applyBorder="1" applyAlignment="1">
      <alignment horizontal="right" vertical="center" wrapText="1"/>
    </xf>
    <xf numFmtId="38" fontId="4" fillId="2" borderId="0" xfId="7" applyFont="1" applyFill="1" applyAlignment="1">
      <alignment horizontal="right" vertical="center" wrapText="1"/>
    </xf>
    <xf numFmtId="38" fontId="4" fillId="2" borderId="0" xfId="7" applyFont="1" applyFill="1" applyBorder="1" applyAlignment="1">
      <alignment horizontal="right" vertical="center" wrapText="1"/>
    </xf>
    <xf numFmtId="38" fontId="4" fillId="2" borderId="2" xfId="7" applyFont="1" applyFill="1" applyBorder="1" applyAlignment="1">
      <alignment vertical="center"/>
    </xf>
    <xf numFmtId="0" fontId="23" fillId="2" borderId="0" xfId="6" applyFont="1" applyFill="1" applyBorder="1" applyAlignment="1">
      <alignment horizontal="center" vertical="center"/>
    </xf>
    <xf numFmtId="0" fontId="21" fillId="2" borderId="0" xfId="6" applyFont="1" applyFill="1" applyBorder="1" applyAlignment="1">
      <alignment horizontal="center" vertical="center" shrinkToFit="1"/>
    </xf>
    <xf numFmtId="38" fontId="1" fillId="2" borderId="0" xfId="6" applyNumberFormat="1" applyFont="1" applyFill="1" applyBorder="1" applyAlignment="1">
      <alignment vertical="center"/>
    </xf>
    <xf numFmtId="38" fontId="1" fillId="2" borderId="0" xfId="6" applyNumberFormat="1" applyFont="1" applyFill="1" applyBorder="1" applyAlignment="1">
      <alignment horizontal="right" vertical="center"/>
    </xf>
    <xf numFmtId="38" fontId="4" fillId="2" borderId="0" xfId="7" applyFont="1" applyFill="1" applyAlignment="1">
      <alignment vertical="center" wrapText="1"/>
    </xf>
    <xf numFmtId="49" fontId="1" fillId="2" borderId="0" xfId="1" applyNumberFormat="1" applyFont="1" applyFill="1" applyBorder="1" applyAlignment="1">
      <alignment vertical="center"/>
    </xf>
    <xf numFmtId="38" fontId="7" fillId="2" borderId="0" xfId="6" applyNumberFormat="1" applyFont="1" applyFill="1">
      <alignment vertical="center"/>
    </xf>
    <xf numFmtId="184" fontId="7" fillId="2" borderId="0" xfId="6" applyNumberFormat="1" applyFont="1" applyFill="1">
      <alignment vertical="center"/>
    </xf>
    <xf numFmtId="184" fontId="1" fillId="2" borderId="1" xfId="1" applyNumberFormat="1" applyFont="1" applyFill="1" applyBorder="1" applyAlignment="1">
      <alignment horizontal="right" vertical="center"/>
    </xf>
    <xf numFmtId="0" fontId="7" fillId="2" borderId="0" xfId="6" applyFont="1" applyFill="1" applyAlignment="1">
      <alignment vertical="center"/>
    </xf>
    <xf numFmtId="184" fontId="7" fillId="2" borderId="0" xfId="6" applyNumberFormat="1" applyFont="1" applyFill="1" applyBorder="1">
      <alignment vertical="center"/>
    </xf>
    <xf numFmtId="0" fontId="9" fillId="2" borderId="0" xfId="8" applyFont="1" applyFill="1" applyAlignment="1">
      <alignment vertical="center"/>
    </xf>
    <xf numFmtId="0" fontId="7" fillId="2" borderId="0" xfId="8" applyFont="1" applyFill="1"/>
    <xf numFmtId="181" fontId="7" fillId="2" borderId="0" xfId="8" applyNumberFormat="1" applyFont="1" applyFill="1"/>
    <xf numFmtId="0" fontId="7" fillId="2" borderId="2" xfId="8" applyFont="1" applyFill="1" applyBorder="1" applyAlignment="1"/>
    <xf numFmtId="0" fontId="1" fillId="2" borderId="2" xfId="8" applyFont="1" applyFill="1" applyBorder="1" applyAlignment="1">
      <alignment horizontal="right"/>
    </xf>
    <xf numFmtId="0" fontId="7" fillId="2" borderId="0" xfId="8" applyFont="1" applyFill="1" applyBorder="1" applyAlignment="1">
      <alignment horizontal="right"/>
    </xf>
    <xf numFmtId="0" fontId="1" fillId="2" borderId="0" xfId="8" applyFont="1" applyFill="1" applyAlignment="1">
      <alignment horizontal="right"/>
    </xf>
    <xf numFmtId="181" fontId="7" fillId="2" borderId="26" xfId="8" applyNumberFormat="1" applyFont="1" applyFill="1" applyBorder="1" applyAlignment="1">
      <alignment horizontal="distributed" vertical="center" justifyLastLine="1"/>
    </xf>
    <xf numFmtId="181" fontId="7" fillId="2" borderId="18" xfId="8" applyNumberFormat="1" applyFont="1" applyFill="1" applyBorder="1" applyAlignment="1">
      <alignment horizontal="distributed" vertical="center" justifyLastLine="1"/>
    </xf>
    <xf numFmtId="0" fontId="7" fillId="2" borderId="7" xfId="8" applyFont="1" applyFill="1" applyBorder="1" applyAlignment="1">
      <alignment horizontal="distributed" vertical="center" justifyLastLine="1"/>
    </xf>
    <xf numFmtId="38" fontId="7" fillId="2" borderId="5" xfId="7" applyFont="1" applyFill="1" applyBorder="1" applyAlignment="1">
      <alignment horizontal="right" vertical="center" justifyLastLine="1"/>
    </xf>
    <xf numFmtId="0" fontId="7" fillId="2" borderId="23" xfId="8" applyFont="1" applyFill="1" applyBorder="1" applyAlignment="1">
      <alignment horizontal="distributed" vertical="center" justifyLastLine="1"/>
    </xf>
    <xf numFmtId="0" fontId="7" fillId="2" borderId="4" xfId="8" applyFont="1" applyFill="1" applyBorder="1" applyAlignment="1">
      <alignment horizontal="distributed" vertical="center" justifyLastLine="1"/>
    </xf>
    <xf numFmtId="181" fontId="1" fillId="2" borderId="0" xfId="8" applyNumberFormat="1" applyFont="1" applyFill="1" applyBorder="1" applyAlignment="1">
      <alignment horizontal="left" vertical="center"/>
    </xf>
    <xf numFmtId="181" fontId="4" fillId="2" borderId="0" xfId="8" applyNumberFormat="1" applyFont="1" applyFill="1" applyBorder="1" applyAlignment="1">
      <alignment horizontal="right" vertical="center"/>
    </xf>
    <xf numFmtId="49" fontId="1" fillId="2" borderId="0" xfId="8" applyNumberFormat="1" applyFont="1" applyFill="1" applyBorder="1" applyAlignment="1">
      <alignment vertical="center"/>
    </xf>
    <xf numFmtId="0" fontId="9" fillId="2" borderId="0" xfId="9" applyFont="1" applyFill="1" applyAlignment="1">
      <alignment vertical="center"/>
    </xf>
    <xf numFmtId="0" fontId="7" fillId="2" borderId="0" xfId="9" applyFont="1" applyFill="1">
      <alignment vertical="center"/>
    </xf>
    <xf numFmtId="0" fontId="7" fillId="2" borderId="0" xfId="9" applyFont="1" applyFill="1" applyAlignment="1">
      <alignment horizontal="center" vertical="center"/>
    </xf>
    <xf numFmtId="181" fontId="7" fillId="2" borderId="0" xfId="9" applyNumberFormat="1" applyFont="1" applyFill="1">
      <alignment vertical="center"/>
    </xf>
    <xf numFmtId="181" fontId="7" fillId="2" borderId="27" xfId="9" applyNumberFormat="1" applyFont="1" applyFill="1" applyBorder="1" applyAlignment="1">
      <alignment horizontal="distributed" vertical="center" justifyLastLine="1"/>
    </xf>
    <xf numFmtId="181" fontId="7" fillId="2" borderId="26" xfId="9" applyNumberFormat="1" applyFont="1" applyFill="1" applyBorder="1" applyAlignment="1">
      <alignment horizontal="distributed" vertical="center" justifyLastLine="1"/>
    </xf>
    <xf numFmtId="0" fontId="7" fillId="2" borderId="23" xfId="9" applyFont="1" applyFill="1" applyBorder="1" applyAlignment="1">
      <alignment horizontal="left" vertical="center" indent="2"/>
    </xf>
    <xf numFmtId="181" fontId="7" fillId="2" borderId="0" xfId="9" applyNumberFormat="1" applyFont="1" applyFill="1" applyBorder="1" applyAlignment="1">
      <alignment horizontal="right" vertical="center"/>
    </xf>
    <xf numFmtId="181" fontId="4" fillId="2" borderId="0" xfId="9" applyNumberFormat="1" applyFont="1" applyFill="1" applyBorder="1" applyAlignment="1">
      <alignment horizontal="right" vertical="center"/>
    </xf>
    <xf numFmtId="0" fontId="7" fillId="2" borderId="0" xfId="9" applyFont="1" applyFill="1" applyBorder="1">
      <alignment vertical="center"/>
    </xf>
    <xf numFmtId="181" fontId="4" fillId="2" borderId="0" xfId="9" applyNumberFormat="1" applyFont="1" applyFill="1" applyBorder="1">
      <alignment vertical="center"/>
    </xf>
    <xf numFmtId="181" fontId="8" fillId="2" borderId="0" xfId="9" applyNumberFormat="1" applyFont="1" applyFill="1" applyAlignment="1">
      <alignment horizontal="right" vertical="center"/>
    </xf>
    <xf numFmtId="0" fontId="7" fillId="2" borderId="4" xfId="9" applyFont="1" applyFill="1" applyBorder="1" applyAlignment="1">
      <alignment horizontal="left" vertical="center" indent="2"/>
    </xf>
    <xf numFmtId="181" fontId="7" fillId="2" borderId="2" xfId="9" applyNumberFormat="1" applyFont="1" applyFill="1" applyBorder="1" applyAlignment="1">
      <alignment horizontal="right" vertical="center"/>
    </xf>
    <xf numFmtId="181" fontId="4" fillId="2" borderId="2" xfId="9" applyNumberFormat="1" applyFont="1" applyFill="1" applyBorder="1">
      <alignment vertical="center"/>
    </xf>
    <xf numFmtId="0" fontId="7" fillId="2" borderId="0" xfId="9" applyFont="1" applyFill="1" applyBorder="1" applyAlignment="1">
      <alignment horizontal="right" vertical="center"/>
    </xf>
    <xf numFmtId="181" fontId="7" fillId="2" borderId="0" xfId="9" applyNumberFormat="1" applyFont="1" applyFill="1" applyBorder="1">
      <alignment vertical="center"/>
    </xf>
    <xf numFmtId="181" fontId="1" fillId="2" borderId="0" xfId="9" applyNumberFormat="1" applyFont="1" applyFill="1" applyAlignment="1">
      <alignment horizontal="right" vertical="center"/>
    </xf>
    <xf numFmtId="0" fontId="9" fillId="2" borderId="0" xfId="10" applyFont="1" applyFill="1" applyAlignment="1">
      <alignment vertical="center"/>
    </xf>
    <xf numFmtId="0" fontId="7" fillId="2" borderId="0" xfId="10" applyFont="1" applyFill="1"/>
    <xf numFmtId="49" fontId="5" fillId="2" borderId="0" xfId="10" applyNumberFormat="1" applyFont="1" applyFill="1" applyAlignment="1">
      <alignment horizontal="left" vertical="center"/>
    </xf>
    <xf numFmtId="185" fontId="5" fillId="2" borderId="0" xfId="10" applyNumberFormat="1" applyFont="1" applyFill="1" applyAlignment="1">
      <alignment horizontal="left" vertical="center"/>
    </xf>
    <xf numFmtId="181" fontId="8" fillId="2" borderId="0" xfId="10" applyNumberFormat="1" applyFont="1" applyFill="1" applyAlignment="1">
      <alignment vertical="center"/>
    </xf>
    <xf numFmtId="0" fontId="8" fillId="2" borderId="0" xfId="10" applyFont="1" applyFill="1" applyAlignment="1">
      <alignment vertical="center"/>
    </xf>
    <xf numFmtId="0" fontId="1" fillId="2" borderId="0" xfId="10" applyFont="1" applyFill="1" applyAlignment="1">
      <alignment horizontal="right" vertical="center"/>
    </xf>
    <xf numFmtId="0" fontId="8" fillId="2" borderId="21" xfId="10" applyFont="1" applyFill="1" applyBorder="1" applyAlignment="1">
      <alignment horizontal="center" vertical="center"/>
    </xf>
    <xf numFmtId="185" fontId="8" fillId="2" borderId="10" xfId="10" applyNumberFormat="1" applyFont="1" applyFill="1" applyBorder="1" applyAlignment="1">
      <alignment horizontal="center" vertical="center" wrapText="1"/>
    </xf>
    <xf numFmtId="181" fontId="8" fillId="2" borderId="9" xfId="10" applyNumberFormat="1" applyFont="1" applyFill="1" applyBorder="1" applyAlignment="1">
      <alignment horizontal="center" vertical="center" wrapText="1"/>
    </xf>
    <xf numFmtId="186" fontId="8" fillId="2" borderId="9" xfId="10" applyNumberFormat="1" applyFont="1" applyFill="1" applyBorder="1" applyAlignment="1">
      <alignment horizontal="center" vertical="center" wrapText="1"/>
    </xf>
    <xf numFmtId="0" fontId="8" fillId="2" borderId="9" xfId="10" applyFont="1" applyFill="1" applyBorder="1" applyAlignment="1">
      <alignment horizontal="center" vertical="center" wrapText="1" justifyLastLine="1"/>
    </xf>
    <xf numFmtId="49" fontId="8" fillId="2" borderId="23" xfId="10" applyNumberFormat="1" applyFont="1" applyFill="1" applyBorder="1" applyAlignment="1">
      <alignment horizontal="center" vertical="center"/>
    </xf>
    <xf numFmtId="186" fontId="22" fillId="2" borderId="11" xfId="10" applyNumberFormat="1" applyFont="1" applyFill="1" applyBorder="1" applyAlignment="1">
      <alignment horizontal="right" vertical="center" shrinkToFit="1"/>
    </xf>
    <xf numFmtId="186" fontId="7" fillId="2" borderId="0" xfId="10" applyNumberFormat="1" applyFont="1" applyFill="1" applyBorder="1" applyAlignment="1">
      <alignment horizontal="right" vertical="center" shrinkToFit="1"/>
    </xf>
    <xf numFmtId="38" fontId="7" fillId="2" borderId="0" xfId="10" applyNumberFormat="1" applyFont="1" applyFill="1" applyBorder="1" applyAlignment="1">
      <alignment horizontal="right" vertical="center"/>
    </xf>
    <xf numFmtId="185" fontId="7" fillId="2" borderId="0" xfId="10" applyNumberFormat="1" applyFont="1" applyFill="1" applyBorder="1" applyAlignment="1"/>
    <xf numFmtId="49" fontId="1" fillId="2" borderId="23" xfId="10" applyNumberFormat="1" applyFont="1" applyFill="1" applyBorder="1" applyAlignment="1">
      <alignment horizontal="center" vertical="center"/>
    </xf>
    <xf numFmtId="186" fontId="23" fillId="2" borderId="11" xfId="10" applyNumberFormat="1" applyFont="1" applyFill="1" applyBorder="1" applyAlignment="1">
      <alignment horizontal="right" vertical="center" shrinkToFit="1"/>
    </xf>
    <xf numFmtId="186" fontId="4" fillId="2" borderId="0" xfId="10" applyNumberFormat="1" applyFont="1" applyFill="1" applyBorder="1" applyAlignment="1">
      <alignment horizontal="right" vertical="center" shrinkToFit="1"/>
    </xf>
    <xf numFmtId="38" fontId="4" fillId="2" borderId="0" xfId="10" applyNumberFormat="1" applyFont="1" applyFill="1" applyBorder="1" applyAlignment="1">
      <alignment horizontal="right" vertical="center"/>
    </xf>
    <xf numFmtId="185" fontId="4" fillId="2" borderId="0" xfId="10" applyNumberFormat="1" applyFont="1" applyFill="1" applyBorder="1" applyAlignment="1"/>
    <xf numFmtId="0" fontId="4" fillId="2" borderId="0" xfId="10" applyFont="1" applyFill="1"/>
    <xf numFmtId="49" fontId="8" fillId="2" borderId="23" xfId="10" applyNumberFormat="1" applyFont="1" applyFill="1" applyBorder="1" applyAlignment="1">
      <alignment horizontal="left" vertical="center" indent="2"/>
    </xf>
    <xf numFmtId="49" fontId="1" fillId="2" borderId="23" xfId="10" applyNumberFormat="1" applyFont="1" applyFill="1" applyBorder="1" applyAlignment="1">
      <alignment horizontal="left" vertical="center" indent="2"/>
    </xf>
    <xf numFmtId="49" fontId="8" fillId="2" borderId="23" xfId="10" applyNumberFormat="1" applyFont="1" applyFill="1" applyBorder="1" applyAlignment="1">
      <alignment horizontal="left" vertical="center"/>
    </xf>
    <xf numFmtId="49" fontId="1" fillId="2" borderId="23" xfId="10" applyNumberFormat="1" applyFont="1" applyFill="1" applyBorder="1" applyAlignment="1">
      <alignment horizontal="left" vertical="center"/>
    </xf>
    <xf numFmtId="0" fontId="4" fillId="2" borderId="0" xfId="10" applyFont="1" applyFill="1" applyAlignment="1">
      <alignment horizontal="right"/>
    </xf>
    <xf numFmtId="185" fontId="7" fillId="2" borderId="0" xfId="10" applyNumberFormat="1" applyFont="1" applyFill="1" applyBorder="1" applyAlignment="1">
      <alignment horizontal="right" vertical="center"/>
    </xf>
    <xf numFmtId="185" fontId="4" fillId="2" borderId="0" xfId="10" applyNumberFormat="1" applyFont="1" applyFill="1" applyBorder="1" applyAlignment="1">
      <alignment horizontal="right" vertical="center"/>
    </xf>
    <xf numFmtId="49" fontId="7" fillId="2" borderId="23" xfId="10" applyNumberFormat="1" applyFont="1" applyFill="1" applyBorder="1" applyAlignment="1">
      <alignment horizontal="center" vertical="center"/>
    </xf>
    <xf numFmtId="185" fontId="7" fillId="2" borderId="0" xfId="10" applyNumberFormat="1" applyFont="1" applyFill="1" applyBorder="1" applyAlignment="1">
      <alignment horizontal="right"/>
    </xf>
    <xf numFmtId="49" fontId="7" fillId="2" borderId="0" xfId="10" applyNumberFormat="1" applyFont="1" applyFill="1" applyBorder="1" applyAlignment="1">
      <alignment horizontal="center" vertical="center"/>
    </xf>
    <xf numFmtId="186" fontId="22" fillId="2" borderId="0" xfId="10" applyNumberFormat="1" applyFont="1" applyFill="1" applyBorder="1" applyAlignment="1">
      <alignment horizontal="right" vertical="center" shrinkToFit="1"/>
    </xf>
    <xf numFmtId="49" fontId="7" fillId="2" borderId="2" xfId="10" applyNumberFormat="1" applyFont="1" applyFill="1" applyBorder="1" applyAlignment="1">
      <alignment horizontal="center" vertical="center"/>
    </xf>
    <xf numFmtId="186" fontId="22" fillId="2" borderId="2" xfId="10" applyNumberFormat="1" applyFont="1" applyFill="1" applyBorder="1" applyAlignment="1">
      <alignment horizontal="right" vertical="center" shrinkToFit="1"/>
    </xf>
    <xf numFmtId="186" fontId="7" fillId="2" borderId="2" xfId="10" applyNumberFormat="1" applyFont="1" applyFill="1" applyBorder="1" applyAlignment="1">
      <alignment horizontal="right" vertical="center" shrinkToFit="1"/>
    </xf>
    <xf numFmtId="38" fontId="4" fillId="2" borderId="2" xfId="10" applyNumberFormat="1" applyFont="1" applyFill="1" applyBorder="1" applyAlignment="1">
      <alignment horizontal="right" vertical="center"/>
    </xf>
    <xf numFmtId="185" fontId="7" fillId="2" borderId="2" xfId="10" applyNumberFormat="1" applyFont="1" applyFill="1" applyBorder="1" applyAlignment="1">
      <alignment horizontal="right"/>
    </xf>
    <xf numFmtId="49" fontId="7" fillId="2" borderId="0" xfId="10" applyNumberFormat="1" applyFont="1" applyFill="1"/>
    <xf numFmtId="185" fontId="7" fillId="2" borderId="0" xfId="10" applyNumberFormat="1" applyFont="1" applyFill="1" applyBorder="1" applyAlignment="1">
      <alignment horizontal="center"/>
    </xf>
    <xf numFmtId="186" fontId="7" fillId="2" borderId="0" xfId="10" applyNumberFormat="1" applyFont="1" applyFill="1" applyBorder="1" applyAlignment="1">
      <alignment horizontal="right"/>
    </xf>
    <xf numFmtId="181" fontId="7" fillId="2" borderId="0" xfId="10" applyNumberFormat="1" applyFont="1" applyFill="1"/>
    <xf numFmtId="0" fontId="1" fillId="2" borderId="0" xfId="10" applyFont="1" applyFill="1" applyAlignment="1">
      <alignment horizontal="right"/>
    </xf>
    <xf numFmtId="0" fontId="9" fillId="2" borderId="0" xfId="11" applyFont="1" applyFill="1" applyAlignment="1">
      <alignment vertical="center"/>
    </xf>
    <xf numFmtId="0" fontId="7" fillId="2" borderId="0" xfId="11" applyFont="1" applyFill="1"/>
    <xf numFmtId="49" fontId="21" fillId="2" borderId="0" xfId="11" applyNumberFormat="1" applyFont="1" applyFill="1" applyAlignment="1">
      <alignment horizontal="left" vertical="center"/>
    </xf>
    <xf numFmtId="0" fontId="1" fillId="2" borderId="0" xfId="11" applyFont="1" applyFill="1" applyAlignment="1">
      <alignment vertical="center"/>
    </xf>
    <xf numFmtId="0" fontId="1" fillId="2" borderId="0" xfId="11" applyFont="1" applyFill="1" applyAlignment="1">
      <alignment horizontal="right" vertical="center"/>
    </xf>
    <xf numFmtId="0" fontId="7" fillId="0" borderId="0" xfId="11" applyFont="1" applyFill="1"/>
    <xf numFmtId="0" fontId="7" fillId="2" borderId="26" xfId="11" applyFont="1" applyFill="1" applyBorder="1" applyAlignment="1">
      <alignment horizontal="center" vertical="center" wrapText="1"/>
    </xf>
    <xf numFmtId="49" fontId="7" fillId="2" borderId="23" xfId="11" applyNumberFormat="1" applyFont="1" applyFill="1" applyBorder="1" applyAlignment="1">
      <alignment horizontal="left" vertical="center"/>
    </xf>
    <xf numFmtId="182" fontId="7" fillId="2" borderId="11" xfId="11" applyNumberFormat="1" applyFont="1" applyFill="1" applyBorder="1" applyAlignment="1">
      <alignment horizontal="right" vertical="center"/>
    </xf>
    <xf numFmtId="182" fontId="7" fillId="2" borderId="0" xfId="11" applyNumberFormat="1" applyFont="1" applyFill="1" applyBorder="1" applyAlignment="1">
      <alignment horizontal="right" vertical="center"/>
    </xf>
    <xf numFmtId="38" fontId="7" fillId="2" borderId="0" xfId="11" applyNumberFormat="1" applyFont="1" applyFill="1" applyBorder="1" applyAlignment="1">
      <alignment horizontal="right" vertical="center"/>
    </xf>
    <xf numFmtId="49" fontId="7" fillId="2" borderId="23" xfId="11" applyNumberFormat="1" applyFont="1" applyFill="1" applyBorder="1" applyAlignment="1">
      <alignment horizontal="left" vertical="center" indent="2"/>
    </xf>
    <xf numFmtId="49" fontId="7" fillId="2" borderId="23" xfId="11" applyNumberFormat="1" applyFont="1" applyFill="1" applyBorder="1" applyAlignment="1">
      <alignment vertical="center"/>
    </xf>
    <xf numFmtId="49" fontId="7" fillId="2" borderId="23" xfId="11" applyNumberFormat="1" applyFont="1" applyFill="1" applyBorder="1" applyAlignment="1">
      <alignment horizontal="center" vertical="center"/>
    </xf>
    <xf numFmtId="182" fontId="4" fillId="2" borderId="11" xfId="11" applyNumberFormat="1" applyFont="1" applyFill="1" applyBorder="1" applyAlignment="1">
      <alignment horizontal="right" vertical="center"/>
    </xf>
    <xf numFmtId="182" fontId="4" fillId="2" borderId="0" xfId="11" applyNumberFormat="1" applyFont="1" applyFill="1" applyBorder="1" applyAlignment="1">
      <alignment horizontal="right" vertical="center"/>
    </xf>
    <xf numFmtId="181" fontId="18" fillId="2" borderId="0" xfId="7" applyNumberFormat="1" applyFont="1" applyFill="1" applyAlignment="1">
      <alignment horizontal="right" vertical="center" wrapText="1"/>
    </xf>
    <xf numFmtId="38" fontId="4" fillId="2" borderId="0" xfId="11" applyNumberFormat="1" applyFont="1" applyFill="1" applyBorder="1" applyAlignment="1">
      <alignment horizontal="right" vertical="center"/>
    </xf>
    <xf numFmtId="49" fontId="7" fillId="2" borderId="4" xfId="11" applyNumberFormat="1" applyFont="1" applyFill="1" applyBorder="1" applyAlignment="1">
      <alignment horizontal="center" vertical="center"/>
    </xf>
    <xf numFmtId="182" fontId="4" fillId="2" borderId="3" xfId="11" applyNumberFormat="1" applyFont="1" applyFill="1" applyBorder="1" applyAlignment="1">
      <alignment horizontal="right" vertical="center"/>
    </xf>
    <xf numFmtId="182" fontId="4" fillId="2" borderId="2" xfId="11" applyNumberFormat="1" applyFont="1" applyFill="1" applyBorder="1" applyAlignment="1">
      <alignment horizontal="right" vertical="center"/>
    </xf>
    <xf numFmtId="38" fontId="4" fillId="2" borderId="2" xfId="11" applyNumberFormat="1" applyFont="1" applyFill="1" applyBorder="1" applyAlignment="1">
      <alignment horizontal="right" vertical="center"/>
    </xf>
    <xf numFmtId="38" fontId="7" fillId="2" borderId="2" xfId="11" applyNumberFormat="1" applyFont="1" applyFill="1" applyBorder="1" applyAlignment="1">
      <alignment horizontal="right" vertical="center"/>
    </xf>
    <xf numFmtId="49" fontId="1" fillId="2" borderId="0" xfId="11" applyNumberFormat="1" applyFont="1" applyFill="1" applyBorder="1" applyAlignment="1">
      <alignment vertical="center"/>
    </xf>
    <xf numFmtId="0" fontId="26" fillId="2" borderId="0" xfId="12" applyFont="1" applyFill="1" applyAlignment="1">
      <alignment vertical="center"/>
    </xf>
    <xf numFmtId="0" fontId="27" fillId="2" borderId="0" xfId="12" applyFont="1" applyFill="1"/>
    <xf numFmtId="0" fontId="28" fillId="2" borderId="0" xfId="12" applyFont="1" applyFill="1" applyAlignment="1">
      <alignment vertical="center"/>
    </xf>
    <xf numFmtId="0" fontId="29" fillId="2" borderId="2" xfId="12" applyFont="1" applyFill="1" applyBorder="1" applyAlignment="1">
      <alignment horizontal="right" vertical="center"/>
    </xf>
    <xf numFmtId="0" fontId="29" fillId="2" borderId="0" xfId="12" applyFont="1" applyFill="1" applyAlignment="1">
      <alignment horizontal="right" vertical="center"/>
    </xf>
    <xf numFmtId="0" fontId="29" fillId="2" borderId="0" xfId="12" applyFont="1" applyFill="1" applyAlignment="1">
      <alignment vertical="center"/>
    </xf>
    <xf numFmtId="49" fontId="28" fillId="2" borderId="21" xfId="12" applyNumberFormat="1" applyFont="1" applyFill="1" applyBorder="1" applyAlignment="1">
      <alignment horizontal="distributed" vertical="center" justifyLastLine="1"/>
    </xf>
    <xf numFmtId="49" fontId="27" fillId="2" borderId="10" xfId="12" applyNumberFormat="1" applyFont="1" applyFill="1" applyBorder="1" applyAlignment="1">
      <alignment horizontal="center" vertical="center"/>
    </xf>
    <xf numFmtId="49" fontId="27" fillId="2" borderId="0" xfId="12" applyNumberFormat="1" applyFont="1" applyFill="1"/>
    <xf numFmtId="0" fontId="27" fillId="2" borderId="23" xfId="12" applyFont="1" applyFill="1" applyBorder="1" applyAlignment="1">
      <alignment horizontal="distributed" vertical="center" justifyLastLine="1"/>
    </xf>
    <xf numFmtId="181" fontId="27" fillId="2" borderId="5" xfId="12" applyNumberFormat="1" applyFont="1" applyFill="1" applyBorder="1" applyAlignment="1">
      <alignment horizontal="right" vertical="center"/>
    </xf>
    <xf numFmtId="0" fontId="7" fillId="2" borderId="23" xfId="13" applyFont="1" applyFill="1" applyBorder="1" applyAlignment="1">
      <alignment horizontal="distributed" vertical="center" indent="1"/>
    </xf>
    <xf numFmtId="181" fontId="30" fillId="2" borderId="0" xfId="12" applyNumberFormat="1" applyFont="1" applyFill="1" applyBorder="1" applyAlignment="1">
      <alignment horizontal="right" vertical="center"/>
    </xf>
    <xf numFmtId="0" fontId="7" fillId="2" borderId="23" xfId="13" applyFont="1" applyFill="1" applyBorder="1" applyAlignment="1">
      <alignment horizontal="distributed" vertical="center" justifyLastLine="1"/>
    </xf>
    <xf numFmtId="0" fontId="7" fillId="2" borderId="4" xfId="13" applyFont="1" applyFill="1" applyBorder="1" applyAlignment="1">
      <alignment horizontal="distributed" vertical="center" justifyLastLine="1"/>
    </xf>
    <xf numFmtId="181" fontId="30" fillId="2" borderId="2" xfId="12" applyNumberFormat="1" applyFont="1" applyFill="1" applyBorder="1" applyAlignment="1">
      <alignment horizontal="right" vertical="center"/>
    </xf>
    <xf numFmtId="0" fontId="29" fillId="2" borderId="0" xfId="12" applyFont="1" applyFill="1" applyBorder="1" applyAlignment="1">
      <alignment horizontal="left" vertical="center"/>
    </xf>
    <xf numFmtId="0" fontId="29" fillId="2" borderId="1" xfId="12" applyFont="1" applyFill="1" applyBorder="1" applyAlignment="1">
      <alignment horizontal="right" vertical="center"/>
    </xf>
    <xf numFmtId="0" fontId="28" fillId="2" borderId="0" xfId="12" applyFont="1" applyFill="1" applyAlignment="1">
      <alignment horizontal="right" vertical="center"/>
    </xf>
    <xf numFmtId="0" fontId="27" fillId="2" borderId="0" xfId="14" applyFont="1" applyFill="1"/>
    <xf numFmtId="0" fontId="29" fillId="2" borderId="0" xfId="14" applyFont="1" applyFill="1" applyAlignment="1">
      <alignment vertical="center"/>
    </xf>
    <xf numFmtId="0" fontId="29" fillId="2" borderId="2" xfId="14" applyFont="1" applyFill="1" applyBorder="1" applyAlignment="1">
      <alignment horizontal="right" vertical="center"/>
    </xf>
    <xf numFmtId="0" fontId="29" fillId="2" borderId="0" xfId="14" applyFont="1" applyFill="1" applyAlignment="1">
      <alignment horizontal="right" vertical="center"/>
    </xf>
    <xf numFmtId="0" fontId="28" fillId="2" borderId="0" xfId="14" applyFont="1" applyFill="1" applyAlignment="1">
      <alignment vertical="center"/>
    </xf>
    <xf numFmtId="49" fontId="28" fillId="2" borderId="21" xfId="14" applyNumberFormat="1" applyFont="1" applyFill="1" applyBorder="1" applyAlignment="1">
      <alignment horizontal="distributed" vertical="center" justifyLastLine="1"/>
    </xf>
    <xf numFmtId="49" fontId="27" fillId="2" borderId="10" xfId="14" applyNumberFormat="1" applyFont="1" applyFill="1" applyBorder="1" applyAlignment="1">
      <alignment horizontal="center" vertical="center"/>
    </xf>
    <xf numFmtId="49" fontId="27" fillId="2" borderId="0" xfId="14" applyNumberFormat="1" applyFont="1" applyFill="1"/>
    <xf numFmtId="0" fontId="27" fillId="2" borderId="23" xfId="14" applyFont="1" applyFill="1" applyBorder="1" applyAlignment="1">
      <alignment horizontal="distributed" vertical="center" justifyLastLine="1"/>
    </xf>
    <xf numFmtId="181" fontId="27" fillId="2" borderId="5" xfId="14" applyNumberFormat="1" applyFont="1" applyFill="1" applyBorder="1" applyAlignment="1">
      <alignment horizontal="right" vertical="center"/>
    </xf>
    <xf numFmtId="181" fontId="30" fillId="2" borderId="0" xfId="14" applyNumberFormat="1" applyFont="1" applyFill="1" applyBorder="1" applyAlignment="1">
      <alignment horizontal="right" vertical="center"/>
    </xf>
    <xf numFmtId="181" fontId="30" fillId="2" borderId="2" xfId="14" applyNumberFormat="1" applyFont="1" applyFill="1" applyBorder="1" applyAlignment="1">
      <alignment horizontal="right" vertical="center"/>
    </xf>
    <xf numFmtId="0" fontId="31" fillId="2" borderId="0" xfId="14" applyFont="1" applyFill="1" applyBorder="1" applyAlignment="1">
      <alignment horizontal="left" vertical="center"/>
    </xf>
    <xf numFmtId="0" fontId="31" fillId="2" borderId="1" xfId="14" applyFont="1" applyFill="1" applyBorder="1" applyAlignment="1">
      <alignment horizontal="right" vertical="center"/>
    </xf>
    <xf numFmtId="0" fontId="31" fillId="2" borderId="0" xfId="14" applyFont="1" applyFill="1" applyAlignment="1">
      <alignment vertical="center"/>
    </xf>
    <xf numFmtId="0" fontId="31" fillId="2" borderId="0" xfId="14" applyFont="1" applyFill="1" applyAlignment="1">
      <alignment horizontal="right" vertical="center"/>
    </xf>
    <xf numFmtId="0" fontId="9" fillId="2" borderId="0" xfId="13" applyFont="1" applyFill="1" applyAlignment="1">
      <alignment vertical="center"/>
    </xf>
    <xf numFmtId="0" fontId="9" fillId="2" borderId="0" xfId="13" applyFont="1" applyFill="1" applyAlignment="1" applyProtection="1">
      <alignment vertical="center"/>
    </xf>
    <xf numFmtId="0" fontId="7" fillId="2" borderId="0" xfId="1" applyFont="1" applyFill="1" applyProtection="1"/>
    <xf numFmtId="0" fontId="7" fillId="2" borderId="0" xfId="1" applyFont="1" applyFill="1"/>
    <xf numFmtId="186" fontId="32" fillId="2" borderId="0" xfId="1" applyNumberFormat="1" applyFont="1" applyFill="1"/>
    <xf numFmtId="186" fontId="7" fillId="2" borderId="0" xfId="1" applyNumberFormat="1" applyFont="1" applyFill="1"/>
    <xf numFmtId="186" fontId="33" fillId="2" borderId="2" xfId="1" applyNumberFormat="1" applyFont="1" applyFill="1" applyBorder="1" applyAlignment="1"/>
    <xf numFmtId="186" fontId="29" fillId="2" borderId="2" xfId="1" applyNumberFormat="1" applyFont="1" applyFill="1" applyBorder="1" applyAlignment="1">
      <alignment horizontal="right"/>
    </xf>
    <xf numFmtId="0" fontId="32" fillId="2" borderId="0" xfId="1" applyFont="1" applyFill="1" applyProtection="1"/>
    <xf numFmtId="186" fontId="32" fillId="2" borderId="26" xfId="1" applyNumberFormat="1" applyFont="1" applyFill="1" applyBorder="1" applyAlignment="1">
      <alignment horizontal="center" vertical="center"/>
    </xf>
    <xf numFmtId="186" fontId="7" fillId="2" borderId="26" xfId="1" applyNumberFormat="1" applyFont="1" applyFill="1" applyBorder="1" applyAlignment="1">
      <alignment horizontal="center" vertical="center"/>
    </xf>
    <xf numFmtId="186" fontId="32" fillId="2" borderId="27" xfId="1" applyNumberFormat="1" applyFont="1" applyFill="1" applyBorder="1" applyAlignment="1">
      <alignment horizontal="center" vertical="center"/>
    </xf>
    <xf numFmtId="186" fontId="32" fillId="2" borderId="28" xfId="1" applyNumberFormat="1" applyFont="1" applyFill="1" applyBorder="1" applyAlignment="1">
      <alignment horizontal="center" vertical="center"/>
    </xf>
    <xf numFmtId="0" fontId="27" fillId="2" borderId="23" xfId="1" applyFont="1" applyFill="1" applyBorder="1" applyAlignment="1">
      <alignment horizontal="distributed" vertical="center" justifyLastLine="1"/>
    </xf>
    <xf numFmtId="181" fontId="27" fillId="2" borderId="6" xfId="1" applyNumberFormat="1" applyFont="1" applyFill="1" applyBorder="1" applyAlignment="1">
      <alignment horizontal="right" vertical="center"/>
    </xf>
    <xf numFmtId="181" fontId="27" fillId="2" borderId="5" xfId="1" applyNumberFormat="1" applyFont="1" applyFill="1" applyBorder="1" applyAlignment="1">
      <alignment horizontal="right" vertical="center"/>
    </xf>
    <xf numFmtId="186" fontId="27" fillId="2" borderId="5" xfId="1" applyNumberFormat="1" applyFont="1" applyFill="1" applyBorder="1" applyAlignment="1">
      <alignment horizontal="right" vertical="center"/>
    </xf>
    <xf numFmtId="0" fontId="32" fillId="2" borderId="0" xfId="1" applyFont="1" applyFill="1" applyAlignment="1" applyProtection="1">
      <alignment vertical="center"/>
    </xf>
    <xf numFmtId="181" fontId="27" fillId="2" borderId="11" xfId="1" applyNumberFormat="1" applyFont="1" applyFill="1" applyBorder="1" applyAlignment="1">
      <alignment horizontal="right" vertical="center"/>
    </xf>
    <xf numFmtId="184" fontId="4" fillId="2" borderId="0" xfId="1" applyNumberFormat="1" applyFont="1" applyFill="1" applyBorder="1"/>
    <xf numFmtId="181" fontId="27" fillId="2" borderId="0" xfId="1" applyNumberFormat="1" applyFont="1" applyFill="1" applyBorder="1" applyAlignment="1">
      <alignment horizontal="right" vertical="center"/>
    </xf>
    <xf numFmtId="186" fontId="7" fillId="2" borderId="0" xfId="1" applyNumberFormat="1" applyFont="1" applyFill="1" applyBorder="1"/>
    <xf numFmtId="184" fontId="4" fillId="2" borderId="0" xfId="1" applyNumberFormat="1" applyFont="1" applyFill="1" applyBorder="1" applyAlignment="1">
      <alignment horizontal="right" vertical="center"/>
    </xf>
    <xf numFmtId="181" fontId="27" fillId="2" borderId="3" xfId="1" applyNumberFormat="1" applyFont="1" applyFill="1" applyBorder="1" applyAlignment="1">
      <alignment horizontal="right" vertical="center"/>
    </xf>
    <xf numFmtId="184" fontId="4" fillId="2" borderId="2" xfId="1" applyNumberFormat="1" applyFont="1" applyFill="1" applyBorder="1"/>
    <xf numFmtId="181" fontId="27" fillId="2" borderId="2" xfId="1" applyNumberFormat="1" applyFont="1" applyFill="1" applyBorder="1" applyAlignment="1">
      <alignment horizontal="right" vertical="center"/>
    </xf>
    <xf numFmtId="186" fontId="7" fillId="2" borderId="2" xfId="1" applyNumberFormat="1" applyFont="1" applyFill="1" applyBorder="1"/>
    <xf numFmtId="0" fontId="4" fillId="2" borderId="0" xfId="1" applyFont="1" applyFill="1"/>
    <xf numFmtId="186" fontId="4" fillId="2" borderId="0" xfId="1" applyNumberFormat="1" applyFont="1" applyFill="1"/>
    <xf numFmtId="186" fontId="1" fillId="2" borderId="1" xfId="1" applyNumberFormat="1" applyFont="1" applyFill="1" applyBorder="1" applyAlignment="1">
      <alignment horizontal="right"/>
    </xf>
    <xf numFmtId="0" fontId="4" fillId="2" borderId="0" xfId="1" applyFont="1" applyFill="1" applyProtection="1"/>
    <xf numFmtId="186" fontId="32" fillId="2" borderId="0" xfId="1" applyNumberFormat="1" applyFont="1" applyFill="1" applyProtection="1"/>
    <xf numFmtId="186" fontId="7" fillId="2" borderId="0" xfId="1" applyNumberFormat="1" applyFont="1" applyFill="1" applyProtection="1"/>
    <xf numFmtId="0" fontId="34" fillId="0" borderId="0" xfId="15" applyFont="1" applyBorder="1"/>
    <xf numFmtId="0" fontId="9" fillId="0" borderId="0" xfId="15" applyFont="1" applyAlignment="1">
      <alignment vertical="center"/>
    </xf>
    <xf numFmtId="0" fontId="34" fillId="0" borderId="0" xfId="15" applyFont="1"/>
    <xf numFmtId="0" fontId="35" fillId="0" borderId="0" xfId="15" applyFont="1" applyAlignment="1">
      <alignment vertical="center"/>
    </xf>
    <xf numFmtId="0" fontId="1" fillId="0" borderId="2" xfId="15" applyFont="1" applyBorder="1" applyAlignment="1">
      <alignment vertical="center"/>
    </xf>
    <xf numFmtId="0" fontId="35" fillId="0" borderId="2" xfId="15" applyFont="1" applyBorder="1" applyAlignment="1">
      <alignment vertical="center"/>
    </xf>
    <xf numFmtId="0" fontId="1" fillId="0" borderId="2" xfId="15" applyFont="1" applyBorder="1" applyAlignment="1">
      <alignment horizontal="right" vertical="center"/>
    </xf>
    <xf numFmtId="0" fontId="35" fillId="0" borderId="0" xfId="15" applyFont="1" applyBorder="1" applyAlignment="1">
      <alignment vertical="center"/>
    </xf>
    <xf numFmtId="0" fontId="7" fillId="0" borderId="1" xfId="15" applyFont="1" applyBorder="1" applyAlignment="1">
      <alignment horizontal="distributed" vertical="center" justifyLastLine="1"/>
    </xf>
    <xf numFmtId="0" fontId="6" fillId="0" borderId="0" xfId="15" applyBorder="1"/>
    <xf numFmtId="0" fontId="6" fillId="0" borderId="0" xfId="15"/>
    <xf numFmtId="0" fontId="7" fillId="0" borderId="26" xfId="15" applyFont="1" applyBorder="1" applyAlignment="1">
      <alignment horizontal="distributed" vertical="center" justifyLastLine="1"/>
    </xf>
    <xf numFmtId="0" fontId="7" fillId="0" borderId="18" xfId="15" applyFont="1" applyBorder="1" applyAlignment="1">
      <alignment horizontal="distributed" vertical="center" justifyLastLine="1"/>
    </xf>
    <xf numFmtId="0" fontId="22" fillId="0" borderId="5" xfId="15" applyFont="1" applyBorder="1" applyAlignment="1">
      <alignment horizontal="distributed" vertical="center"/>
    </xf>
    <xf numFmtId="181" fontId="5" fillId="0" borderId="6" xfId="15" applyNumberFormat="1" applyFont="1" applyBorder="1" applyAlignment="1">
      <alignment horizontal="right" vertical="center"/>
    </xf>
    <xf numFmtId="181" fontId="5" fillId="0" borderId="5" xfId="15" applyNumberFormat="1" applyFont="1" applyBorder="1" applyAlignment="1">
      <alignment horizontal="right" vertical="center"/>
    </xf>
    <xf numFmtId="0" fontId="7" fillId="0" borderId="0" xfId="15" applyFont="1" applyBorder="1" applyAlignment="1">
      <alignment horizontal="distributed" vertical="center"/>
    </xf>
    <xf numFmtId="181" fontId="8" fillId="0" borderId="11" xfId="15" applyNumberFormat="1" applyFont="1" applyBorder="1" applyAlignment="1">
      <alignment horizontal="right" vertical="center"/>
    </xf>
    <xf numFmtId="181" fontId="8" fillId="0" borderId="0" xfId="15" applyNumberFormat="1" applyFont="1" applyBorder="1" applyAlignment="1">
      <alignment horizontal="right" vertical="center"/>
    </xf>
    <xf numFmtId="0" fontId="7" fillId="0" borderId="0" xfId="15" applyFont="1" applyBorder="1" applyAlignment="1">
      <alignment horizontal="center" vertical="center"/>
    </xf>
    <xf numFmtId="181" fontId="1" fillId="0" borderId="11" xfId="15" applyNumberFormat="1" applyFont="1" applyBorder="1" applyAlignment="1">
      <alignment horizontal="right" vertical="center"/>
    </xf>
    <xf numFmtId="181" fontId="1" fillId="0" borderId="0" xfId="15" applyNumberFormat="1" applyFont="1" applyBorder="1" applyAlignment="1">
      <alignment horizontal="right" vertical="center"/>
    </xf>
    <xf numFmtId="0" fontId="8" fillId="0" borderId="0" xfId="15" applyFont="1" applyBorder="1" applyAlignment="1">
      <alignment horizontal="distributed" vertical="center" wrapText="1"/>
    </xf>
    <xf numFmtId="0" fontId="7" fillId="0" borderId="2" xfId="15" applyFont="1" applyBorder="1" applyAlignment="1">
      <alignment horizontal="distributed" vertical="center"/>
    </xf>
    <xf numFmtId="181" fontId="1" fillId="0" borderId="3" xfId="15" applyNumberFormat="1" applyFont="1" applyBorder="1" applyAlignment="1">
      <alignment horizontal="right" vertical="center"/>
    </xf>
    <xf numFmtId="181" fontId="1" fillId="0" borderId="2" xfId="15" applyNumberFormat="1" applyFont="1" applyBorder="1" applyAlignment="1">
      <alignment horizontal="right" vertical="center"/>
    </xf>
    <xf numFmtId="181" fontId="5" fillId="0" borderId="5" xfId="15" applyNumberFormat="1" applyFont="1" applyBorder="1" applyAlignment="1">
      <alignment vertical="center"/>
    </xf>
    <xf numFmtId="181" fontId="1" fillId="0" borderId="3" xfId="15" quotePrefix="1" applyNumberFormat="1" applyFont="1" applyBorder="1" applyAlignment="1">
      <alignment horizontal="right" vertical="center"/>
    </xf>
    <xf numFmtId="181" fontId="1" fillId="0" borderId="2" xfId="15" quotePrefix="1" applyNumberFormat="1" applyFont="1" applyBorder="1" applyAlignment="1">
      <alignment horizontal="right" vertical="center"/>
    </xf>
    <xf numFmtId="0" fontId="1" fillId="0" borderId="0" xfId="15" applyFont="1" applyAlignment="1">
      <alignment horizontal="left" vertical="center"/>
    </xf>
    <xf numFmtId="0" fontId="34" fillId="0" borderId="0" xfId="15" applyFont="1" applyAlignment="1">
      <alignment vertical="center"/>
    </xf>
    <xf numFmtId="0" fontId="1" fillId="0" borderId="0" xfId="15" applyFont="1" applyAlignment="1">
      <alignment horizontal="right" vertical="center"/>
    </xf>
    <xf numFmtId="0" fontId="4" fillId="0" borderId="0" xfId="15" applyFont="1" applyAlignment="1">
      <alignment vertical="center"/>
    </xf>
    <xf numFmtId="0" fontId="1" fillId="0" borderId="2" xfId="15" applyFont="1" applyBorder="1" applyAlignment="1">
      <alignment horizontal="right" vertical="center"/>
    </xf>
    <xf numFmtId="0" fontId="7" fillId="0" borderId="27" xfId="15" applyFont="1" applyBorder="1" applyAlignment="1">
      <alignment horizontal="distributed" vertical="center" justifyLastLine="1"/>
    </xf>
    <xf numFmtId="0" fontId="7" fillId="0" borderId="26" xfId="15" applyFont="1" applyBorder="1" applyAlignment="1">
      <alignment horizontal="center" vertical="center"/>
    </xf>
    <xf numFmtId="0" fontId="7" fillId="0" borderId="18" xfId="15" applyFont="1" applyBorder="1" applyAlignment="1">
      <alignment horizontal="center" vertical="center"/>
    </xf>
    <xf numFmtId="0" fontId="22" fillId="0" borderId="0" xfId="15" applyFont="1" applyBorder="1" applyAlignment="1">
      <alignment vertical="center" justifyLastLine="1"/>
    </xf>
    <xf numFmtId="0" fontId="7" fillId="0" borderId="11" xfId="15" applyFont="1" applyBorder="1" applyAlignment="1">
      <alignment horizontal="center" vertical="center"/>
    </xf>
    <xf numFmtId="0" fontId="6" fillId="0" borderId="0" xfId="15" applyFont="1"/>
    <xf numFmtId="0" fontId="7" fillId="0" borderId="23" xfId="15" applyFont="1" applyBorder="1" applyAlignment="1">
      <alignment horizontal="distributed" vertical="center" justifyLastLine="1"/>
    </xf>
    <xf numFmtId="181" fontId="7" fillId="0" borderId="11" xfId="15" applyNumberFormat="1" applyFont="1" applyBorder="1" applyAlignment="1">
      <alignment horizontal="right" vertical="center"/>
    </xf>
    <xf numFmtId="181" fontId="7" fillId="0" borderId="0" xfId="15" applyNumberFormat="1" applyFont="1" applyBorder="1" applyAlignment="1">
      <alignment horizontal="right" vertical="center"/>
    </xf>
    <xf numFmtId="0" fontId="7" fillId="0" borderId="23" xfId="15" applyFont="1" applyBorder="1" applyAlignment="1">
      <alignment horizontal="center" vertical="center"/>
    </xf>
    <xf numFmtId="181" fontId="4" fillId="0" borderId="11" xfId="15" applyNumberFormat="1" applyFont="1" applyBorder="1" applyAlignment="1">
      <alignment horizontal="right" vertical="center"/>
    </xf>
    <xf numFmtId="181" fontId="4" fillId="0" borderId="0" xfId="15" applyNumberFormat="1" applyFont="1" applyBorder="1" applyAlignment="1">
      <alignment horizontal="right" vertical="center"/>
    </xf>
    <xf numFmtId="181" fontId="4" fillId="0" borderId="0" xfId="15" quotePrefix="1" applyNumberFormat="1" applyFont="1" applyBorder="1" applyAlignment="1">
      <alignment horizontal="right" vertical="center"/>
    </xf>
    <xf numFmtId="0" fontId="7" fillId="0" borderId="17" xfId="15" applyFont="1" applyBorder="1" applyAlignment="1">
      <alignment horizontal="center" vertical="top"/>
    </xf>
    <xf numFmtId="181" fontId="4" fillId="0" borderId="19" xfId="15" applyNumberFormat="1" applyFont="1" applyBorder="1" applyAlignment="1">
      <alignment horizontal="right" vertical="center"/>
    </xf>
    <xf numFmtId="181" fontId="4" fillId="0" borderId="22" xfId="15" applyNumberFormat="1" applyFont="1" applyBorder="1" applyAlignment="1">
      <alignment horizontal="right" vertical="center"/>
    </xf>
    <xf numFmtId="0" fontId="7" fillId="0" borderId="4" xfId="15" applyFont="1" applyBorder="1" applyAlignment="1">
      <alignment horizontal="center" vertical="top"/>
    </xf>
    <xf numFmtId="181" fontId="4" fillId="0" borderId="3" xfId="15" applyNumberFormat="1" applyFont="1" applyBorder="1" applyAlignment="1">
      <alignment horizontal="right" vertical="center"/>
    </xf>
    <xf numFmtId="181" fontId="4" fillId="0" borderId="2" xfId="15" applyNumberFormat="1" applyFont="1" applyBorder="1" applyAlignment="1">
      <alignment horizontal="right" vertical="center"/>
    </xf>
    <xf numFmtId="0" fontId="7" fillId="0" borderId="0" xfId="15" applyFont="1" applyBorder="1" applyAlignment="1">
      <alignment horizontal="center" vertical="top"/>
    </xf>
    <xf numFmtId="0" fontId="7" fillId="0" borderId="2" xfId="15" applyFont="1" applyBorder="1" applyAlignment="1">
      <alignment horizontal="center" vertical="top"/>
    </xf>
    <xf numFmtId="0" fontId="34" fillId="0" borderId="0" xfId="15" applyFont="1" applyBorder="1" applyAlignment="1">
      <alignment horizontal="distributed" vertical="center" justifyLastLine="1"/>
    </xf>
    <xf numFmtId="181" fontId="34" fillId="0" borderId="0" xfId="15" applyNumberFormat="1" applyFont="1" applyAlignment="1">
      <alignment horizontal="right" vertical="center"/>
    </xf>
    <xf numFmtId="181" fontId="34" fillId="0" borderId="0" xfId="15" applyNumberFormat="1" applyFont="1" applyAlignment="1">
      <alignment horizontal="center" vertical="center"/>
    </xf>
    <xf numFmtId="0" fontId="1" fillId="0" borderId="0" xfId="15" applyFont="1" applyAlignment="1">
      <alignment vertical="center"/>
    </xf>
    <xf numFmtId="0" fontId="1" fillId="0" borderId="0" xfId="15" applyFont="1" applyFill="1" applyBorder="1" applyAlignment="1">
      <alignment vertical="center"/>
    </xf>
    <xf numFmtId="0" fontId="1" fillId="0" borderId="0" xfId="15" applyFont="1" applyAlignment="1">
      <alignment horizontal="right"/>
    </xf>
    <xf numFmtId="181" fontId="7" fillId="0" borderId="5" xfId="15" applyNumberFormat="1" applyFont="1" applyBorder="1" applyAlignment="1">
      <alignment horizontal="right" vertical="center"/>
    </xf>
    <xf numFmtId="0" fontId="7" fillId="0" borderId="4" xfId="15" applyFont="1" applyBorder="1" applyAlignment="1">
      <alignment horizontal="distributed" vertical="center" justifyLastLine="1"/>
    </xf>
    <xf numFmtId="0" fontId="7" fillId="0" borderId="26" xfId="15" applyFont="1" applyBorder="1" applyAlignment="1">
      <alignment horizontal="distributed" vertical="center" justifyLastLine="1"/>
    </xf>
    <xf numFmtId="0" fontId="1" fillId="0" borderId="1" xfId="15" applyFont="1" applyBorder="1" applyAlignment="1">
      <alignment horizontal="right" vertical="center"/>
    </xf>
    <xf numFmtId="0" fontId="34" fillId="0" borderId="0" xfId="15" applyFont="1" applyFill="1"/>
    <xf numFmtId="0" fontId="9" fillId="0" borderId="0" xfId="15" applyFont="1" applyFill="1" applyAlignment="1">
      <alignment horizontal="center" vertical="center"/>
    </xf>
    <xf numFmtId="0" fontId="9" fillId="0" borderId="0" xfId="15" applyFont="1" applyFill="1" applyAlignment="1">
      <alignment horizontal="left" vertical="center"/>
    </xf>
    <xf numFmtId="0" fontId="7" fillId="0" borderId="0" xfId="15" applyFont="1" applyFill="1"/>
    <xf numFmtId="0" fontId="4" fillId="0" borderId="0" xfId="15" applyFont="1" applyFill="1" applyAlignment="1">
      <alignment horizontal="right"/>
    </xf>
    <xf numFmtId="0" fontId="34" fillId="0" borderId="0" xfId="15" applyFont="1" applyFill="1" applyAlignment="1">
      <alignment horizontal="center" vertical="center"/>
    </xf>
    <xf numFmtId="0" fontId="36" fillId="0" borderId="7" xfId="15" applyFont="1" applyFill="1" applyBorder="1" applyAlignment="1">
      <alignment horizontal="left" vertical="center"/>
    </xf>
    <xf numFmtId="184" fontId="7" fillId="0" borderId="11" xfId="15" applyNumberFormat="1" applyFont="1" applyFill="1" applyBorder="1" applyAlignment="1">
      <alignment horizontal="right" vertical="center"/>
    </xf>
    <xf numFmtId="184" fontId="7" fillId="0" borderId="0" xfId="15" applyNumberFormat="1" applyFont="1" applyFill="1" applyBorder="1" applyAlignment="1">
      <alignment horizontal="right" vertical="center"/>
    </xf>
    <xf numFmtId="184" fontId="7" fillId="0" borderId="0" xfId="15" applyNumberFormat="1" applyFont="1" applyFill="1" applyBorder="1" applyAlignment="1">
      <alignment horizontal="right" vertical="center" wrapText="1"/>
    </xf>
    <xf numFmtId="0" fontId="6" fillId="0" borderId="23" xfId="15" applyFont="1" applyFill="1" applyBorder="1" applyAlignment="1">
      <alignment horizontal="distributed" vertical="center" indent="1"/>
    </xf>
    <xf numFmtId="41" fontId="7" fillId="0" borderId="0" xfId="15" applyNumberFormat="1" applyFont="1" applyFill="1" applyBorder="1" applyAlignment="1">
      <alignment horizontal="right" vertical="center" shrinkToFit="1"/>
    </xf>
    <xf numFmtId="182" fontId="7" fillId="0" borderId="0" xfId="15" applyNumberFormat="1" applyFont="1" applyFill="1" applyBorder="1" applyAlignment="1">
      <alignment horizontal="right" vertical="center" shrinkToFit="1"/>
    </xf>
    <xf numFmtId="187" fontId="7" fillId="0" borderId="0" xfId="7" applyNumberFormat="1" applyFont="1" applyFill="1" applyBorder="1" applyAlignment="1">
      <alignment horizontal="right" vertical="center" shrinkToFit="1"/>
    </xf>
    <xf numFmtId="41" fontId="4" fillId="0" borderId="11" xfId="15" applyNumberFormat="1" applyFont="1" applyFill="1" applyBorder="1" applyAlignment="1">
      <alignment horizontal="right" vertical="center" shrinkToFit="1"/>
    </xf>
    <xf numFmtId="41" fontId="4" fillId="0" borderId="0" xfId="15" applyNumberFormat="1" applyFont="1" applyFill="1" applyBorder="1" applyAlignment="1">
      <alignment horizontal="right" vertical="center" shrinkToFit="1"/>
    </xf>
    <xf numFmtId="41" fontId="4" fillId="0" borderId="0" xfId="7" applyNumberFormat="1" applyFont="1" applyFill="1" applyBorder="1" applyAlignment="1">
      <alignment horizontal="right" vertical="center" shrinkToFit="1"/>
    </xf>
    <xf numFmtId="184" fontId="4" fillId="0" borderId="0" xfId="15" applyNumberFormat="1" applyFont="1" applyFill="1" applyBorder="1" applyAlignment="1">
      <alignment horizontal="right" vertical="center" shrinkToFit="1"/>
    </xf>
    <xf numFmtId="0" fontId="0" fillId="0" borderId="23" xfId="15" applyFont="1" applyFill="1" applyBorder="1" applyAlignment="1">
      <alignment horizontal="distributed" vertical="center" indent="1"/>
    </xf>
    <xf numFmtId="0" fontId="6" fillId="0" borderId="4" xfId="15" applyFont="1" applyFill="1" applyBorder="1" applyAlignment="1">
      <alignment horizontal="distributed" vertical="center" indent="1"/>
    </xf>
    <xf numFmtId="41" fontId="4" fillId="0" borderId="3" xfId="15" applyNumberFormat="1" applyFont="1" applyFill="1" applyBorder="1" applyAlignment="1">
      <alignment horizontal="right" vertical="center" shrinkToFit="1"/>
    </xf>
    <xf numFmtId="41" fontId="4" fillId="0" borderId="2" xfId="15" applyNumberFormat="1" applyFont="1" applyFill="1" applyBorder="1" applyAlignment="1">
      <alignment horizontal="right" vertical="center" shrinkToFit="1"/>
    </xf>
    <xf numFmtId="41" fontId="4" fillId="0" borderId="2" xfId="7" applyNumberFormat="1" applyFont="1" applyFill="1" applyBorder="1" applyAlignment="1">
      <alignment horizontal="right" vertical="center" shrinkToFit="1"/>
    </xf>
    <xf numFmtId="41" fontId="4" fillId="0" borderId="2" xfId="15" applyNumberFormat="1" applyFont="1" applyFill="1" applyBorder="1" applyAlignment="1">
      <alignment vertical="center" shrinkToFit="1"/>
    </xf>
    <xf numFmtId="184" fontId="4" fillId="0" borderId="2" xfId="15" applyNumberFormat="1" applyFont="1" applyFill="1" applyBorder="1" applyAlignment="1">
      <alignment horizontal="right" vertical="center" shrinkToFit="1"/>
    </xf>
    <xf numFmtId="41" fontId="7" fillId="0" borderId="11" xfId="15" applyNumberFormat="1" applyFont="1" applyFill="1" applyBorder="1" applyAlignment="1">
      <alignment horizontal="right" vertical="center"/>
    </xf>
    <xf numFmtId="41" fontId="7" fillId="0" borderId="0" xfId="15" applyNumberFormat="1" applyFont="1" applyFill="1" applyBorder="1" applyAlignment="1">
      <alignment horizontal="right" vertical="center"/>
    </xf>
    <xf numFmtId="41" fontId="7" fillId="0" borderId="0" xfId="7" applyNumberFormat="1" applyFont="1" applyFill="1" applyBorder="1" applyAlignment="1">
      <alignment horizontal="right" vertical="center"/>
    </xf>
    <xf numFmtId="41" fontId="7" fillId="0" borderId="0" xfId="15" applyNumberFormat="1" applyFont="1" applyFill="1" applyBorder="1" applyAlignment="1">
      <alignment vertical="center"/>
    </xf>
    <xf numFmtId="41" fontId="7" fillId="0" borderId="0" xfId="15" applyNumberFormat="1" applyFont="1" applyFill="1" applyBorder="1" applyAlignment="1">
      <alignment horizontal="right" vertical="center" wrapText="1"/>
    </xf>
    <xf numFmtId="184" fontId="4" fillId="0" borderId="0" xfId="15" applyNumberFormat="1" applyFont="1" applyFill="1" applyBorder="1" applyAlignment="1">
      <alignment horizontal="right" vertical="center"/>
    </xf>
    <xf numFmtId="0" fontId="6" fillId="0" borderId="0" xfId="15" applyAlignment="1">
      <alignment vertical="center"/>
    </xf>
    <xf numFmtId="184" fontId="4" fillId="0" borderId="2" xfId="15" applyNumberFormat="1" applyFont="1" applyFill="1" applyBorder="1" applyAlignment="1">
      <alignment horizontal="right" vertical="center"/>
    </xf>
    <xf numFmtId="0" fontId="6" fillId="0" borderId="0" xfId="15" applyFill="1"/>
    <xf numFmtId="0" fontId="1" fillId="0" borderId="0" xfId="15" applyFont="1" applyFill="1" applyAlignment="1">
      <alignment horizontal="left"/>
    </xf>
    <xf numFmtId="0" fontId="1" fillId="0" borderId="0" xfId="15" applyFont="1" applyFill="1" applyBorder="1" applyAlignment="1">
      <alignment horizontal="right" vertical="center"/>
    </xf>
    <xf numFmtId="0" fontId="6" fillId="0" borderId="0" xfId="15" applyFill="1" applyBorder="1"/>
    <xf numFmtId="0" fontId="34" fillId="0" borderId="0" xfId="15" applyFont="1" applyFill="1" applyAlignment="1">
      <alignment horizontal="center"/>
    </xf>
    <xf numFmtId="0" fontId="35" fillId="0" borderId="0" xfId="15" applyFont="1" applyFill="1" applyAlignment="1">
      <alignment horizontal="left" vertical="center"/>
    </xf>
    <xf numFmtId="183" fontId="35" fillId="0" borderId="0" xfId="15" applyNumberFormat="1" applyFont="1" applyFill="1" applyAlignment="1">
      <alignment horizontal="left" vertical="center"/>
    </xf>
    <xf numFmtId="0" fontId="1" fillId="0" borderId="0" xfId="15" applyFont="1" applyFill="1" applyAlignment="1">
      <alignment horizontal="left" vertical="center"/>
    </xf>
    <xf numFmtId="0" fontId="1" fillId="0" borderId="0" xfId="15" applyFont="1" applyFill="1" applyAlignment="1">
      <alignment vertical="center"/>
    </xf>
    <xf numFmtId="0" fontId="35" fillId="0" borderId="0" xfId="15" applyFont="1" applyFill="1" applyAlignment="1">
      <alignment vertical="center"/>
    </xf>
    <xf numFmtId="0" fontId="6" fillId="0" borderId="2" xfId="15" applyBorder="1" applyAlignment="1">
      <alignment vertical="center"/>
    </xf>
    <xf numFmtId="0" fontId="7" fillId="0" borderId="27" xfId="15" applyFont="1" applyFill="1" applyBorder="1" applyAlignment="1">
      <alignment horizontal="distributed" vertical="center" justifyLastLine="1"/>
    </xf>
    <xf numFmtId="183" fontId="7" fillId="0" borderId="26" xfId="15" applyNumberFormat="1" applyFont="1" applyFill="1" applyBorder="1" applyAlignment="1">
      <alignment horizontal="distributed" vertical="center" justifyLastLine="1"/>
    </xf>
    <xf numFmtId="0" fontId="7" fillId="0" borderId="26" xfId="15" applyFont="1" applyFill="1" applyBorder="1" applyAlignment="1">
      <alignment horizontal="distributed" vertical="center" justifyLastLine="1"/>
    </xf>
    <xf numFmtId="0" fontId="24" fillId="0" borderId="26" xfId="15" applyFont="1" applyFill="1" applyBorder="1" applyAlignment="1">
      <alignment horizontal="distributed" vertical="center" wrapText="1" justifyLastLine="1"/>
    </xf>
    <xf numFmtId="0" fontId="24" fillId="0" borderId="18" xfId="15" applyFont="1" applyFill="1" applyBorder="1" applyAlignment="1">
      <alignment horizontal="distributed" vertical="center" wrapText="1" justifyLastLine="1"/>
    </xf>
    <xf numFmtId="184" fontId="7" fillId="0" borderId="0" xfId="15" applyNumberFormat="1" applyFont="1" applyFill="1" applyBorder="1" applyAlignment="1">
      <alignment horizontal="distributed" vertical="center" justifyLastLine="1"/>
    </xf>
    <xf numFmtId="0" fontId="7" fillId="0" borderId="0" xfId="15" applyFont="1" applyFill="1" applyBorder="1" applyAlignment="1">
      <alignment shrinkToFit="1"/>
    </xf>
    <xf numFmtId="0" fontId="7" fillId="0" borderId="23" xfId="15" applyFont="1" applyFill="1" applyBorder="1" applyAlignment="1">
      <alignment horizontal="distributed" shrinkToFit="1"/>
    </xf>
    <xf numFmtId="181" fontId="7" fillId="0" borderId="0" xfId="15" applyNumberFormat="1" applyFont="1" applyFill="1" applyBorder="1" applyAlignment="1">
      <alignment horizontal="right" vertical="center"/>
    </xf>
    <xf numFmtId="183" fontId="7" fillId="0" borderId="0" xfId="15" applyNumberFormat="1" applyFont="1" applyFill="1" applyBorder="1" applyAlignment="1">
      <alignment horizontal="right" vertical="center"/>
    </xf>
    <xf numFmtId="184" fontId="7" fillId="0" borderId="0" xfId="15" applyNumberFormat="1" applyFont="1" applyFill="1" applyBorder="1"/>
    <xf numFmtId="49" fontId="28" fillId="0" borderId="0" xfId="16" applyNumberFormat="1" applyFont="1" applyFill="1" applyBorder="1" applyAlignment="1">
      <alignment vertical="top" shrinkToFit="1"/>
    </xf>
    <xf numFmtId="49" fontId="27" fillId="0" borderId="23" xfId="16" applyNumberFormat="1" applyFont="1" applyFill="1" applyBorder="1" applyAlignment="1">
      <alignment horizontal="distributed" vertical="center" shrinkToFit="1"/>
    </xf>
    <xf numFmtId="181" fontId="4" fillId="0" borderId="0" xfId="15" applyNumberFormat="1" applyFont="1" applyFill="1" applyBorder="1" applyAlignment="1">
      <alignment horizontal="right" vertical="center"/>
    </xf>
    <xf numFmtId="183" fontId="4" fillId="0" borderId="0" xfId="15" applyNumberFormat="1" applyFont="1" applyFill="1" applyBorder="1" applyAlignment="1">
      <alignment horizontal="right" vertical="center"/>
    </xf>
    <xf numFmtId="184" fontId="4" fillId="0" borderId="0" xfId="15" quotePrefix="1" applyNumberFormat="1" applyFont="1" applyFill="1" applyBorder="1" applyAlignment="1">
      <alignment horizontal="right" vertical="center"/>
    </xf>
    <xf numFmtId="0" fontId="34" fillId="0" borderId="0" xfId="15" applyFont="1" applyFill="1" applyAlignment="1">
      <alignment shrinkToFit="1"/>
    </xf>
    <xf numFmtId="184" fontId="4" fillId="0" borderId="0" xfId="15" applyNumberFormat="1" applyFont="1" applyFill="1" applyBorder="1"/>
    <xf numFmtId="49" fontId="37" fillId="0" borderId="23" xfId="16" applyNumberFormat="1" applyFont="1" applyFill="1" applyBorder="1" applyAlignment="1">
      <alignment horizontal="distributed" vertical="center" shrinkToFit="1"/>
    </xf>
    <xf numFmtId="49" fontId="37" fillId="0" borderId="23" xfId="16" applyNumberFormat="1" applyFont="1" applyFill="1" applyBorder="1" applyAlignment="1">
      <alignment horizontal="distributed" vertical="center" wrapText="1" shrinkToFit="1"/>
    </xf>
    <xf numFmtId="49" fontId="28" fillId="0" borderId="23" xfId="16" applyNumberFormat="1" applyFont="1" applyFill="1" applyBorder="1" applyAlignment="1">
      <alignment horizontal="left" vertical="center" shrinkToFit="1"/>
    </xf>
    <xf numFmtId="0" fontId="7" fillId="0" borderId="22" xfId="15" applyFont="1" applyFill="1" applyBorder="1" applyAlignment="1">
      <alignment shrinkToFit="1"/>
    </xf>
    <xf numFmtId="181" fontId="4" fillId="0" borderId="19" xfId="15" applyNumberFormat="1" applyFont="1" applyFill="1" applyBorder="1" applyAlignment="1">
      <alignment horizontal="right" vertical="center"/>
    </xf>
    <xf numFmtId="183" fontId="4" fillId="0" borderId="22" xfId="15" applyNumberFormat="1" applyFont="1" applyFill="1" applyBorder="1" applyAlignment="1">
      <alignment horizontal="right" vertical="center"/>
    </xf>
    <xf numFmtId="184" fontId="4" fillId="0" borderId="22" xfId="15" applyNumberFormat="1" applyFont="1" applyFill="1" applyBorder="1" applyAlignment="1">
      <alignment horizontal="right" vertical="center"/>
    </xf>
    <xf numFmtId="184" fontId="4" fillId="0" borderId="22" xfId="15" applyNumberFormat="1" applyFont="1" applyFill="1" applyBorder="1"/>
    <xf numFmtId="0" fontId="12" fillId="0" borderId="18" xfId="15" applyFont="1" applyFill="1" applyBorder="1" applyAlignment="1">
      <alignment horizontal="distributed" vertical="center" wrapText="1" justifyLastLine="1"/>
    </xf>
    <xf numFmtId="0" fontId="34" fillId="0" borderId="0" xfId="15" applyFont="1" applyFill="1" applyBorder="1"/>
    <xf numFmtId="0" fontId="35" fillId="0" borderId="0" xfId="15" applyFont="1" applyFill="1" applyBorder="1"/>
    <xf numFmtId="183" fontId="35" fillId="0" borderId="0" xfId="15" applyNumberFormat="1" applyFont="1" applyFill="1" applyBorder="1" applyAlignment="1">
      <alignment horizontal="right" vertical="center"/>
    </xf>
    <xf numFmtId="181" fontId="35" fillId="0" borderId="0" xfId="15" applyNumberFormat="1" applyFont="1" applyFill="1" applyBorder="1" applyAlignment="1">
      <alignment horizontal="right" vertical="center"/>
    </xf>
    <xf numFmtId="0" fontId="7" fillId="0" borderId="0" xfId="15" applyFont="1" applyFill="1" applyBorder="1"/>
    <xf numFmtId="181" fontId="4" fillId="0" borderId="22" xfId="15" applyNumberFormat="1" applyFont="1" applyFill="1" applyBorder="1" applyAlignment="1">
      <alignment horizontal="right" vertical="center"/>
    </xf>
    <xf numFmtId="181" fontId="8" fillId="0" borderId="5" xfId="15" applyNumberFormat="1" applyFont="1" applyFill="1" applyBorder="1"/>
    <xf numFmtId="183" fontId="35" fillId="0" borderId="5" xfId="15" applyNumberFormat="1" applyFont="1" applyFill="1" applyBorder="1" applyAlignment="1">
      <alignment horizontal="right" vertical="center"/>
    </xf>
    <xf numFmtId="184" fontId="35" fillId="0" borderId="5" xfId="15" applyNumberFormat="1" applyFont="1" applyFill="1" applyBorder="1" applyAlignment="1">
      <alignment horizontal="right" vertical="center"/>
    </xf>
    <xf numFmtId="184" fontId="1" fillId="0" borderId="5" xfId="15" applyNumberFormat="1" applyFont="1" applyFill="1" applyBorder="1" applyAlignment="1">
      <alignment vertical="center"/>
    </xf>
    <xf numFmtId="184" fontId="8" fillId="0" borderId="5" xfId="15" applyNumberFormat="1" applyFont="1" applyFill="1" applyBorder="1" applyAlignment="1">
      <alignment horizontal="right" vertical="center"/>
    </xf>
    <xf numFmtId="184" fontId="1" fillId="0" borderId="5" xfId="15" applyNumberFormat="1" applyFont="1" applyFill="1" applyBorder="1" applyAlignment="1">
      <alignment horizontal="right" vertical="center"/>
    </xf>
    <xf numFmtId="184" fontId="1" fillId="0" borderId="5" xfId="15" applyNumberFormat="1" applyFont="1" applyFill="1" applyBorder="1"/>
    <xf numFmtId="184" fontId="7" fillId="0" borderId="0" xfId="15" applyNumberFormat="1" applyFont="1" applyFill="1" applyBorder="1" applyAlignment="1">
      <alignment vertical="center"/>
    </xf>
    <xf numFmtId="0" fontId="7" fillId="0" borderId="0" xfId="15" applyFont="1" applyFill="1" applyBorder="1" applyAlignment="1">
      <alignment horizontal="center" vertical="center" shrinkToFit="1"/>
    </xf>
    <xf numFmtId="184" fontId="4" fillId="0" borderId="0" xfId="15" applyNumberFormat="1" applyFont="1" applyFill="1" applyBorder="1" applyAlignment="1">
      <alignment vertical="center"/>
    </xf>
    <xf numFmtId="0" fontId="12" fillId="0" borderId="23" xfId="15" applyFont="1" applyFill="1" applyBorder="1" applyAlignment="1">
      <alignment horizontal="distributed" shrinkToFit="1"/>
    </xf>
    <xf numFmtId="184" fontId="4" fillId="0" borderId="22" xfId="15" applyNumberFormat="1" applyFont="1" applyFill="1" applyBorder="1" applyAlignment="1">
      <alignment vertical="center"/>
    </xf>
    <xf numFmtId="0" fontId="1" fillId="0" borderId="0" xfId="15" applyFont="1" applyFill="1"/>
    <xf numFmtId="183" fontId="6" fillId="0" borderId="0" xfId="15" applyNumberFormat="1" applyFill="1"/>
    <xf numFmtId="0" fontId="7" fillId="0" borderId="0" xfId="15" applyFont="1" applyAlignment="1">
      <alignment vertical="center"/>
    </xf>
    <xf numFmtId="0" fontId="8" fillId="0" borderId="0" xfId="15" applyFont="1" applyAlignment="1">
      <alignment vertical="center"/>
    </xf>
    <xf numFmtId="0" fontId="7" fillId="0" borderId="21" xfId="15" applyFont="1" applyBorder="1" applyAlignment="1">
      <alignment horizontal="distributed" vertical="center"/>
    </xf>
    <xf numFmtId="0" fontId="7" fillId="0" borderId="26" xfId="15" applyFont="1" applyBorder="1" applyAlignment="1">
      <alignment horizontal="distributed" vertical="center"/>
    </xf>
    <xf numFmtId="0" fontId="8" fillId="0" borderId="26" xfId="15" applyFont="1" applyBorder="1" applyAlignment="1">
      <alignment horizontal="distributed" vertical="center" wrapText="1"/>
    </xf>
    <xf numFmtId="0" fontId="7" fillId="0" borderId="26" xfId="15" applyFont="1" applyBorder="1" applyAlignment="1">
      <alignment horizontal="distributed" vertical="center" wrapText="1"/>
    </xf>
    <xf numFmtId="0" fontId="7" fillId="0" borderId="27" xfId="15" applyFont="1" applyBorder="1" applyAlignment="1">
      <alignment horizontal="distributed" vertical="center"/>
    </xf>
    <xf numFmtId="0" fontId="7" fillId="0" borderId="18" xfId="15" applyFont="1" applyBorder="1" applyAlignment="1">
      <alignment horizontal="distributed" vertical="center" wrapText="1"/>
    </xf>
    <xf numFmtId="181" fontId="7" fillId="0" borderId="0" xfId="15" applyNumberFormat="1" applyFont="1" applyBorder="1" applyAlignment="1">
      <alignment horizontal="distributed" vertical="center"/>
    </xf>
    <xf numFmtId="181" fontId="8" fillId="0" borderId="0" xfId="15" applyNumberFormat="1" applyFont="1" applyBorder="1" applyAlignment="1">
      <alignment horizontal="distributed" vertical="center" wrapText="1"/>
    </xf>
    <xf numFmtId="181" fontId="7" fillId="0" borderId="0" xfId="15" applyNumberFormat="1" applyFont="1" applyBorder="1" applyAlignment="1">
      <alignment horizontal="distributed" vertical="center" wrapText="1"/>
    </xf>
    <xf numFmtId="0" fontId="22" fillId="0" borderId="0" xfId="15" applyFont="1" applyBorder="1" applyAlignment="1">
      <alignment horizontal="left" vertical="center"/>
    </xf>
    <xf numFmtId="0" fontId="7" fillId="0" borderId="23" xfId="15" applyFont="1" applyBorder="1" applyAlignment="1">
      <alignment horizontal="distributed" vertical="center"/>
    </xf>
    <xf numFmtId="181" fontId="7" fillId="0" borderId="0" xfId="15" applyNumberFormat="1" applyFont="1" applyAlignment="1">
      <alignment vertical="center"/>
    </xf>
    <xf numFmtId="0" fontId="7" fillId="0" borderId="0" xfId="15" applyFont="1" applyFill="1" applyBorder="1" applyAlignment="1">
      <alignment vertical="center"/>
    </xf>
    <xf numFmtId="181" fontId="4" fillId="0" borderId="0" xfId="15" applyNumberFormat="1" applyFont="1" applyFill="1" applyAlignment="1">
      <alignment vertical="center"/>
    </xf>
    <xf numFmtId="181" fontId="4" fillId="0" borderId="0" xfId="15" applyNumberFormat="1" applyFont="1" applyFill="1" applyAlignment="1">
      <alignment horizontal="right" vertical="center"/>
    </xf>
    <xf numFmtId="181" fontId="4" fillId="0" borderId="0" xfId="15" quotePrefix="1" applyNumberFormat="1" applyFont="1" applyFill="1" applyBorder="1" applyAlignment="1">
      <alignment horizontal="right" vertical="center"/>
    </xf>
    <xf numFmtId="181" fontId="4" fillId="0" borderId="0" xfId="15" quotePrefix="1" applyNumberFormat="1" applyFont="1" applyFill="1" applyAlignment="1">
      <alignment horizontal="right" vertical="center"/>
    </xf>
    <xf numFmtId="0" fontId="7" fillId="0" borderId="23" xfId="15" applyFont="1" applyFill="1" applyBorder="1" applyAlignment="1">
      <alignment horizontal="distributed" vertical="center"/>
    </xf>
    <xf numFmtId="0" fontId="7" fillId="0" borderId="22" xfId="15" applyFont="1" applyFill="1" applyBorder="1" applyAlignment="1">
      <alignment vertical="center"/>
    </xf>
    <xf numFmtId="0" fontId="7" fillId="0" borderId="17" xfId="15" applyFont="1" applyFill="1" applyBorder="1" applyAlignment="1">
      <alignment horizontal="distributed" vertical="center"/>
    </xf>
    <xf numFmtId="181" fontId="4" fillId="0" borderId="22" xfId="15" applyNumberFormat="1" applyFont="1" applyFill="1" applyBorder="1" applyAlignment="1">
      <alignment vertical="center"/>
    </xf>
    <xf numFmtId="181" fontId="35" fillId="0" borderId="11" xfId="15" applyNumberFormat="1" applyFont="1" applyBorder="1" applyAlignment="1">
      <alignment horizontal="right" vertical="center"/>
    </xf>
    <xf numFmtId="181" fontId="35" fillId="0" borderId="0" xfId="15" applyNumberFormat="1" applyFont="1" applyBorder="1" applyAlignment="1">
      <alignment horizontal="right" vertical="center"/>
    </xf>
    <xf numFmtId="0" fontId="7" fillId="0" borderId="0" xfId="15" applyFont="1" applyBorder="1" applyAlignment="1">
      <alignment vertical="center"/>
    </xf>
    <xf numFmtId="0" fontId="7" fillId="0" borderId="2" xfId="15" applyFont="1" applyBorder="1" applyAlignment="1">
      <alignment horizontal="center" vertical="center"/>
    </xf>
    <xf numFmtId="0" fontId="7" fillId="0" borderId="4" xfId="15" applyFont="1" applyBorder="1" applyAlignment="1">
      <alignment horizontal="distributed" vertical="center"/>
    </xf>
    <xf numFmtId="181" fontId="4" fillId="0" borderId="2" xfId="15" applyNumberFormat="1" applyFont="1" applyFill="1" applyBorder="1" applyAlignment="1">
      <alignment horizontal="right" vertical="center"/>
    </xf>
    <xf numFmtId="0" fontId="1" fillId="0" borderId="0" xfId="15" applyFont="1" applyBorder="1" applyAlignment="1">
      <alignment vertical="center"/>
    </xf>
    <xf numFmtId="0" fontId="1" fillId="0" borderId="0" xfId="15" applyFont="1" applyBorder="1" applyAlignment="1">
      <alignment horizontal="right" vertical="center"/>
    </xf>
    <xf numFmtId="0" fontId="7" fillId="0" borderId="0" xfId="15" applyFont="1" applyFill="1" applyBorder="1" applyAlignment="1">
      <alignment horizontal="distributed" vertical="center" justifyLastLine="1"/>
    </xf>
    <xf numFmtId="181" fontId="34" fillId="0" borderId="5" xfId="15" applyNumberFormat="1" applyFont="1" applyFill="1" applyBorder="1" applyAlignment="1">
      <alignment horizontal="right" vertical="center"/>
    </xf>
    <xf numFmtId="181" fontId="34" fillId="0" borderId="0" xfId="15" applyNumberFormat="1" applyFont="1" applyFill="1" applyBorder="1" applyAlignment="1">
      <alignment horizontal="right" vertical="center"/>
    </xf>
    <xf numFmtId="0" fontId="7" fillId="0" borderId="0" xfId="15" applyFont="1" applyFill="1" applyBorder="1" applyAlignment="1">
      <alignment horizontal="center" vertical="center"/>
    </xf>
    <xf numFmtId="0" fontId="7" fillId="0" borderId="23" xfId="15" applyFont="1" applyFill="1" applyBorder="1" applyAlignment="1">
      <alignment horizontal="distributed" vertical="center" justifyLastLine="1"/>
    </xf>
    <xf numFmtId="181" fontId="7" fillId="0" borderId="0" xfId="15" applyNumberFormat="1" applyFont="1" applyFill="1" applyBorder="1" applyAlignment="1">
      <alignment horizontal="right" vertical="center"/>
    </xf>
    <xf numFmtId="181" fontId="4" fillId="0" borderId="11" xfId="15" applyNumberFormat="1" applyFont="1" applyFill="1" applyBorder="1" applyAlignment="1">
      <alignment horizontal="right" vertical="center"/>
    </xf>
    <xf numFmtId="181" fontId="4" fillId="0" borderId="0" xfId="15" applyNumberFormat="1" applyFont="1" applyFill="1" applyBorder="1" applyAlignment="1">
      <alignment horizontal="right" vertical="center"/>
    </xf>
    <xf numFmtId="0" fontId="7" fillId="0" borderId="22" xfId="15" applyFont="1" applyFill="1" applyBorder="1" applyAlignment="1">
      <alignment horizontal="center" vertical="center"/>
    </xf>
    <xf numFmtId="0" fontId="7" fillId="0" borderId="17" xfId="15" applyFont="1" applyFill="1" applyBorder="1" applyAlignment="1">
      <alignment horizontal="distributed" vertical="center" justifyLastLine="1"/>
    </xf>
    <xf numFmtId="0" fontId="22" fillId="0" borderId="5" xfId="15" applyFont="1" applyFill="1" applyBorder="1" applyAlignment="1">
      <alignment vertical="center"/>
    </xf>
    <xf numFmtId="0" fontId="22" fillId="0" borderId="23" xfId="15" applyFont="1" applyFill="1" applyBorder="1" applyAlignment="1">
      <alignment vertical="center"/>
    </xf>
    <xf numFmtId="0" fontId="7" fillId="0" borderId="11" xfId="15" applyFont="1" applyFill="1" applyBorder="1" applyAlignment="1">
      <alignment horizontal="distributed" vertical="center" justifyLastLine="1"/>
    </xf>
    <xf numFmtId="0" fontId="22" fillId="0" borderId="0" xfId="15" applyFont="1" applyFill="1" applyBorder="1" applyAlignment="1">
      <alignment horizontal="left" vertical="center" wrapText="1"/>
    </xf>
    <xf numFmtId="0" fontId="8" fillId="0" borderId="0" xfId="15" applyFont="1" applyFill="1" applyBorder="1" applyAlignment="1">
      <alignment horizontal="distributed" vertical="center" wrapText="1" justifyLastLine="1"/>
    </xf>
    <xf numFmtId="0" fontId="7" fillId="0" borderId="0" xfId="15" applyFont="1" applyFill="1" applyBorder="1" applyAlignment="1">
      <alignment horizontal="center" vertical="center" wrapText="1" justifyLastLine="1"/>
    </xf>
    <xf numFmtId="0" fontId="12" fillId="0" borderId="0" xfId="15" applyFont="1" applyFill="1" applyBorder="1" applyAlignment="1">
      <alignment horizontal="distributed" vertical="center" wrapText="1" justifyLastLine="1"/>
    </xf>
    <xf numFmtId="0" fontId="40" fillId="0" borderId="0" xfId="15" applyFont="1" applyFill="1" applyBorder="1" applyAlignment="1">
      <alignment horizontal="distributed" vertical="center" wrapText="1" justifyLastLine="1"/>
    </xf>
    <xf numFmtId="176" fontId="34" fillId="0" borderId="0" xfId="15" applyNumberFormat="1" applyFont="1" applyFill="1" applyAlignment="1">
      <alignment horizontal="right" vertical="center"/>
    </xf>
    <xf numFmtId="176" fontId="7" fillId="0" borderId="23" xfId="15" applyNumberFormat="1" applyFont="1" applyFill="1" applyBorder="1" applyAlignment="1">
      <alignment horizontal="distributed" vertical="center"/>
    </xf>
    <xf numFmtId="176" fontId="4" fillId="0" borderId="0" xfId="15" applyNumberFormat="1" applyFont="1" applyFill="1" applyAlignment="1">
      <alignment horizontal="right" vertical="center"/>
    </xf>
    <xf numFmtId="0" fontId="34" fillId="0" borderId="0" xfId="17" applyFont="1">
      <alignment vertical="center"/>
    </xf>
    <xf numFmtId="0" fontId="35" fillId="0" borderId="0" xfId="17" applyFont="1" applyAlignment="1">
      <alignment vertical="center"/>
    </xf>
    <xf numFmtId="0" fontId="1" fillId="0" borderId="0" xfId="17" applyFont="1" applyAlignment="1">
      <alignment vertical="center"/>
    </xf>
    <xf numFmtId="0" fontId="34" fillId="0" borderId="0" xfId="17" applyFont="1" applyAlignment="1">
      <alignment vertical="center"/>
    </xf>
    <xf numFmtId="49" fontId="7" fillId="0" borderId="18" xfId="17" applyNumberFormat="1" applyFont="1" applyBorder="1" applyAlignment="1">
      <alignment horizontal="center" vertical="center" justifyLastLine="1"/>
    </xf>
    <xf numFmtId="49" fontId="12" fillId="0" borderId="26" xfId="17" applyNumberFormat="1" applyFont="1" applyBorder="1" applyAlignment="1">
      <alignment horizontal="center" vertical="center" justifyLastLine="1"/>
    </xf>
    <xf numFmtId="49" fontId="34" fillId="0" borderId="0" xfId="17" applyNumberFormat="1" applyFont="1" applyAlignment="1">
      <alignment vertical="center"/>
    </xf>
    <xf numFmtId="49" fontId="7" fillId="0" borderId="0" xfId="17" applyNumberFormat="1" applyFont="1" applyBorder="1" applyAlignment="1">
      <alignment horizontal="center" vertical="center"/>
    </xf>
    <xf numFmtId="184" fontId="7" fillId="0" borderId="6" xfId="17" applyNumberFormat="1" applyFont="1" applyBorder="1" applyAlignment="1">
      <alignment vertical="center" justifyLastLine="1"/>
    </xf>
    <xf numFmtId="184" fontId="4" fillId="0" borderId="5" xfId="17" applyNumberFormat="1" applyFont="1" applyBorder="1" applyAlignment="1">
      <alignment vertical="center" justifyLastLine="1"/>
    </xf>
    <xf numFmtId="184" fontId="7" fillId="0" borderId="11" xfId="17" applyNumberFormat="1" applyFont="1" applyBorder="1" applyAlignment="1">
      <alignment vertical="center" justifyLastLine="1"/>
    </xf>
    <xf numFmtId="184" fontId="4" fillId="0" borderId="0" xfId="17" applyNumberFormat="1" applyFont="1" applyBorder="1" applyAlignment="1">
      <alignment vertical="center" justifyLastLine="1"/>
    </xf>
    <xf numFmtId="0" fontId="7" fillId="0" borderId="2" xfId="17" applyNumberFormat="1" applyFont="1" applyBorder="1" applyAlignment="1">
      <alignment horizontal="center" vertical="center"/>
    </xf>
    <xf numFmtId="184" fontId="7" fillId="0" borderId="3" xfId="17" applyNumberFormat="1" applyFont="1" applyBorder="1" applyAlignment="1">
      <alignment vertical="center" justifyLastLine="1"/>
    </xf>
    <xf numFmtId="184" fontId="30" fillId="0" borderId="2" xfId="16" quotePrefix="1" applyNumberFormat="1" applyFont="1" applyFill="1" applyBorder="1" applyAlignment="1">
      <alignment vertical="center"/>
    </xf>
    <xf numFmtId="0" fontId="6" fillId="0" borderId="0" xfId="17">
      <alignment vertical="center"/>
    </xf>
    <xf numFmtId="0" fontId="1" fillId="0" borderId="0" xfId="17" applyFont="1">
      <alignment vertical="center"/>
    </xf>
    <xf numFmtId="0" fontId="7" fillId="0" borderId="0" xfId="17" applyFont="1">
      <alignment vertical="center"/>
    </xf>
    <xf numFmtId="0" fontId="7" fillId="0" borderId="6" xfId="17" applyFont="1" applyBorder="1">
      <alignment vertical="center"/>
    </xf>
    <xf numFmtId="0" fontId="7" fillId="0" borderId="5" xfId="17" applyFont="1" applyBorder="1" applyAlignment="1">
      <alignment horizontal="center" vertical="center" wrapText="1"/>
    </xf>
    <xf numFmtId="0" fontId="7" fillId="0" borderId="5" xfId="17" applyFont="1" applyBorder="1">
      <alignment vertical="center"/>
    </xf>
    <xf numFmtId="0" fontId="7" fillId="0" borderId="0" xfId="17" applyFont="1" applyBorder="1" applyAlignment="1">
      <alignment horizontal="center" vertical="center" wrapText="1"/>
    </xf>
    <xf numFmtId="0" fontId="7" fillId="0" borderId="0" xfId="17" applyFont="1" applyAlignment="1">
      <alignment vertical="center"/>
    </xf>
    <xf numFmtId="0" fontId="7" fillId="0" borderId="0" xfId="17" applyFont="1" applyBorder="1" applyAlignment="1">
      <alignment vertical="center"/>
    </xf>
    <xf numFmtId="0" fontId="0" fillId="0" borderId="0" xfId="17" applyFont="1">
      <alignment vertical="center"/>
    </xf>
    <xf numFmtId="0" fontId="35" fillId="0" borderId="0" xfId="17" applyFont="1" applyBorder="1" applyAlignment="1">
      <alignment vertical="center"/>
    </xf>
    <xf numFmtId="0" fontId="35" fillId="0" borderId="0" xfId="17" applyFont="1" applyBorder="1" applyAlignment="1">
      <alignment horizontal="right" vertical="center"/>
    </xf>
    <xf numFmtId="0" fontId="6" fillId="0" borderId="6" xfId="17" applyBorder="1">
      <alignment vertical="center"/>
    </xf>
    <xf numFmtId="0" fontId="6" fillId="0" borderId="5" xfId="17" applyBorder="1">
      <alignment vertical="center"/>
    </xf>
    <xf numFmtId="0" fontId="7" fillId="0" borderId="5" xfId="17" applyFont="1" applyBorder="1" applyAlignment="1">
      <alignment horizontal="center" vertical="center" justifyLastLine="1"/>
    </xf>
    <xf numFmtId="0" fontId="7" fillId="0" borderId="5" xfId="17" applyFont="1" applyBorder="1" applyAlignment="1">
      <alignment horizontal="center" vertical="center" wrapText="1" justifyLastLine="1"/>
    </xf>
    <xf numFmtId="0" fontId="12" fillId="0" borderId="5" xfId="17" applyFont="1" applyBorder="1" applyAlignment="1">
      <alignment horizontal="center" vertical="center" wrapText="1" justifyLastLine="1"/>
    </xf>
    <xf numFmtId="0" fontId="7" fillId="0" borderId="0" xfId="17" applyFont="1" applyBorder="1">
      <alignment vertical="center"/>
    </xf>
    <xf numFmtId="0" fontId="7" fillId="0" borderId="0" xfId="17" applyFont="1" applyBorder="1" applyAlignment="1">
      <alignment horizontal="distributed" vertical="center"/>
    </xf>
    <xf numFmtId="0" fontId="7" fillId="0" borderId="2" xfId="17" applyFont="1" applyBorder="1">
      <alignment vertical="center"/>
    </xf>
    <xf numFmtId="0" fontId="6" fillId="0" borderId="0" xfId="18" applyAlignment="1">
      <alignment vertical="center"/>
    </xf>
    <xf numFmtId="0" fontId="35" fillId="0" borderId="0" xfId="18" applyFont="1" applyAlignment="1">
      <alignment vertical="center"/>
    </xf>
    <xf numFmtId="0" fontId="35" fillId="0" borderId="0" xfId="18" applyFont="1" applyAlignment="1">
      <alignment horizontal="center" vertical="center"/>
    </xf>
    <xf numFmtId="0" fontId="7" fillId="0" borderId="9" xfId="18" applyFont="1" applyBorder="1" applyAlignment="1">
      <alignment horizontal="distributed" vertical="center" justifyLastLine="1"/>
    </xf>
    <xf numFmtId="0" fontId="7" fillId="0" borderId="10" xfId="18" applyFont="1" applyBorder="1" applyAlignment="1">
      <alignment horizontal="distributed" vertical="center" wrapText="1" justifyLastLine="1"/>
    </xf>
    <xf numFmtId="0" fontId="34" fillId="0" borderId="0" xfId="18" applyFont="1" applyAlignment="1">
      <alignment vertical="center"/>
    </xf>
    <xf numFmtId="0" fontId="7" fillId="0" borderId="5" xfId="18" applyFont="1" applyBorder="1" applyAlignment="1">
      <alignment horizontal="center" vertical="center" wrapText="1" justifyLastLine="1"/>
    </xf>
    <xf numFmtId="0" fontId="7" fillId="0" borderId="0" xfId="18" applyFont="1" applyBorder="1" applyAlignment="1">
      <alignment horizontal="center" vertical="center" wrapText="1" justifyLastLine="1"/>
    </xf>
    <xf numFmtId="0" fontId="7" fillId="0" borderId="11" xfId="18" applyFont="1" applyBorder="1" applyAlignment="1">
      <alignment horizontal="distributed" vertical="center" justifyLastLine="1"/>
    </xf>
    <xf numFmtId="0" fontId="7" fillId="0" borderId="0" xfId="18" applyFont="1" applyBorder="1" applyAlignment="1">
      <alignment horizontal="distributed" vertical="center" justifyLastLine="1"/>
    </xf>
    <xf numFmtId="0" fontId="7" fillId="0" borderId="0" xfId="18" applyFont="1" applyBorder="1" applyAlignment="1">
      <alignment horizontal="distributed" vertical="center" wrapText="1" justifyLastLine="1"/>
    </xf>
    <xf numFmtId="181" fontId="7" fillId="0" borderId="11" xfId="18" applyNumberFormat="1" applyFont="1" applyBorder="1" applyAlignment="1">
      <alignment horizontal="right" vertical="center"/>
    </xf>
    <xf numFmtId="181" fontId="4" fillId="0" borderId="0" xfId="18" applyNumberFormat="1" applyFont="1" applyBorder="1" applyAlignment="1">
      <alignment horizontal="right" vertical="center"/>
    </xf>
    <xf numFmtId="0" fontId="7" fillId="0" borderId="22" xfId="18" applyFont="1" applyBorder="1" applyAlignment="1">
      <alignment horizontal="center" vertical="center" wrapText="1" justifyLastLine="1"/>
    </xf>
    <xf numFmtId="181" fontId="7" fillId="0" borderId="19" xfId="18" applyNumberFormat="1" applyFont="1" applyBorder="1" applyAlignment="1">
      <alignment horizontal="right" vertical="center"/>
    </xf>
    <xf numFmtId="181" fontId="4" fillId="0" borderId="22" xfId="18" applyNumberFormat="1" applyFont="1" applyBorder="1" applyAlignment="1">
      <alignment horizontal="right" vertical="center"/>
    </xf>
    <xf numFmtId="0" fontId="6" fillId="0" borderId="0" xfId="18" applyFont="1" applyAlignment="1">
      <alignment vertical="center"/>
    </xf>
    <xf numFmtId="0" fontId="22" fillId="0" borderId="0" xfId="18" applyFont="1" applyBorder="1" applyAlignment="1">
      <alignment horizontal="left" vertical="center"/>
    </xf>
    <xf numFmtId="0" fontId="22" fillId="0" borderId="0" xfId="18" applyFont="1" applyBorder="1" applyAlignment="1">
      <alignment horizontal="left" vertical="center" wrapText="1"/>
    </xf>
    <xf numFmtId="0" fontId="6" fillId="0" borderId="0" xfId="18" applyFont="1" applyBorder="1" applyAlignment="1">
      <alignment vertical="center"/>
    </xf>
    <xf numFmtId="181" fontId="4" fillId="0" borderId="0" xfId="18" applyNumberFormat="1" applyFont="1" applyBorder="1" applyAlignment="1">
      <alignment horizontal="right" vertical="center" wrapText="1"/>
    </xf>
    <xf numFmtId="0" fontId="7" fillId="0" borderId="0" xfId="18" applyFont="1" applyBorder="1" applyAlignment="1">
      <alignment vertical="center"/>
    </xf>
    <xf numFmtId="0" fontId="7" fillId="0" borderId="2" xfId="18" applyFont="1" applyBorder="1" applyAlignment="1">
      <alignment vertical="center"/>
    </xf>
    <xf numFmtId="181" fontId="7" fillId="0" borderId="3" xfId="18" applyNumberFormat="1" applyFont="1" applyBorder="1" applyAlignment="1">
      <alignment horizontal="right" vertical="center"/>
    </xf>
    <xf numFmtId="181" fontId="4" fillId="0" borderId="2" xfId="18" applyNumberFormat="1" applyFont="1" applyBorder="1" applyAlignment="1">
      <alignment horizontal="right" vertical="center"/>
    </xf>
    <xf numFmtId="0" fontId="6" fillId="0" borderId="0" xfId="18" applyAlignment="1">
      <alignment horizontal="center" vertical="center"/>
    </xf>
    <xf numFmtId="0" fontId="1" fillId="0" borderId="0" xfId="18" applyFont="1" applyAlignment="1">
      <alignment vertical="center"/>
    </xf>
    <xf numFmtId="0" fontId="1" fillId="0" borderId="0" xfId="18" applyFont="1" applyAlignment="1">
      <alignment horizontal="center" vertical="center"/>
    </xf>
    <xf numFmtId="0" fontId="4" fillId="0" borderId="0" xfId="18" applyFont="1" applyAlignment="1">
      <alignment vertical="center"/>
    </xf>
    <xf numFmtId="0" fontId="7" fillId="0" borderId="26" xfId="18" applyFont="1" applyBorder="1" applyAlignment="1">
      <alignment horizontal="distributed" vertical="center" justifyLastLine="1"/>
    </xf>
    <xf numFmtId="0" fontId="12" fillId="0" borderId="26" xfId="18" applyFont="1" applyBorder="1" applyAlignment="1">
      <alignment horizontal="distributed" vertical="center" wrapText="1" justifyLastLine="1"/>
    </xf>
    <xf numFmtId="0" fontId="7" fillId="0" borderId="18" xfId="18" applyFont="1" applyBorder="1" applyAlignment="1">
      <alignment horizontal="distributed" vertical="center" justifyLastLine="1"/>
    </xf>
    <xf numFmtId="183" fontId="4" fillId="0" borderId="0" xfId="18" applyNumberFormat="1" applyFont="1" applyBorder="1" applyAlignment="1">
      <alignment vertical="center"/>
    </xf>
    <xf numFmtId="183" fontId="4" fillId="0" borderId="0" xfId="18" applyNumberFormat="1" applyFont="1" applyBorder="1" applyAlignment="1">
      <alignment horizontal="right" vertical="center"/>
    </xf>
    <xf numFmtId="177" fontId="4" fillId="0" borderId="0" xfId="18" applyNumberFormat="1" applyFont="1" applyBorder="1" applyAlignment="1">
      <alignment horizontal="right" vertical="center"/>
    </xf>
    <xf numFmtId="181" fontId="7" fillId="0" borderId="0" xfId="18" applyNumberFormat="1" applyFont="1" applyBorder="1" applyAlignment="1">
      <alignment horizontal="right" vertical="center"/>
    </xf>
    <xf numFmtId="183" fontId="7" fillId="0" borderId="0" xfId="18" applyNumberFormat="1" applyFont="1" applyBorder="1" applyAlignment="1">
      <alignment vertical="center"/>
    </xf>
    <xf numFmtId="183" fontId="7" fillId="0" borderId="0" xfId="18" applyNumberFormat="1" applyFont="1" applyBorder="1" applyAlignment="1">
      <alignment horizontal="right" vertical="center"/>
    </xf>
    <xf numFmtId="177" fontId="7" fillId="0" borderId="0" xfId="18" applyNumberFormat="1" applyFont="1" applyBorder="1" applyAlignment="1">
      <alignment horizontal="right" vertical="center"/>
    </xf>
    <xf numFmtId="0" fontId="7" fillId="0" borderId="0" xfId="18" applyFont="1" applyAlignment="1">
      <alignment vertical="center"/>
    </xf>
    <xf numFmtId="0" fontId="7" fillId="0" borderId="0" xfId="18" applyFont="1" applyBorder="1" applyAlignment="1">
      <alignment horizontal="right" vertical="center"/>
    </xf>
    <xf numFmtId="181" fontId="4" fillId="0" borderId="0" xfId="18" quotePrefix="1" applyNumberFormat="1" applyFont="1" applyBorder="1" applyAlignment="1">
      <alignment horizontal="right" vertical="center"/>
    </xf>
    <xf numFmtId="0" fontId="7" fillId="0" borderId="22" xfId="18" applyFont="1" applyBorder="1" applyAlignment="1">
      <alignment horizontal="right" vertical="center"/>
    </xf>
    <xf numFmtId="183" fontId="4" fillId="0" borderId="22" xfId="18" applyNumberFormat="1" applyFont="1" applyBorder="1" applyAlignment="1">
      <alignment vertical="center"/>
    </xf>
    <xf numFmtId="183" fontId="4" fillId="0" borderId="22" xfId="18" applyNumberFormat="1" applyFont="1" applyBorder="1" applyAlignment="1">
      <alignment horizontal="right" vertical="center"/>
    </xf>
    <xf numFmtId="0" fontId="42" fillId="0" borderId="0" xfId="18" applyFont="1" applyAlignment="1">
      <alignment vertical="center"/>
    </xf>
    <xf numFmtId="0" fontId="7" fillId="0" borderId="22" xfId="18" applyFont="1" applyBorder="1" applyAlignment="1">
      <alignment horizontal="right" vertical="top"/>
    </xf>
    <xf numFmtId="181" fontId="4" fillId="0" borderId="19" xfId="18" applyNumberFormat="1" applyFont="1" applyBorder="1" applyAlignment="1">
      <alignment horizontal="right" vertical="top"/>
    </xf>
    <xf numFmtId="181" fontId="4" fillId="0" borderId="22" xfId="18" applyNumberFormat="1" applyFont="1" applyBorder="1" applyAlignment="1">
      <alignment horizontal="right" vertical="top"/>
    </xf>
    <xf numFmtId="183" fontId="4" fillId="0" borderId="22" xfId="18" applyNumberFormat="1" applyFont="1" applyBorder="1" applyAlignment="1">
      <alignment vertical="top"/>
    </xf>
    <xf numFmtId="183" fontId="4" fillId="0" borderId="22" xfId="18" applyNumberFormat="1" applyFont="1" applyBorder="1" applyAlignment="1">
      <alignment horizontal="right" vertical="top"/>
    </xf>
    <xf numFmtId="0" fontId="22" fillId="0" borderId="23" xfId="18" applyFont="1" applyBorder="1" applyAlignment="1">
      <alignment horizontal="left" vertical="center"/>
    </xf>
    <xf numFmtId="0" fontId="7" fillId="0" borderId="23" xfId="18" applyFont="1" applyBorder="1" applyAlignment="1">
      <alignment vertical="center"/>
    </xf>
    <xf numFmtId="0" fontId="6" fillId="0" borderId="23" xfId="15" applyBorder="1" applyAlignment="1">
      <alignment vertical="center"/>
    </xf>
    <xf numFmtId="0" fontId="7" fillId="0" borderId="2" xfId="18" applyFont="1" applyBorder="1" applyAlignment="1">
      <alignment horizontal="right" vertical="top"/>
    </xf>
    <xf numFmtId="0" fontId="6" fillId="0" borderId="4" xfId="15" applyBorder="1" applyAlignment="1">
      <alignment vertical="center"/>
    </xf>
    <xf numFmtId="181" fontId="4" fillId="0" borderId="3" xfId="18" applyNumberFormat="1" applyFont="1" applyBorder="1" applyAlignment="1">
      <alignment horizontal="right" vertical="top"/>
    </xf>
    <xf numFmtId="181" fontId="4" fillId="0" borderId="2" xfId="18" applyNumberFormat="1" applyFont="1" applyBorder="1" applyAlignment="1">
      <alignment horizontal="right" vertical="top"/>
    </xf>
    <xf numFmtId="183" fontId="4" fillId="0" borderId="2" xfId="18" applyNumberFormat="1" applyFont="1" applyBorder="1" applyAlignment="1">
      <alignment vertical="top"/>
    </xf>
    <xf numFmtId="183" fontId="4" fillId="0" borderId="2" xfId="18" applyNumberFormat="1" applyFont="1" applyBorder="1" applyAlignment="1">
      <alignment horizontal="right" vertical="top"/>
    </xf>
    <xf numFmtId="0" fontId="22" fillId="0" borderId="0" xfId="18" applyFont="1" applyBorder="1" applyAlignment="1">
      <alignment vertical="center"/>
    </xf>
    <xf numFmtId="0" fontId="6" fillId="0" borderId="0" xfId="18" applyBorder="1" applyAlignment="1">
      <alignment horizontal="center" vertical="center"/>
    </xf>
    <xf numFmtId="0" fontId="22" fillId="0" borderId="23" xfId="18" applyFont="1" applyBorder="1" applyAlignment="1">
      <alignment vertical="center"/>
    </xf>
    <xf numFmtId="0" fontId="7" fillId="0" borderId="6" xfId="18" applyFont="1" applyBorder="1" applyAlignment="1">
      <alignment vertical="center"/>
    </xf>
    <xf numFmtId="181" fontId="7" fillId="0" borderId="5" xfId="18" applyNumberFormat="1" applyFont="1" applyBorder="1" applyAlignment="1">
      <alignment vertical="center"/>
    </xf>
    <xf numFmtId="0" fontId="7" fillId="0" borderId="5" xfId="18" applyFont="1" applyBorder="1" applyAlignment="1">
      <alignment vertical="center"/>
    </xf>
    <xf numFmtId="0" fontId="7" fillId="0" borderId="0" xfId="18" applyFont="1" applyBorder="1" applyAlignment="1">
      <alignment horizontal="center" vertical="center"/>
    </xf>
    <xf numFmtId="0" fontId="7" fillId="0" borderId="23" xfId="18" applyFont="1" applyBorder="1" applyAlignment="1">
      <alignment horizontal="distributed" vertical="center" justifyLastLine="1"/>
    </xf>
    <xf numFmtId="0" fontId="7" fillId="0" borderId="11" xfId="18" applyFont="1" applyBorder="1" applyAlignment="1">
      <alignment vertical="center"/>
    </xf>
    <xf numFmtId="181" fontId="7" fillId="0" borderId="0" xfId="18" applyNumberFormat="1" applyFont="1" applyBorder="1" applyAlignment="1">
      <alignment vertical="center"/>
    </xf>
    <xf numFmtId="0" fontId="6" fillId="0" borderId="0" xfId="18" applyBorder="1" applyAlignment="1">
      <alignment vertical="center"/>
    </xf>
    <xf numFmtId="0" fontId="4" fillId="0" borderId="11" xfId="18" applyFont="1" applyBorder="1" applyAlignment="1">
      <alignment vertical="center"/>
    </xf>
    <xf numFmtId="181" fontId="4" fillId="0" borderId="0" xfId="18" applyNumberFormat="1" applyFont="1" applyBorder="1" applyAlignment="1">
      <alignment vertical="center"/>
    </xf>
    <xf numFmtId="0" fontId="4" fillId="0" borderId="0" xfId="18" applyFont="1" applyBorder="1" applyAlignment="1">
      <alignment vertical="center"/>
    </xf>
    <xf numFmtId="0" fontId="6" fillId="0" borderId="22" xfId="18" applyBorder="1" applyAlignment="1">
      <alignment vertical="center"/>
    </xf>
    <xf numFmtId="0" fontId="7" fillId="0" borderId="17" xfId="18" applyFont="1" applyBorder="1" applyAlignment="1">
      <alignment horizontal="distributed" vertical="top" justifyLastLine="1"/>
    </xf>
    <xf numFmtId="0" fontId="4" fillId="0" borderId="19" xfId="18" applyFont="1" applyBorder="1" applyAlignment="1">
      <alignment vertical="center"/>
    </xf>
    <xf numFmtId="181" fontId="4" fillId="0" borderId="22" xfId="18" applyNumberFormat="1" applyFont="1" applyBorder="1" applyAlignment="1">
      <alignment vertical="center"/>
    </xf>
    <xf numFmtId="0" fontId="4" fillId="0" borderId="22" xfId="18" applyFont="1" applyBorder="1" applyAlignment="1">
      <alignment vertical="center"/>
    </xf>
    <xf numFmtId="0" fontId="6" fillId="0" borderId="6" xfId="18" applyBorder="1" applyAlignment="1">
      <alignment vertical="center"/>
    </xf>
    <xf numFmtId="181" fontId="4" fillId="0" borderId="5" xfId="18" applyNumberFormat="1" applyFont="1" applyBorder="1" applyAlignment="1">
      <alignment vertical="center"/>
    </xf>
    <xf numFmtId="0" fontId="6" fillId="0" borderId="5" xfId="18" applyBorder="1" applyAlignment="1">
      <alignment vertical="center"/>
    </xf>
    <xf numFmtId="0" fontId="22" fillId="0" borderId="5" xfId="18" applyFont="1" applyBorder="1" applyAlignment="1">
      <alignment vertical="center"/>
    </xf>
    <xf numFmtId="0" fontId="6" fillId="0" borderId="5" xfId="18" applyBorder="1" applyAlignment="1">
      <alignment horizontal="center" vertical="center"/>
    </xf>
    <xf numFmtId="0" fontId="22" fillId="0" borderId="7" xfId="18" applyFont="1" applyBorder="1" applyAlignment="1">
      <alignment vertical="center"/>
    </xf>
    <xf numFmtId="0" fontId="6" fillId="0" borderId="11" xfId="18" applyBorder="1" applyAlignment="1">
      <alignment vertical="center"/>
    </xf>
    <xf numFmtId="0" fontId="6" fillId="0" borderId="2" xfId="18" applyBorder="1" applyAlignment="1">
      <alignment vertical="center"/>
    </xf>
    <xf numFmtId="0" fontId="7" fillId="0" borderId="4" xfId="18" applyFont="1" applyBorder="1" applyAlignment="1">
      <alignment horizontal="distributed" vertical="top" justifyLastLine="1"/>
    </xf>
    <xf numFmtId="0" fontId="6" fillId="0" borderId="3" xfId="18" applyBorder="1" applyAlignment="1">
      <alignment vertical="center"/>
    </xf>
    <xf numFmtId="181" fontId="4" fillId="0" borderId="2" xfId="18" applyNumberFormat="1" applyFont="1" applyBorder="1" applyAlignment="1">
      <alignment vertical="center"/>
    </xf>
    <xf numFmtId="0" fontId="6" fillId="0" borderId="0" xfId="19" applyFill="1">
      <alignment vertical="center"/>
    </xf>
    <xf numFmtId="0" fontId="8" fillId="0" borderId="0" xfId="19" applyFont="1" applyFill="1" applyAlignment="1">
      <alignment vertical="center"/>
    </xf>
    <xf numFmtId="0" fontId="8" fillId="0" borderId="2" xfId="19" applyFont="1" applyFill="1" applyBorder="1" applyAlignment="1">
      <alignment vertical="center"/>
    </xf>
    <xf numFmtId="0" fontId="1" fillId="0" borderId="2" xfId="19" applyFont="1" applyFill="1" applyBorder="1" applyAlignment="1">
      <alignment horizontal="right" vertical="center"/>
    </xf>
    <xf numFmtId="0" fontId="1" fillId="0" borderId="0" xfId="19" applyFont="1" applyFill="1" applyAlignment="1">
      <alignment vertical="center"/>
    </xf>
    <xf numFmtId="0" fontId="7" fillId="0" borderId="21" xfId="19" applyFont="1" applyFill="1" applyBorder="1" applyAlignment="1">
      <alignment horizontal="distributed" vertical="center" justifyLastLine="1"/>
    </xf>
    <xf numFmtId="0" fontId="8" fillId="0" borderId="9" xfId="19" applyFont="1" applyFill="1" applyBorder="1" applyAlignment="1">
      <alignment horizontal="distributed" vertical="center" wrapText="1" justifyLastLine="1"/>
    </xf>
    <xf numFmtId="0" fontId="12" fillId="0" borderId="10" xfId="19" applyFont="1" applyFill="1" applyBorder="1" applyAlignment="1">
      <alignment horizontal="distributed" vertical="center" wrapText="1" justifyLastLine="1"/>
    </xf>
    <xf numFmtId="0" fontId="34" fillId="0" borderId="0" xfId="19" applyFont="1" applyFill="1">
      <alignment vertical="center"/>
    </xf>
    <xf numFmtId="184" fontId="7" fillId="0" borderId="5" xfId="19" applyNumberFormat="1" applyFont="1" applyFill="1" applyBorder="1" applyAlignment="1">
      <alignment horizontal="right" vertical="center" shrinkToFit="1"/>
    </xf>
    <xf numFmtId="181" fontId="7" fillId="0" borderId="0" xfId="15" applyNumberFormat="1" applyFont="1" applyFill="1" applyBorder="1" applyAlignment="1">
      <alignment vertical="center" shrinkToFit="1"/>
    </xf>
    <xf numFmtId="184" fontId="7" fillId="0" borderId="5" xfId="19" applyNumberFormat="1" applyFont="1" applyFill="1" applyBorder="1" applyAlignment="1">
      <alignment horizontal="right" vertical="center"/>
    </xf>
    <xf numFmtId="189" fontId="34" fillId="0" borderId="0" xfId="19" applyNumberFormat="1" applyFont="1" applyFill="1">
      <alignment vertical="center"/>
    </xf>
    <xf numFmtId="0" fontId="7" fillId="0" borderId="0" xfId="19" applyFont="1" applyFill="1" applyBorder="1" applyAlignment="1">
      <alignment horizontal="distributed" vertical="center" wrapText="1"/>
    </xf>
    <xf numFmtId="0" fontId="7" fillId="0" borderId="23" xfId="19" applyFont="1" applyFill="1" applyBorder="1" applyAlignment="1">
      <alignment horizontal="distributed" vertical="center" wrapText="1"/>
    </xf>
    <xf numFmtId="184" fontId="7" fillId="0" borderId="0" xfId="19" applyNumberFormat="1" applyFont="1" applyFill="1" applyBorder="1" applyAlignment="1">
      <alignment horizontal="right" vertical="center" shrinkToFit="1"/>
    </xf>
    <xf numFmtId="0" fontId="7" fillId="0" borderId="35" xfId="19" applyFont="1" applyFill="1" applyBorder="1" applyAlignment="1">
      <alignment horizontal="distributed" vertical="center"/>
    </xf>
    <xf numFmtId="184" fontId="4" fillId="0" borderId="0" xfId="19" applyNumberFormat="1" applyFont="1" applyFill="1" applyBorder="1" applyAlignment="1">
      <alignment horizontal="right" vertical="center"/>
    </xf>
    <xf numFmtId="0" fontId="7" fillId="0" borderId="0" xfId="19" applyFont="1" applyFill="1">
      <alignment vertical="center"/>
    </xf>
    <xf numFmtId="0" fontId="7" fillId="0" borderId="0" xfId="19" applyFont="1" applyFill="1" applyBorder="1">
      <alignment vertical="center"/>
    </xf>
    <xf numFmtId="0" fontId="7" fillId="0" borderId="0" xfId="19" applyFont="1" applyFill="1" applyBorder="1" applyAlignment="1">
      <alignment horizontal="distributed" vertical="center"/>
    </xf>
    <xf numFmtId="184" fontId="4" fillId="0" borderId="0" xfId="19" applyNumberFormat="1" applyFont="1" applyFill="1" applyBorder="1" applyAlignment="1">
      <alignment horizontal="right" vertical="center" shrinkToFit="1"/>
    </xf>
    <xf numFmtId="0" fontId="7" fillId="0" borderId="23" xfId="19" applyFont="1" applyFill="1" applyBorder="1" applyAlignment="1">
      <alignment horizontal="distributed" vertical="center"/>
    </xf>
    <xf numFmtId="49" fontId="29" fillId="0" borderId="0" xfId="16" applyNumberFormat="1" applyFont="1" applyFill="1" applyBorder="1" applyAlignment="1">
      <alignment vertical="top"/>
    </xf>
    <xf numFmtId="189" fontId="37" fillId="0" borderId="0" xfId="16" applyNumberFormat="1" applyFont="1" applyFill="1" applyBorder="1" applyAlignment="1">
      <alignment vertical="top"/>
    </xf>
    <xf numFmtId="189" fontId="37" fillId="0" borderId="0" xfId="16" applyNumberFormat="1" applyFont="1" applyFill="1" applyBorder="1" applyAlignment="1">
      <alignment horizontal="right" vertical="top"/>
    </xf>
    <xf numFmtId="189" fontId="7" fillId="0" borderId="0" xfId="19" applyNumberFormat="1" applyFont="1" applyFill="1" applyBorder="1">
      <alignment vertical="center"/>
    </xf>
    <xf numFmtId="0" fontId="4" fillId="0" borderId="0" xfId="15" applyFont="1" applyFill="1" applyBorder="1"/>
    <xf numFmtId="184" fontId="4" fillId="0" borderId="0" xfId="19" applyNumberFormat="1" applyFont="1" applyFill="1" applyBorder="1" applyAlignment="1">
      <alignment vertical="center"/>
    </xf>
    <xf numFmtId="184" fontId="4" fillId="0" borderId="11" xfId="19" applyNumberFormat="1" applyFont="1" applyFill="1" applyBorder="1" applyAlignment="1">
      <alignment horizontal="right" vertical="center"/>
    </xf>
    <xf numFmtId="0" fontId="34" fillId="0" borderId="0" xfId="19" applyFont="1" applyFill="1" applyBorder="1">
      <alignment vertical="center"/>
    </xf>
    <xf numFmtId="189" fontId="34" fillId="0" borderId="0" xfId="19" applyNumberFormat="1" applyFont="1" applyFill="1" applyBorder="1">
      <alignment vertical="center"/>
    </xf>
    <xf numFmtId="184" fontId="4" fillId="0" borderId="0" xfId="15" applyNumberFormat="1" applyFont="1" applyFill="1" applyAlignment="1">
      <alignment horizontal="right" vertical="center"/>
    </xf>
    <xf numFmtId="0" fontId="1" fillId="0" borderId="0" xfId="19" applyFont="1" applyFill="1">
      <alignment vertical="center"/>
    </xf>
    <xf numFmtId="0" fontId="8" fillId="0" borderId="0" xfId="19" applyFont="1" applyFill="1" applyBorder="1">
      <alignment vertical="center"/>
    </xf>
    <xf numFmtId="0" fontId="1" fillId="0" borderId="0" xfId="19" applyFont="1" applyFill="1" applyBorder="1">
      <alignment vertical="center"/>
    </xf>
    <xf numFmtId="0" fontId="35" fillId="0" borderId="0" xfId="19" applyFont="1" applyFill="1" applyAlignment="1">
      <alignment vertical="center"/>
    </xf>
    <xf numFmtId="0" fontId="8" fillId="0" borderId="0" xfId="19" applyFont="1" applyFill="1" applyBorder="1" applyAlignment="1">
      <alignment vertical="center" wrapText="1"/>
    </xf>
    <xf numFmtId="0" fontId="7" fillId="0" borderId="35" xfId="19" applyFont="1" applyFill="1" applyBorder="1">
      <alignment vertical="center"/>
    </xf>
    <xf numFmtId="184" fontId="4" fillId="0" borderId="0" xfId="15" quotePrefix="1" applyNumberFormat="1" applyFont="1" applyFill="1" applyAlignment="1">
      <alignment horizontal="right" vertical="center"/>
    </xf>
    <xf numFmtId="0" fontId="7" fillId="0" borderId="0" xfId="19" applyFont="1" applyFill="1" applyBorder="1" applyAlignment="1">
      <alignment horizontal="center" vertical="center" wrapText="1"/>
    </xf>
    <xf numFmtId="184" fontId="4" fillId="0" borderId="0" xfId="15" quotePrefix="1" applyNumberFormat="1" applyFont="1" applyFill="1" applyBorder="1" applyAlignment="1">
      <alignment horizontal="right"/>
    </xf>
    <xf numFmtId="184" fontId="7" fillId="0" borderId="0" xfId="19" applyNumberFormat="1" applyFont="1" applyFill="1" applyBorder="1" applyAlignment="1">
      <alignment horizontal="right" vertical="center"/>
    </xf>
    <xf numFmtId="184" fontId="7" fillId="0" borderId="0" xfId="15" quotePrefix="1" applyNumberFormat="1" applyFont="1" applyFill="1" applyBorder="1" applyAlignment="1">
      <alignment horizontal="right"/>
    </xf>
    <xf numFmtId="0" fontId="7" fillId="0" borderId="11" xfId="15" applyFont="1" applyFill="1" applyBorder="1"/>
    <xf numFmtId="0" fontId="7" fillId="0" borderId="36" xfId="15" applyFont="1" applyFill="1" applyBorder="1"/>
    <xf numFmtId="0" fontId="7" fillId="0" borderId="11" xfId="19" applyFont="1" applyFill="1" applyBorder="1">
      <alignment vertical="center"/>
    </xf>
    <xf numFmtId="0" fontId="7" fillId="0" borderId="36" xfId="19" applyFont="1" applyFill="1" applyBorder="1">
      <alignment vertical="center"/>
    </xf>
    <xf numFmtId="184" fontId="6" fillId="0" borderId="11" xfId="19" applyNumberFormat="1" applyFont="1" applyFill="1" applyBorder="1">
      <alignment vertical="center"/>
    </xf>
    <xf numFmtId="184" fontId="34" fillId="0" borderId="0" xfId="19" applyNumberFormat="1" applyFont="1" applyFill="1" applyBorder="1">
      <alignment vertical="center"/>
    </xf>
    <xf numFmtId="184" fontId="34" fillId="0" borderId="36" xfId="19" applyNumberFormat="1" applyFont="1" applyFill="1" applyBorder="1">
      <alignment vertical="center"/>
    </xf>
    <xf numFmtId="0" fontId="6" fillId="0" borderId="11" xfId="19" applyFont="1" applyFill="1" applyBorder="1">
      <alignment vertical="center"/>
    </xf>
    <xf numFmtId="0" fontId="34" fillId="0" borderId="36" xfId="19" applyFont="1" applyFill="1" applyBorder="1">
      <alignment vertical="center"/>
    </xf>
    <xf numFmtId="0" fontId="34" fillId="0" borderId="2" xfId="19" applyFont="1" applyFill="1" applyBorder="1">
      <alignment vertical="center"/>
    </xf>
    <xf numFmtId="0" fontId="6" fillId="0" borderId="3" xfId="19" applyFont="1" applyFill="1" applyBorder="1">
      <alignment vertical="center"/>
    </xf>
    <xf numFmtId="49" fontId="29" fillId="0" borderId="2" xfId="16" applyNumberFormat="1" applyFont="1" applyFill="1" applyBorder="1" applyAlignment="1">
      <alignment vertical="top"/>
    </xf>
    <xf numFmtId="0" fontId="34" fillId="0" borderId="37" xfId="19" applyFont="1" applyFill="1" applyBorder="1">
      <alignment vertical="center"/>
    </xf>
    <xf numFmtId="0" fontId="7" fillId="0" borderId="38" xfId="19" applyFont="1" applyFill="1" applyBorder="1">
      <alignment vertical="center"/>
    </xf>
    <xf numFmtId="184" fontId="4" fillId="0" borderId="3" xfId="19" applyNumberFormat="1" applyFont="1" applyFill="1" applyBorder="1" applyAlignment="1">
      <alignment horizontal="right" vertical="center"/>
    </xf>
    <xf numFmtId="0" fontId="6" fillId="0" borderId="0" xfId="19" applyFont="1" applyFill="1">
      <alignment vertical="center"/>
    </xf>
    <xf numFmtId="189" fontId="8" fillId="0" borderId="0" xfId="19" applyNumberFormat="1" applyFont="1" applyFill="1" applyBorder="1" applyAlignment="1"/>
    <xf numFmtId="189" fontId="1" fillId="0" borderId="0" xfId="19" applyNumberFormat="1" applyFont="1" applyFill="1" applyBorder="1" applyAlignment="1">
      <alignment horizontal="right" vertical="center"/>
    </xf>
    <xf numFmtId="0" fontId="34" fillId="0" borderId="0" xfId="19" applyFont="1" applyFill="1" applyBorder="1" applyAlignment="1">
      <alignment vertical="center"/>
    </xf>
    <xf numFmtId="0" fontId="7" fillId="0" borderId="9" xfId="15" applyFont="1" applyBorder="1" applyAlignment="1">
      <alignment horizontal="distributed" vertical="center" justifyLastLine="1"/>
    </xf>
    <xf numFmtId="0" fontId="8" fillId="0" borderId="9" xfId="15" applyFont="1" applyBorder="1" applyAlignment="1">
      <alignment horizontal="distributed" vertical="center" wrapText="1" justifyLastLine="1"/>
    </xf>
    <xf numFmtId="0" fontId="12" fillId="0" borderId="10" xfId="15" applyFont="1" applyBorder="1" applyAlignment="1">
      <alignment horizontal="distributed" vertical="center" wrapText="1" justifyLastLine="1"/>
    </xf>
    <xf numFmtId="184" fontId="7" fillId="0" borderId="0" xfId="15" applyNumberFormat="1" applyFont="1" applyBorder="1" applyAlignment="1">
      <alignment horizontal="right" vertical="center" shrinkToFit="1"/>
    </xf>
    <xf numFmtId="184" fontId="7" fillId="0" borderId="0" xfId="15" applyNumberFormat="1" applyFont="1" applyBorder="1" applyAlignment="1">
      <alignment horizontal="right" vertical="center"/>
    </xf>
    <xf numFmtId="184" fontId="7" fillId="0" borderId="5" xfId="15" applyNumberFormat="1" applyFont="1" applyBorder="1" applyAlignment="1">
      <alignment horizontal="right" vertical="center"/>
    </xf>
    <xf numFmtId="0" fontId="7" fillId="0" borderId="0" xfId="15" applyFont="1" applyBorder="1" applyAlignment="1">
      <alignment horizontal="distributed" vertical="center" wrapText="1"/>
    </xf>
    <xf numFmtId="0" fontId="7" fillId="0" borderId="23" xfId="15" applyFont="1" applyBorder="1" applyAlignment="1">
      <alignment horizontal="distributed" vertical="center" wrapText="1"/>
    </xf>
    <xf numFmtId="184" fontId="4" fillId="0" borderId="0" xfId="15" applyNumberFormat="1" applyFont="1" applyBorder="1" applyAlignment="1">
      <alignment horizontal="right" vertical="center" shrinkToFit="1"/>
    </xf>
    <xf numFmtId="184" fontId="4" fillId="0" borderId="0" xfId="15" applyNumberFormat="1" applyFont="1" applyBorder="1" applyAlignment="1">
      <alignment horizontal="right" vertical="center"/>
    </xf>
    <xf numFmtId="184" fontId="7" fillId="0" borderId="35" xfId="15" applyNumberFormat="1" applyFont="1" applyBorder="1" applyAlignment="1">
      <alignment horizontal="right" vertical="center"/>
    </xf>
    <xf numFmtId="184" fontId="4" fillId="0" borderId="0" xfId="15" applyNumberFormat="1" applyFont="1" applyBorder="1" applyAlignment="1">
      <alignment vertical="center"/>
    </xf>
    <xf numFmtId="184" fontId="4" fillId="0" borderId="0" xfId="15" applyNumberFormat="1" applyFont="1" applyAlignment="1">
      <alignment vertical="center"/>
    </xf>
    <xf numFmtId="0" fontId="7" fillId="0" borderId="0" xfId="15" applyFont="1" applyBorder="1"/>
    <xf numFmtId="0" fontId="7" fillId="0" borderId="23" xfId="15" applyFont="1" applyBorder="1"/>
    <xf numFmtId="184" fontId="4" fillId="0" borderId="0" xfId="15" applyNumberFormat="1" applyFont="1" applyFill="1" applyAlignment="1">
      <alignment vertical="center"/>
    </xf>
    <xf numFmtId="184" fontId="4" fillId="0" borderId="36" xfId="15" quotePrefix="1" applyNumberFormat="1" applyFont="1" applyFill="1" applyBorder="1" applyAlignment="1">
      <alignment horizontal="right" vertical="center"/>
    </xf>
    <xf numFmtId="184" fontId="4" fillId="0" borderId="36" xfId="15" applyNumberFormat="1" applyFont="1" applyFill="1" applyBorder="1" applyAlignment="1">
      <alignment vertical="center"/>
    </xf>
    <xf numFmtId="0" fontId="8" fillId="0" borderId="0" xfId="15" applyFont="1" applyBorder="1"/>
    <xf numFmtId="0" fontId="7" fillId="0" borderId="23" xfId="15" applyFont="1" applyFill="1" applyBorder="1" applyAlignment="1">
      <alignment vertical="center" shrinkToFit="1"/>
    </xf>
    <xf numFmtId="0" fontId="7" fillId="0" borderId="0" xfId="15" applyFont="1" applyFill="1" applyBorder="1" applyAlignment="1">
      <alignment horizontal="distributed" vertical="center"/>
    </xf>
    <xf numFmtId="184" fontId="4" fillId="0" borderId="11" xfId="15" applyNumberFormat="1" applyFont="1" applyFill="1" applyBorder="1" applyAlignment="1">
      <alignment vertical="center"/>
    </xf>
    <xf numFmtId="184" fontId="4" fillId="0" borderId="11" xfId="15" applyNumberFormat="1" applyFont="1" applyBorder="1" applyAlignment="1">
      <alignment vertical="center"/>
    </xf>
    <xf numFmtId="184" fontId="4" fillId="0" borderId="36" xfId="15" applyNumberFormat="1" applyFont="1" applyBorder="1" applyAlignment="1">
      <alignment horizontal="right" vertical="center"/>
    </xf>
    <xf numFmtId="0" fontId="7" fillId="0" borderId="11" xfId="15" applyFont="1" applyBorder="1"/>
    <xf numFmtId="0" fontId="7" fillId="0" borderId="36" xfId="15" applyFont="1" applyBorder="1"/>
    <xf numFmtId="0" fontId="7" fillId="0" borderId="35" xfId="15" applyFont="1" applyBorder="1"/>
    <xf numFmtId="0" fontId="6" fillId="0" borderId="23" xfId="15" applyBorder="1"/>
    <xf numFmtId="0" fontId="6" fillId="0" borderId="0" xfId="15" applyFont="1" applyBorder="1"/>
    <xf numFmtId="0" fontId="6" fillId="0" borderId="35" xfId="15" applyBorder="1"/>
    <xf numFmtId="0" fontId="6" fillId="0" borderId="2" xfId="15" applyBorder="1"/>
    <xf numFmtId="0" fontId="6" fillId="0" borderId="4" xfId="15" applyBorder="1"/>
    <xf numFmtId="0" fontId="6" fillId="0" borderId="38" xfId="15" applyBorder="1"/>
    <xf numFmtId="184" fontId="4" fillId="0" borderId="3" xfId="15" applyNumberFormat="1" applyFont="1" applyBorder="1" applyAlignment="1">
      <alignment vertical="center"/>
    </xf>
    <xf numFmtId="184" fontId="4" fillId="0" borderId="2" xfId="15" applyNumberFormat="1" applyFont="1" applyBorder="1" applyAlignment="1">
      <alignment vertical="center"/>
    </xf>
    <xf numFmtId="184" fontId="4" fillId="0" borderId="2" xfId="15" quotePrefix="1" applyNumberFormat="1" applyFont="1" applyFill="1" applyBorder="1" applyAlignment="1">
      <alignment horizontal="right" vertical="center"/>
    </xf>
    <xf numFmtId="0" fontId="7" fillId="0" borderId="0" xfId="21" applyFont="1" applyBorder="1"/>
    <xf numFmtId="0" fontId="7" fillId="0" borderId="0" xfId="21" applyFont="1"/>
    <xf numFmtId="0" fontId="21" fillId="0" borderId="0" xfId="21" applyFont="1" applyAlignment="1">
      <alignment horizontal="left" vertical="center"/>
    </xf>
    <xf numFmtId="0" fontId="4" fillId="0" borderId="0" xfId="21" applyFont="1"/>
    <xf numFmtId="0" fontId="1" fillId="0" borderId="2" xfId="21" applyFont="1" applyBorder="1" applyAlignment="1">
      <alignment vertical="center"/>
    </xf>
    <xf numFmtId="0" fontId="4" fillId="0" borderId="0" xfId="21" applyFont="1" applyBorder="1"/>
    <xf numFmtId="0" fontId="6" fillId="0" borderId="0" xfId="21"/>
    <xf numFmtId="0" fontId="6" fillId="0" borderId="0" xfId="21" applyBorder="1"/>
    <xf numFmtId="0" fontId="7" fillId="0" borderId="26" xfId="21" applyFont="1" applyBorder="1" applyAlignment="1">
      <alignment horizontal="distributed" vertical="center" justifyLastLine="1"/>
    </xf>
    <xf numFmtId="0" fontId="7" fillId="0" borderId="18" xfId="21" applyFont="1" applyBorder="1" applyAlignment="1">
      <alignment horizontal="distributed" vertical="center" justifyLastLine="1"/>
    </xf>
    <xf numFmtId="38" fontId="7" fillId="0" borderId="23" xfId="21" applyNumberFormat="1" applyFont="1" applyBorder="1" applyAlignment="1">
      <alignment horizontal="distributed" vertical="center"/>
    </xf>
    <xf numFmtId="187" fontId="7" fillId="0" borderId="0" xfId="21" applyNumberFormat="1" applyFont="1" applyBorder="1" applyAlignment="1">
      <alignment horizontal="right" vertical="center"/>
    </xf>
    <xf numFmtId="187" fontId="4" fillId="0" borderId="0" xfId="21" applyNumberFormat="1" applyFont="1" applyBorder="1" applyAlignment="1">
      <alignment horizontal="right" vertical="center"/>
    </xf>
    <xf numFmtId="187" fontId="7" fillId="0" borderId="5" xfId="21" applyNumberFormat="1" applyFont="1" applyBorder="1" applyAlignment="1">
      <alignment horizontal="right" vertical="center"/>
    </xf>
    <xf numFmtId="187" fontId="4" fillId="0" borderId="5" xfId="21" applyNumberFormat="1" applyFont="1" applyBorder="1" applyAlignment="1">
      <alignment horizontal="right" vertical="center"/>
    </xf>
    <xf numFmtId="184" fontId="4" fillId="0" borderId="5" xfId="21" applyNumberFormat="1" applyFont="1" applyBorder="1" applyAlignment="1">
      <alignment horizontal="right" vertical="center"/>
    </xf>
    <xf numFmtId="38" fontId="7" fillId="0" borderId="23" xfId="21" applyNumberFormat="1" applyFont="1" applyBorder="1" applyAlignment="1">
      <alignment horizontal="distributed" vertical="center" indent="1"/>
    </xf>
    <xf numFmtId="184" fontId="4" fillId="0" borderId="0" xfId="22" applyNumberFormat="1" applyFont="1" applyBorder="1" applyAlignment="1">
      <alignment horizontal="right" vertical="center" shrinkToFit="1"/>
    </xf>
    <xf numFmtId="184" fontId="4" fillId="0" borderId="0" xfId="2" quotePrefix="1" applyNumberFormat="1" applyFont="1" applyFill="1" applyBorder="1" applyAlignment="1">
      <alignment horizontal="right" vertical="center"/>
    </xf>
    <xf numFmtId="187" fontId="4" fillId="0" borderId="0" xfId="21" quotePrefix="1" applyNumberFormat="1" applyFont="1" applyBorder="1" applyAlignment="1">
      <alignment horizontal="right" vertical="center"/>
    </xf>
    <xf numFmtId="38" fontId="7" fillId="0" borderId="23" xfId="21" applyNumberFormat="1" applyFont="1" applyFill="1" applyBorder="1" applyAlignment="1">
      <alignment horizontal="distributed" vertical="center" indent="1"/>
    </xf>
    <xf numFmtId="38" fontId="7" fillId="0" borderId="4" xfId="21" applyNumberFormat="1" applyFont="1" applyFill="1" applyBorder="1" applyAlignment="1">
      <alignment horizontal="distributed" vertical="center" indent="1"/>
    </xf>
    <xf numFmtId="187" fontId="4" fillId="0" borderId="2" xfId="21" applyNumberFormat="1" applyFont="1" applyBorder="1" applyAlignment="1">
      <alignment horizontal="right" vertical="center"/>
    </xf>
    <xf numFmtId="184" fontId="4" fillId="0" borderId="2" xfId="22" applyNumberFormat="1" applyFont="1" applyBorder="1" applyAlignment="1">
      <alignment horizontal="right" vertical="center" shrinkToFit="1"/>
    </xf>
    <xf numFmtId="38" fontId="1" fillId="0" borderId="1" xfId="21" applyNumberFormat="1" applyFont="1" applyFill="1" applyBorder="1" applyAlignment="1">
      <alignment vertical="center"/>
    </xf>
    <xf numFmtId="38" fontId="1" fillId="0" borderId="0" xfId="21" applyNumberFormat="1" applyFont="1" applyFill="1" applyBorder="1" applyAlignment="1">
      <alignment vertical="center"/>
    </xf>
    <xf numFmtId="187" fontId="7" fillId="0" borderId="11" xfId="21" applyNumberFormat="1" applyFont="1" applyBorder="1" applyAlignment="1">
      <alignment horizontal="right" vertical="center"/>
    </xf>
    <xf numFmtId="0" fontId="4" fillId="0" borderId="5" xfId="21" applyNumberFormat="1" applyFont="1" applyBorder="1" applyAlignment="1">
      <alignment horizontal="right" vertical="center"/>
    </xf>
    <xf numFmtId="187" fontId="4" fillId="0" borderId="11" xfId="21" applyNumberFormat="1" applyFont="1" applyBorder="1" applyAlignment="1">
      <alignment horizontal="right" vertical="center"/>
    </xf>
    <xf numFmtId="0" fontId="4" fillId="0" borderId="0" xfId="21" applyNumberFormat="1" applyFont="1" applyBorder="1" applyAlignment="1">
      <alignment horizontal="right" vertical="center"/>
    </xf>
    <xf numFmtId="187" fontId="4" fillId="0" borderId="11" xfId="21" quotePrefix="1" applyNumberFormat="1" applyFont="1" applyBorder="1" applyAlignment="1">
      <alignment horizontal="right" vertical="center"/>
    </xf>
    <xf numFmtId="0" fontId="4" fillId="0" borderId="0" xfId="21" quotePrefix="1" applyNumberFormat="1" applyFont="1" applyBorder="1" applyAlignment="1">
      <alignment horizontal="right" vertical="center"/>
    </xf>
    <xf numFmtId="187" fontId="4" fillId="0" borderId="3" xfId="21" applyNumberFormat="1" applyFont="1" applyBorder="1" applyAlignment="1">
      <alignment horizontal="right" vertical="center"/>
    </xf>
    <xf numFmtId="0" fontId="4" fillId="0" borderId="2" xfId="21" applyNumberFormat="1" applyFont="1" applyBorder="1" applyAlignment="1">
      <alignment horizontal="right" vertical="center"/>
    </xf>
    <xf numFmtId="0" fontId="1" fillId="0" borderId="0" xfId="21" applyFont="1" applyBorder="1" applyAlignment="1">
      <alignment horizontal="right" vertical="center"/>
    </xf>
    <xf numFmtId="0" fontId="4" fillId="0" borderId="0" xfId="21" applyFont="1" applyAlignment="1">
      <alignment horizontal="right" vertical="center"/>
    </xf>
    <xf numFmtId="0" fontId="1" fillId="0" borderId="0" xfId="21" applyFont="1" applyAlignment="1"/>
    <xf numFmtId="0" fontId="1" fillId="0" borderId="0" xfId="21" applyFont="1" applyAlignment="1">
      <alignment horizontal="right" vertical="center"/>
    </xf>
    <xf numFmtId="38" fontId="1" fillId="0" borderId="0" xfId="15" applyNumberFormat="1" applyFont="1" applyFill="1" applyBorder="1" applyAlignment="1">
      <alignment vertical="center"/>
    </xf>
    <xf numFmtId="38" fontId="1" fillId="0" borderId="1" xfId="15" applyNumberFormat="1" applyFont="1" applyFill="1" applyBorder="1" applyAlignment="1">
      <alignment vertical="center"/>
    </xf>
    <xf numFmtId="0" fontId="1" fillId="0" borderId="1" xfId="15" applyFont="1" applyBorder="1" applyAlignment="1">
      <alignment vertical="center"/>
    </xf>
    <xf numFmtId="49" fontId="7" fillId="0" borderId="23" xfId="15" applyNumberFormat="1" applyFont="1" applyBorder="1" applyAlignment="1">
      <alignment horizontal="center" vertical="center"/>
    </xf>
    <xf numFmtId="49" fontId="7" fillId="0" borderId="4" xfId="15" applyNumberFormat="1" applyFont="1" applyFill="1" applyBorder="1" applyAlignment="1">
      <alignment horizontal="center" vertical="center"/>
    </xf>
    <xf numFmtId="0" fontId="6" fillId="0" borderId="0" xfId="15" applyBorder="1" applyAlignment="1">
      <alignment vertical="center"/>
    </xf>
    <xf numFmtId="0" fontId="9" fillId="2" borderId="0" xfId="15" applyFont="1" applyFill="1"/>
    <xf numFmtId="0" fontId="8" fillId="2" borderId="0" xfId="15" applyFont="1" applyFill="1"/>
    <xf numFmtId="0" fontId="8" fillId="2" borderId="2" xfId="15" applyFont="1" applyFill="1" applyBorder="1" applyAlignment="1">
      <alignment vertical="center"/>
    </xf>
    <xf numFmtId="0" fontId="1" fillId="2" borderId="2" xfId="15" applyFont="1" applyFill="1" applyBorder="1" applyAlignment="1">
      <alignment horizontal="right" vertical="center"/>
    </xf>
    <xf numFmtId="0" fontId="7" fillId="2" borderId="21" xfId="15" applyFont="1" applyFill="1" applyBorder="1" applyAlignment="1">
      <alignment horizontal="distributed" vertical="center" wrapText="1" justifyLastLine="1"/>
    </xf>
    <xf numFmtId="0" fontId="7" fillId="2" borderId="0" xfId="15" applyFont="1" applyFill="1"/>
    <xf numFmtId="38" fontId="7" fillId="2" borderId="23" xfId="15" applyNumberFormat="1" applyFont="1" applyFill="1" applyBorder="1" applyAlignment="1">
      <alignment horizontal="distributed" vertical="center" wrapText="1" justifyLastLine="1" shrinkToFit="1"/>
    </xf>
    <xf numFmtId="0" fontId="7" fillId="2" borderId="23" xfId="15" applyFont="1" applyFill="1" applyBorder="1" applyAlignment="1">
      <alignment horizontal="distributed" vertical="center" justifyLastLine="1"/>
    </xf>
    <xf numFmtId="0" fontId="7" fillId="2" borderId="0" xfId="15" applyFont="1" applyFill="1" applyAlignment="1">
      <alignment vertical="center"/>
    </xf>
    <xf numFmtId="0" fontId="7" fillId="2" borderId="0" xfId="15" applyFont="1" applyFill="1" applyBorder="1" applyAlignment="1">
      <alignment horizontal="distributed" vertical="center" justifyLastLine="1"/>
    </xf>
    <xf numFmtId="0" fontId="7" fillId="2" borderId="23" xfId="23" applyFont="1" applyFill="1" applyBorder="1" applyAlignment="1">
      <alignment horizontal="distributed" vertical="center" justifyLastLine="1"/>
    </xf>
    <xf numFmtId="0" fontId="7" fillId="2" borderId="0" xfId="23" applyFont="1" applyFill="1" applyBorder="1" applyAlignment="1">
      <alignment horizontal="distributed" vertical="center" justifyLastLine="1"/>
    </xf>
    <xf numFmtId="0" fontId="7" fillId="2" borderId="2" xfId="23" applyFont="1" applyFill="1" applyBorder="1" applyAlignment="1">
      <alignment horizontal="distributed" vertical="center" justifyLastLine="1"/>
    </xf>
    <xf numFmtId="0" fontId="8" fillId="2" borderId="1" xfId="15" applyFont="1" applyFill="1" applyBorder="1" applyAlignment="1">
      <alignment vertical="center"/>
    </xf>
    <xf numFmtId="0" fontId="1" fillId="2" borderId="1" xfId="15" applyFont="1" applyFill="1" applyBorder="1" applyAlignment="1">
      <alignment horizontal="right" vertical="center"/>
    </xf>
    <xf numFmtId="0" fontId="8" fillId="2" borderId="0" xfId="15" applyFont="1" applyFill="1" applyBorder="1" applyAlignment="1">
      <alignment horizontal="right" vertical="center"/>
    </xf>
    <xf numFmtId="0" fontId="9" fillId="2" borderId="0" xfId="24" applyFont="1" applyFill="1">
      <alignment vertical="center"/>
    </xf>
    <xf numFmtId="0" fontId="8" fillId="2" borderId="0" xfId="24" applyFont="1" applyFill="1">
      <alignment vertical="center"/>
    </xf>
    <xf numFmtId="0" fontId="8" fillId="2" borderId="2" xfId="24" applyFont="1" applyFill="1" applyBorder="1" applyAlignment="1"/>
    <xf numFmtId="0" fontId="1" fillId="2" borderId="2" xfId="24" applyFont="1" applyFill="1" applyBorder="1" applyAlignment="1">
      <alignment horizontal="right"/>
    </xf>
    <xf numFmtId="0" fontId="7" fillId="2" borderId="0" xfId="24" applyFont="1" applyFill="1">
      <alignment vertical="center"/>
    </xf>
    <xf numFmtId="49" fontId="7" fillId="2" borderId="23" xfId="24" applyNumberFormat="1" applyFont="1" applyFill="1" applyBorder="1" applyAlignment="1">
      <alignment horizontal="center" vertical="center" wrapText="1"/>
    </xf>
    <xf numFmtId="49" fontId="7" fillId="2" borderId="39" xfId="24" applyNumberFormat="1" applyFont="1" applyFill="1" applyBorder="1" applyAlignment="1">
      <alignment horizontal="center" vertical="center" wrapText="1"/>
    </xf>
    <xf numFmtId="0" fontId="7" fillId="2" borderId="39" xfId="24" applyFont="1" applyFill="1" applyBorder="1" applyAlignment="1">
      <alignment horizontal="center" vertical="center"/>
    </xf>
    <xf numFmtId="0" fontId="7" fillId="2" borderId="23" xfId="24" applyFont="1" applyFill="1" applyBorder="1">
      <alignment vertical="center"/>
    </xf>
    <xf numFmtId="49" fontId="7" fillId="2" borderId="23" xfId="24" applyNumberFormat="1" applyFont="1" applyFill="1" applyBorder="1" applyAlignment="1">
      <alignment vertical="center" wrapText="1"/>
    </xf>
    <xf numFmtId="49" fontId="7" fillId="2" borderId="4" xfId="24" applyNumberFormat="1" applyFont="1" applyFill="1" applyBorder="1" applyAlignment="1">
      <alignment vertical="center" wrapText="1"/>
    </xf>
    <xf numFmtId="49" fontId="7" fillId="2" borderId="40" xfId="24" applyNumberFormat="1" applyFont="1" applyFill="1" applyBorder="1" applyAlignment="1">
      <alignment horizontal="center" vertical="center" wrapText="1"/>
    </xf>
    <xf numFmtId="0" fontId="7" fillId="2" borderId="40" xfId="24" applyFont="1" applyFill="1" applyBorder="1" applyAlignment="1">
      <alignment horizontal="center" vertical="center"/>
    </xf>
    <xf numFmtId="0" fontId="7" fillId="2" borderId="4" xfId="24" applyFont="1" applyFill="1" applyBorder="1">
      <alignment vertical="center"/>
    </xf>
    <xf numFmtId="0" fontId="8" fillId="2" borderId="0" xfId="24" applyFont="1" applyFill="1" applyAlignment="1">
      <alignment vertical="center"/>
    </xf>
    <xf numFmtId="0" fontId="8" fillId="2" borderId="1" xfId="24" applyFont="1" applyFill="1" applyBorder="1" applyAlignment="1"/>
    <xf numFmtId="0" fontId="1" fillId="2" borderId="1" xfId="24" applyFont="1" applyFill="1" applyBorder="1" applyAlignment="1">
      <alignment horizontal="right"/>
    </xf>
    <xf numFmtId="49" fontId="7" fillId="2" borderId="0" xfId="24" applyNumberFormat="1" applyFont="1" applyFill="1" applyBorder="1" applyAlignment="1">
      <alignment vertical="center" wrapText="1"/>
    </xf>
    <xf numFmtId="49" fontId="7" fillId="2" borderId="0" xfId="24" applyNumberFormat="1" applyFont="1" applyFill="1" applyBorder="1" applyAlignment="1">
      <alignment horizontal="center" vertical="center" wrapText="1"/>
    </xf>
    <xf numFmtId="0" fontId="7" fillId="2" borderId="0" xfId="24" applyFont="1" applyFill="1" applyBorder="1" applyAlignment="1">
      <alignment horizontal="center" vertical="center"/>
    </xf>
    <xf numFmtId="0" fontId="7" fillId="2" borderId="0" xfId="24" applyFont="1" applyFill="1" applyBorder="1">
      <alignment vertical="center"/>
    </xf>
    <xf numFmtId="0" fontId="8" fillId="2" borderId="0" xfId="24" applyFont="1" applyFill="1" applyBorder="1" applyAlignment="1">
      <alignment vertical="center"/>
    </xf>
    <xf numFmtId="0" fontId="8" fillId="2" borderId="0" xfId="24" applyFont="1" applyFill="1" applyBorder="1" applyAlignment="1"/>
    <xf numFmtId="0" fontId="1" fillId="2" borderId="0" xfId="24" applyFont="1" applyFill="1" applyBorder="1" applyAlignment="1">
      <alignment horizontal="right"/>
    </xf>
    <xf numFmtId="0" fontId="44" fillId="0" borderId="0" xfId="15" applyNumberFormat="1" applyFont="1" applyFill="1" applyBorder="1" applyAlignment="1" applyProtection="1">
      <alignment horizontal="right" vertical="center"/>
    </xf>
    <xf numFmtId="0" fontId="7" fillId="2" borderId="26" xfId="24" applyFont="1" applyFill="1" applyBorder="1" applyAlignment="1">
      <alignment horizontal="distributed" vertical="center"/>
    </xf>
    <xf numFmtId="0" fontId="7" fillId="2" borderId="18" xfId="24" applyFont="1" applyFill="1" applyBorder="1" applyAlignment="1">
      <alignment horizontal="distributed" vertical="center"/>
    </xf>
    <xf numFmtId="0" fontId="0" fillId="2" borderId="23" xfId="24" applyFont="1" applyFill="1" applyBorder="1" applyAlignment="1">
      <alignment horizontal="center" vertical="center"/>
    </xf>
    <xf numFmtId="184" fontId="7" fillId="2" borderId="11" xfId="7" applyNumberFormat="1" applyFont="1" applyFill="1" applyBorder="1" applyAlignment="1">
      <alignment vertical="center"/>
    </xf>
    <xf numFmtId="184" fontId="7" fillId="2" borderId="0" xfId="7" applyNumberFormat="1" applyFont="1" applyFill="1" applyBorder="1" applyAlignment="1">
      <alignment vertical="center"/>
    </xf>
    <xf numFmtId="184" fontId="7" fillId="2" borderId="0" xfId="7" applyNumberFormat="1" applyFont="1" applyFill="1" applyBorder="1" applyAlignment="1">
      <alignment horizontal="right" vertical="center"/>
    </xf>
    <xf numFmtId="184" fontId="4" fillId="2" borderId="0" xfId="7" applyNumberFormat="1" applyFont="1" applyFill="1" applyBorder="1" applyAlignment="1">
      <alignment vertical="center"/>
    </xf>
    <xf numFmtId="0" fontId="7" fillId="2" borderId="23" xfId="24" applyFont="1" applyFill="1" applyBorder="1" applyAlignment="1">
      <alignment horizontal="center" vertical="center"/>
    </xf>
    <xf numFmtId="0" fontId="7" fillId="2" borderId="4" xfId="24" applyFont="1" applyFill="1" applyBorder="1" applyAlignment="1">
      <alignment horizontal="center" vertical="center"/>
    </xf>
    <xf numFmtId="184" fontId="7" fillId="2" borderId="3" xfId="7" applyNumberFormat="1" applyFont="1" applyFill="1" applyBorder="1" applyAlignment="1">
      <alignment vertical="center"/>
    </xf>
    <xf numFmtId="184" fontId="7" fillId="2" borderId="2" xfId="7" applyNumberFormat="1" applyFont="1" applyFill="1" applyBorder="1" applyAlignment="1">
      <alignment vertical="center"/>
    </xf>
    <xf numFmtId="184" fontId="7" fillId="2" borderId="2" xfId="7" applyNumberFormat="1" applyFont="1" applyFill="1" applyBorder="1" applyAlignment="1">
      <alignment horizontal="right" vertical="center"/>
    </xf>
    <xf numFmtId="184" fontId="4" fillId="2" borderId="2" xfId="7" applyNumberFormat="1" applyFont="1" applyFill="1" applyBorder="1" applyAlignment="1">
      <alignment vertical="center"/>
    </xf>
    <xf numFmtId="0" fontId="8" fillId="2" borderId="1" xfId="24" applyFont="1" applyFill="1" applyBorder="1" applyAlignment="1">
      <alignment vertical="center"/>
    </xf>
    <xf numFmtId="0" fontId="7" fillId="2" borderId="9" xfId="24" applyFont="1" applyFill="1" applyBorder="1" applyAlignment="1">
      <alignment horizontal="center" vertical="center"/>
    </xf>
    <xf numFmtId="184" fontId="4" fillId="2" borderId="11" xfId="7" applyNumberFormat="1" applyFont="1" applyFill="1" applyBorder="1" applyAlignment="1">
      <alignment horizontal="right" vertical="center"/>
    </xf>
    <xf numFmtId="184" fontId="4" fillId="2" borderId="0" xfId="7" applyNumberFormat="1" applyFont="1" applyFill="1" applyBorder="1" applyAlignment="1">
      <alignment horizontal="right" vertical="center"/>
    </xf>
    <xf numFmtId="184" fontId="4" fillId="2" borderId="3" xfId="7" applyNumberFormat="1" applyFont="1" applyFill="1" applyBorder="1" applyAlignment="1">
      <alignment horizontal="right" vertical="center"/>
    </xf>
    <xf numFmtId="184" fontId="4" fillId="2" borderId="2" xfId="7" applyNumberFormat="1" applyFont="1" applyFill="1" applyBorder="1" applyAlignment="1">
      <alignment horizontal="right" vertical="center"/>
    </xf>
    <xf numFmtId="0" fontId="7" fillId="2" borderId="26" xfId="24" applyFont="1" applyFill="1" applyBorder="1" applyAlignment="1">
      <alignment horizontal="distributed" vertical="center" justifyLastLine="1"/>
    </xf>
    <xf numFmtId="0" fontId="7" fillId="2" borderId="18" xfId="24" applyFont="1" applyFill="1" applyBorder="1" applyAlignment="1">
      <alignment horizontal="distributed" vertical="center" justifyLastLine="1"/>
    </xf>
    <xf numFmtId="183" fontId="4" fillId="2" borderId="0" xfId="24" applyNumberFormat="1" applyFont="1" applyFill="1" applyBorder="1" applyAlignment="1">
      <alignment horizontal="center" vertical="center"/>
    </xf>
    <xf numFmtId="0" fontId="1" fillId="2" borderId="0" xfId="24" applyFont="1" applyFill="1" applyBorder="1" applyAlignment="1">
      <alignment horizontal="center" vertical="center"/>
    </xf>
    <xf numFmtId="0" fontId="45" fillId="2" borderId="0" xfId="24" applyFont="1" applyFill="1" applyBorder="1" applyAlignment="1">
      <alignment horizontal="center" vertical="center"/>
    </xf>
    <xf numFmtId="183" fontId="4" fillId="2" borderId="0" xfId="24" quotePrefix="1" applyNumberFormat="1" applyFont="1" applyFill="1" applyBorder="1" applyAlignment="1">
      <alignment horizontal="center" vertical="center"/>
    </xf>
    <xf numFmtId="0" fontId="46" fillId="2" borderId="0" xfId="24" applyFont="1" applyFill="1" applyBorder="1" applyAlignment="1">
      <alignment horizontal="center" vertical="center"/>
    </xf>
    <xf numFmtId="0" fontId="7" fillId="2" borderId="1" xfId="24" applyFont="1" applyFill="1" applyBorder="1" applyAlignment="1">
      <alignment vertical="top"/>
    </xf>
    <xf numFmtId="0" fontId="1" fillId="2" borderId="1" xfId="24" applyFont="1" applyFill="1" applyBorder="1" applyAlignment="1">
      <alignment horizontal="right" vertical="top"/>
    </xf>
    <xf numFmtId="0" fontId="7" fillId="2" borderId="0" xfId="24" applyFont="1" applyFill="1" applyAlignment="1">
      <alignment horizontal="center"/>
    </xf>
    <xf numFmtId="0" fontId="9" fillId="2" borderId="0" xfId="25" applyNumberFormat="1" applyFont="1" applyFill="1" applyAlignment="1">
      <alignment vertical="center"/>
    </xf>
    <xf numFmtId="0" fontId="1" fillId="2" borderId="0" xfId="25" applyFont="1" applyFill="1">
      <alignment vertical="center"/>
    </xf>
    <xf numFmtId="0" fontId="1" fillId="2" borderId="2" xfId="25" applyFont="1" applyFill="1" applyBorder="1" applyAlignment="1"/>
    <xf numFmtId="0" fontId="1" fillId="2" borderId="2" xfId="25" applyFont="1" applyFill="1" applyBorder="1" applyAlignment="1">
      <alignment horizontal="right"/>
    </xf>
    <xf numFmtId="0" fontId="1" fillId="2" borderId="0" xfId="25" applyFont="1" applyFill="1" applyBorder="1" applyAlignment="1"/>
    <xf numFmtId="0" fontId="7" fillId="2" borderId="26" xfId="25" applyFont="1" applyFill="1" applyBorder="1" applyAlignment="1">
      <alignment horizontal="center" vertical="center" wrapText="1"/>
    </xf>
    <xf numFmtId="0" fontId="7" fillId="2" borderId="29" xfId="25" applyFont="1" applyFill="1" applyBorder="1" applyAlignment="1">
      <alignment horizontal="distributed" vertical="center"/>
    </xf>
    <xf numFmtId="0" fontId="7" fillId="2" borderId="26" xfId="25" applyFont="1" applyFill="1" applyBorder="1" applyAlignment="1">
      <alignment horizontal="distributed" vertical="center"/>
    </xf>
    <xf numFmtId="181" fontId="7" fillId="2" borderId="0" xfId="25" applyNumberFormat="1" applyFont="1" applyFill="1" applyBorder="1" applyAlignment="1">
      <alignment horizontal="right" vertical="center"/>
    </xf>
    <xf numFmtId="38" fontId="7" fillId="2" borderId="2" xfId="7" applyFont="1" applyFill="1" applyBorder="1" applyAlignment="1">
      <alignment vertical="center"/>
    </xf>
    <xf numFmtId="181" fontId="7" fillId="2" borderId="2" xfId="25" applyNumberFormat="1" applyFont="1" applyFill="1" applyBorder="1" applyAlignment="1">
      <alignment horizontal="right" vertical="center"/>
    </xf>
    <xf numFmtId="0" fontId="1" fillId="2" borderId="1" xfId="25" applyFont="1" applyFill="1" applyBorder="1" applyAlignment="1"/>
    <xf numFmtId="0" fontId="1" fillId="2" borderId="1" xfId="25" applyFont="1" applyFill="1" applyBorder="1" applyAlignment="1">
      <alignment horizontal="right"/>
    </xf>
    <xf numFmtId="38" fontId="7" fillId="2" borderId="0" xfId="24" applyNumberFormat="1" applyFont="1" applyFill="1">
      <alignment vertical="center"/>
    </xf>
    <xf numFmtId="0" fontId="9" fillId="2" borderId="0" xfId="26" applyFont="1" applyFill="1">
      <alignment vertical="center"/>
    </xf>
    <xf numFmtId="0" fontId="8" fillId="2" borderId="0" xfId="26" applyFont="1" applyFill="1">
      <alignment vertical="center"/>
    </xf>
    <xf numFmtId="0" fontId="8" fillId="2" borderId="2" xfId="26" applyFont="1" applyFill="1" applyBorder="1" applyAlignment="1"/>
    <xf numFmtId="0" fontId="1" fillId="2" borderId="2" xfId="26" applyFont="1" applyFill="1" applyBorder="1" applyAlignment="1">
      <alignment horizontal="right"/>
    </xf>
    <xf numFmtId="0" fontId="7" fillId="2" borderId="10" xfId="26" applyFont="1" applyFill="1" applyBorder="1" applyAlignment="1">
      <alignment horizontal="center" vertical="center"/>
    </xf>
    <xf numFmtId="0" fontId="7" fillId="2" borderId="0" xfId="26" applyFont="1" applyFill="1">
      <alignment vertical="center"/>
    </xf>
    <xf numFmtId="181" fontId="7" fillId="2" borderId="5" xfId="26" applyNumberFormat="1" applyFont="1" applyFill="1" applyBorder="1" applyAlignment="1">
      <alignment vertical="center"/>
    </xf>
    <xf numFmtId="181" fontId="7" fillId="3" borderId="0" xfId="26" applyNumberFormat="1" applyFont="1" applyFill="1" applyBorder="1" applyAlignment="1">
      <alignment horizontal="center" vertical="center"/>
    </xf>
    <xf numFmtId="181" fontId="4" fillId="2" borderId="0" xfId="26" applyNumberFormat="1" applyFont="1" applyFill="1" applyBorder="1" applyAlignment="1">
      <alignment vertical="center"/>
    </xf>
    <xf numFmtId="0" fontId="7" fillId="2" borderId="0" xfId="26" applyFont="1" applyFill="1" applyBorder="1">
      <alignment vertical="center"/>
    </xf>
    <xf numFmtId="0" fontId="7" fillId="2" borderId="23" xfId="26" applyFont="1" applyFill="1" applyBorder="1" applyAlignment="1">
      <alignment horizontal="distributed" vertical="center"/>
    </xf>
    <xf numFmtId="0" fontId="7" fillId="2" borderId="23" xfId="26" applyFont="1" applyFill="1" applyBorder="1" applyAlignment="1">
      <alignment horizontal="distributed"/>
    </xf>
    <xf numFmtId="181" fontId="4" fillId="2" borderId="2" xfId="26" applyNumberFormat="1" applyFont="1" applyFill="1" applyBorder="1" applyAlignment="1">
      <alignment vertical="center"/>
    </xf>
    <xf numFmtId="181" fontId="8" fillId="2" borderId="1" xfId="26" applyNumberFormat="1" applyFont="1" applyFill="1" applyBorder="1" applyAlignment="1"/>
    <xf numFmtId="181" fontId="35" fillId="2" borderId="1" xfId="26" applyNumberFormat="1" applyFont="1" applyFill="1" applyBorder="1" applyAlignment="1">
      <alignment horizontal="right"/>
    </xf>
    <xf numFmtId="0" fontId="8" fillId="2" borderId="0" xfId="26" applyFont="1" applyFill="1" applyAlignment="1">
      <alignment vertical="center"/>
    </xf>
    <xf numFmtId="0" fontId="8" fillId="2" borderId="0" xfId="26" applyFont="1" applyFill="1" applyBorder="1" applyAlignment="1">
      <alignment horizontal="right" vertical="center"/>
    </xf>
    <xf numFmtId="0" fontId="8" fillId="2" borderId="2" xfId="26" applyFont="1" applyFill="1" applyBorder="1" applyAlignment="1">
      <alignment vertical="center"/>
    </xf>
    <xf numFmtId="0" fontId="1" fillId="2" borderId="2" xfId="26" applyFont="1" applyFill="1" applyBorder="1" applyAlignment="1">
      <alignment horizontal="right" vertical="center"/>
    </xf>
    <xf numFmtId="0" fontId="4" fillId="2" borderId="6" xfId="26" applyFont="1" applyFill="1" applyBorder="1" applyAlignment="1">
      <alignment vertical="center"/>
    </xf>
    <xf numFmtId="0" fontId="4" fillId="2" borderId="5" xfId="26" applyFont="1" applyFill="1" applyBorder="1" applyAlignment="1">
      <alignment vertical="center"/>
    </xf>
    <xf numFmtId="0" fontId="4" fillId="2" borderId="5" xfId="15" applyFont="1" applyFill="1" applyBorder="1" applyAlignment="1">
      <alignment vertical="center"/>
    </xf>
    <xf numFmtId="0" fontId="4" fillId="2" borderId="5" xfId="15" applyFont="1" applyFill="1" applyBorder="1" applyAlignment="1">
      <alignment horizontal="right" vertical="center"/>
    </xf>
    <xf numFmtId="0" fontId="4" fillId="2" borderId="0" xfId="26" applyFont="1" applyFill="1" applyBorder="1">
      <alignment vertical="center"/>
    </xf>
    <xf numFmtId="181" fontId="4" fillId="2" borderId="11" xfId="26" quotePrefix="1" applyNumberFormat="1" applyFont="1" applyFill="1" applyBorder="1" applyAlignment="1">
      <alignment vertical="center"/>
    </xf>
    <xf numFmtId="181" fontId="4" fillId="2" borderId="0" xfId="26" quotePrefix="1" applyNumberFormat="1" applyFont="1" applyFill="1" applyBorder="1" applyAlignment="1">
      <alignment vertical="center"/>
    </xf>
    <xf numFmtId="181" fontId="4" fillId="2" borderId="0" xfId="26" quotePrefix="1" applyNumberFormat="1" applyFont="1" applyFill="1" applyBorder="1" applyAlignment="1">
      <alignment horizontal="right" vertical="center"/>
    </xf>
    <xf numFmtId="181" fontId="4" fillId="2" borderId="0" xfId="26" applyNumberFormat="1" applyFont="1" applyFill="1" applyBorder="1" applyAlignment="1">
      <alignment horizontal="right" vertical="center"/>
    </xf>
    <xf numFmtId="0" fontId="4" fillId="2" borderId="0" xfId="26" applyFont="1" applyFill="1" applyBorder="1" applyAlignment="1">
      <alignment horizontal="right" vertical="center"/>
    </xf>
    <xf numFmtId="0" fontId="4" fillId="2" borderId="11" xfId="26" applyFont="1" applyFill="1" applyBorder="1" applyAlignment="1">
      <alignment vertical="center"/>
    </xf>
    <xf numFmtId="0" fontId="4" fillId="2" borderId="0" xfId="26" applyFont="1" applyFill="1" applyBorder="1" applyAlignment="1">
      <alignment vertical="center"/>
    </xf>
    <xf numFmtId="0" fontId="4" fillId="2" borderId="0" xfId="15" applyFont="1" applyFill="1" applyBorder="1" applyAlignment="1">
      <alignment vertical="center"/>
    </xf>
    <xf numFmtId="0" fontId="4" fillId="2" borderId="0" xfId="15" applyFont="1" applyFill="1" applyBorder="1" applyAlignment="1">
      <alignment horizontal="right" vertical="center"/>
    </xf>
    <xf numFmtId="0" fontId="7" fillId="2" borderId="26" xfId="26" applyFont="1" applyFill="1" applyBorder="1" applyAlignment="1">
      <alignment horizontal="distributed" vertical="center" justifyLastLine="1"/>
    </xf>
    <xf numFmtId="0" fontId="7" fillId="2" borderId="18" xfId="26" applyFont="1" applyFill="1" applyBorder="1" applyAlignment="1">
      <alignment horizontal="center" vertical="center" justifyLastLine="1"/>
    </xf>
    <xf numFmtId="0" fontId="25" fillId="2" borderId="18" xfId="26" applyFont="1" applyFill="1" applyBorder="1" applyAlignment="1">
      <alignment horizontal="center" vertical="center" justifyLastLine="1"/>
    </xf>
    <xf numFmtId="0" fontId="7" fillId="2" borderId="43" xfId="26" applyFont="1" applyFill="1" applyBorder="1" applyAlignment="1">
      <alignment horizontal="center" vertical="center" justifyLastLine="1"/>
    </xf>
    <xf numFmtId="0" fontId="4" fillId="2" borderId="2" xfId="26" applyFont="1" applyFill="1" applyBorder="1">
      <alignment vertical="center"/>
    </xf>
    <xf numFmtId="0" fontId="4" fillId="2" borderId="2" xfId="26" applyFont="1" applyFill="1" applyBorder="1" applyAlignment="1">
      <alignment horizontal="right" vertical="center"/>
    </xf>
    <xf numFmtId="0" fontId="7" fillId="2" borderId="2" xfId="26" applyFont="1" applyFill="1" applyBorder="1">
      <alignment vertical="center"/>
    </xf>
    <xf numFmtId="0" fontId="8" fillId="2" borderId="0" xfId="26" applyFont="1" applyFill="1" applyBorder="1" applyAlignment="1">
      <alignment vertical="center"/>
    </xf>
    <xf numFmtId="0" fontId="1" fillId="2" borderId="0" xfId="26" applyFont="1" applyFill="1" applyBorder="1" applyAlignment="1">
      <alignment horizontal="right" vertical="center"/>
    </xf>
    <xf numFmtId="0" fontId="4" fillId="2" borderId="0" xfId="15" applyFont="1" applyFill="1" applyBorder="1" applyAlignment="1">
      <alignment horizontal="left"/>
    </xf>
    <xf numFmtId="0" fontId="4" fillId="2" borderId="0" xfId="26" applyFont="1" applyFill="1">
      <alignment vertical="center"/>
    </xf>
    <xf numFmtId="181" fontId="7" fillId="2" borderId="0" xfId="26" applyNumberFormat="1" applyFont="1" applyFill="1" applyBorder="1" applyAlignment="1">
      <alignment horizontal="right" vertical="center"/>
    </xf>
    <xf numFmtId="0" fontId="7" fillId="2" borderId="0" xfId="26" applyFont="1" applyFill="1" applyAlignment="1">
      <alignment horizontal="right" vertical="center"/>
    </xf>
    <xf numFmtId="0" fontId="7" fillId="2" borderId="0" xfId="26" applyFont="1" applyFill="1" applyBorder="1" applyAlignment="1">
      <alignment horizontal="distributed" vertical="center"/>
    </xf>
    <xf numFmtId="0" fontId="7" fillId="2" borderId="23" xfId="26" applyFont="1" applyFill="1" applyBorder="1">
      <alignment vertical="center"/>
    </xf>
    <xf numFmtId="0" fontId="4" fillId="2" borderId="0" xfId="26" applyFont="1" applyFill="1" applyAlignment="1">
      <alignment horizontal="right" vertical="center"/>
    </xf>
    <xf numFmtId="0" fontId="4" fillId="2" borderId="0" xfId="26" applyFont="1" applyFill="1" applyBorder="1" applyAlignment="1">
      <alignment horizontal="left"/>
    </xf>
    <xf numFmtId="0" fontId="7" fillId="2" borderId="23" xfId="26" applyFont="1" applyFill="1" applyBorder="1" applyAlignment="1">
      <alignment horizontal="left"/>
    </xf>
    <xf numFmtId="0" fontId="7" fillId="2" borderId="2" xfId="26" applyFont="1" applyFill="1" applyBorder="1" applyAlignment="1">
      <alignment horizontal="distributed" vertical="center"/>
    </xf>
    <xf numFmtId="0" fontId="7" fillId="2" borderId="4" xfId="26" applyFont="1" applyFill="1" applyBorder="1" applyAlignment="1">
      <alignment horizontal="left"/>
    </xf>
    <xf numFmtId="0" fontId="4" fillId="2" borderId="3" xfId="26" applyFont="1" applyFill="1" applyBorder="1" applyAlignment="1">
      <alignment horizontal="left"/>
    </xf>
    <xf numFmtId="0" fontId="4" fillId="2" borderId="2" xfId="26" applyFont="1" applyFill="1" applyBorder="1" applyAlignment="1">
      <alignment horizontal="left"/>
    </xf>
    <xf numFmtId="181" fontId="4" fillId="2" borderId="2" xfId="26" applyNumberFormat="1" applyFont="1" applyFill="1" applyBorder="1" applyAlignment="1">
      <alignment horizontal="right" vertical="center"/>
    </xf>
    <xf numFmtId="38" fontId="9" fillId="2" borderId="0" xfId="27" applyNumberFormat="1" applyFont="1" applyFill="1" applyAlignment="1">
      <alignment vertical="center"/>
    </xf>
    <xf numFmtId="38" fontId="9" fillId="2" borderId="0" xfId="27" applyNumberFormat="1" applyFont="1" applyFill="1" applyAlignment="1">
      <alignment horizontal="left" vertical="center"/>
    </xf>
    <xf numFmtId="38" fontId="9" fillId="2" borderId="0" xfId="27" applyNumberFormat="1" applyFont="1" applyFill="1" applyBorder="1" applyAlignment="1">
      <alignment horizontal="left" vertical="center"/>
    </xf>
    <xf numFmtId="38" fontId="7" fillId="2" borderId="0" xfId="27" applyNumberFormat="1" applyFont="1" applyFill="1" applyAlignment="1">
      <alignment vertical="center"/>
    </xf>
    <xf numFmtId="38" fontId="1" fillId="2" borderId="0" xfId="27" applyNumberFormat="1" applyFont="1" applyFill="1" applyAlignment="1">
      <alignment vertical="center"/>
    </xf>
    <xf numFmtId="38" fontId="1" fillId="2" borderId="0" xfId="27" applyNumberFormat="1" applyFont="1" applyFill="1" applyBorder="1" applyAlignment="1">
      <alignment vertical="center"/>
    </xf>
    <xf numFmtId="38" fontId="1" fillId="2" borderId="2" xfId="27" applyNumberFormat="1" applyFont="1" applyFill="1" applyBorder="1" applyAlignment="1">
      <alignment horizontal="right" vertical="center"/>
    </xf>
    <xf numFmtId="38" fontId="7" fillId="2" borderId="0" xfId="27" applyNumberFormat="1" applyFont="1" applyFill="1" applyBorder="1" applyAlignment="1">
      <alignment horizontal="distributed" vertical="center"/>
    </xf>
    <xf numFmtId="38" fontId="7" fillId="2" borderId="0" xfId="27" applyNumberFormat="1" applyFont="1" applyFill="1" applyAlignment="1">
      <alignment horizontal="distributed" vertical="center"/>
    </xf>
    <xf numFmtId="38" fontId="8" fillId="2" borderId="26" xfId="27" applyNumberFormat="1" applyFont="1" applyFill="1" applyBorder="1" applyAlignment="1">
      <alignment horizontal="center" vertical="center"/>
    </xf>
    <xf numFmtId="38" fontId="8" fillId="2" borderId="18" xfId="27" applyNumberFormat="1" applyFont="1" applyFill="1" applyBorder="1" applyAlignment="1">
      <alignment horizontal="center" vertical="center"/>
    </xf>
    <xf numFmtId="38" fontId="8" fillId="2" borderId="27" xfId="27" applyNumberFormat="1" applyFont="1" applyFill="1" applyBorder="1" applyAlignment="1">
      <alignment horizontal="center" vertical="center"/>
    </xf>
    <xf numFmtId="38" fontId="22" fillId="2" borderId="6" xfId="27" applyNumberFormat="1" applyFont="1" applyFill="1" applyBorder="1" applyAlignment="1">
      <alignment horizontal="right" vertical="center"/>
    </xf>
    <xf numFmtId="38" fontId="22" fillId="2" borderId="5" xfId="27" applyNumberFormat="1" applyFont="1" applyFill="1" applyBorder="1" applyAlignment="1">
      <alignment horizontal="right" vertical="center"/>
    </xf>
    <xf numFmtId="38" fontId="22" fillId="2" borderId="0" xfId="27" applyNumberFormat="1" applyFont="1" applyFill="1" applyBorder="1" applyAlignment="1">
      <alignment horizontal="right" vertical="center"/>
    </xf>
    <xf numFmtId="38" fontId="22" fillId="2" borderId="11" xfId="27" applyNumberFormat="1" applyFont="1" applyFill="1" applyBorder="1" applyAlignment="1">
      <alignment horizontal="right" vertical="center"/>
    </xf>
    <xf numFmtId="38" fontId="8" fillId="2" borderId="0" xfId="27" applyNumberFormat="1" applyFont="1" applyFill="1" applyBorder="1" applyAlignment="1">
      <alignment vertical="center"/>
    </xf>
    <xf numFmtId="38" fontId="8" fillId="2" borderId="0" xfId="27" applyNumberFormat="1" applyFont="1" applyFill="1" applyAlignment="1">
      <alignment vertical="center"/>
    </xf>
    <xf numFmtId="38" fontId="22" fillId="2" borderId="0" xfId="27" applyNumberFormat="1" applyFont="1" applyFill="1" applyBorder="1" applyAlignment="1">
      <alignment vertical="center"/>
    </xf>
    <xf numFmtId="38" fontId="22" fillId="2" borderId="23" xfId="27" applyNumberFormat="1" applyFont="1" applyFill="1" applyBorder="1" applyAlignment="1">
      <alignment vertical="center"/>
    </xf>
    <xf numFmtId="38" fontId="5" fillId="2" borderId="0" xfId="27" applyNumberFormat="1" applyFont="1" applyFill="1" applyBorder="1" applyAlignment="1">
      <alignment vertical="center"/>
    </xf>
    <xf numFmtId="38" fontId="5" fillId="2" borderId="0" xfId="27" applyNumberFormat="1" applyFont="1" applyFill="1" applyAlignment="1">
      <alignment vertical="center"/>
    </xf>
    <xf numFmtId="38" fontId="7" fillId="2" borderId="0" xfId="27" applyNumberFormat="1" applyFont="1" applyFill="1" applyBorder="1" applyAlignment="1">
      <alignment vertical="center"/>
    </xf>
    <xf numFmtId="38" fontId="4" fillId="2" borderId="11" xfId="27" applyNumberFormat="1" applyFont="1" applyFill="1" applyBorder="1" applyAlignment="1">
      <alignment horizontal="right" vertical="center"/>
    </xf>
    <xf numFmtId="38" fontId="4" fillId="2" borderId="0" xfId="27" applyNumberFormat="1" applyFont="1" applyFill="1" applyBorder="1" applyAlignment="1">
      <alignment horizontal="right" vertical="center"/>
    </xf>
    <xf numFmtId="38" fontId="7" fillId="2" borderId="23" xfId="27" applyNumberFormat="1" applyFont="1" applyFill="1" applyBorder="1" applyAlignment="1">
      <alignment vertical="center"/>
    </xf>
    <xf numFmtId="38" fontId="35" fillId="2" borderId="0" xfId="27" applyNumberFormat="1" applyFont="1" applyFill="1" applyBorder="1" applyAlignment="1">
      <alignment vertical="center"/>
    </xf>
    <xf numFmtId="38" fontId="35" fillId="2" borderId="0" xfId="27" applyNumberFormat="1" applyFont="1" applyFill="1" applyAlignment="1">
      <alignment vertical="center"/>
    </xf>
    <xf numFmtId="38" fontId="7" fillId="2" borderId="0" xfId="27" applyNumberFormat="1" applyFont="1" applyFill="1" applyBorder="1" applyAlignment="1">
      <alignment vertical="center" wrapText="1"/>
    </xf>
    <xf numFmtId="38" fontId="7" fillId="2" borderId="23" xfId="27" applyNumberFormat="1" applyFont="1" applyFill="1" applyBorder="1" applyAlignment="1">
      <alignment vertical="center" wrapText="1"/>
    </xf>
    <xf numFmtId="38" fontId="7" fillId="2" borderId="2" xfId="27" applyNumberFormat="1" applyFont="1" applyFill="1" applyBorder="1" applyAlignment="1">
      <alignment vertical="center"/>
    </xf>
    <xf numFmtId="38" fontId="4" fillId="2" borderId="3" xfId="27" applyNumberFormat="1" applyFont="1" applyFill="1" applyBorder="1" applyAlignment="1">
      <alignment horizontal="right" vertical="center"/>
    </xf>
    <xf numFmtId="38" fontId="4" fillId="2" borderId="2" xfId="27" applyNumberFormat="1" applyFont="1" applyFill="1" applyBorder="1" applyAlignment="1">
      <alignment horizontal="right" vertical="center"/>
    </xf>
    <xf numFmtId="38" fontId="7" fillId="2" borderId="4" xfId="27" applyNumberFormat="1" applyFont="1" applyFill="1" applyBorder="1" applyAlignment="1">
      <alignment vertical="center"/>
    </xf>
    <xf numFmtId="38" fontId="23" fillId="2" borderId="11" xfId="27" applyNumberFormat="1" applyFont="1" applyFill="1" applyBorder="1" applyAlignment="1">
      <alignment horizontal="right" vertical="center"/>
    </xf>
    <xf numFmtId="38" fontId="23" fillId="2" borderId="0" xfId="27" applyNumberFormat="1" applyFont="1" applyFill="1" applyBorder="1" applyAlignment="1">
      <alignment horizontal="right" vertical="center"/>
    </xf>
    <xf numFmtId="38" fontId="22" fillId="2" borderId="0" xfId="27" applyNumberFormat="1" applyFont="1" applyFill="1" applyAlignment="1">
      <alignment vertical="center"/>
    </xf>
    <xf numFmtId="38" fontId="23" fillId="2" borderId="0" xfId="27" applyNumberFormat="1" applyFont="1" applyFill="1" applyBorder="1" applyAlignment="1">
      <alignment vertical="center"/>
    </xf>
    <xf numFmtId="38" fontId="4" fillId="2" borderId="0" xfId="27" applyNumberFormat="1" applyFont="1" applyFill="1" applyBorder="1" applyAlignment="1">
      <alignment vertical="center"/>
    </xf>
    <xf numFmtId="38" fontId="47" fillId="2" borderId="0" xfId="27" applyNumberFormat="1" applyFont="1" applyFill="1" applyBorder="1" applyAlignment="1">
      <alignment vertical="center"/>
    </xf>
    <xf numFmtId="38" fontId="47" fillId="2" borderId="0" xfId="27" applyNumberFormat="1" applyFont="1" applyFill="1" applyAlignment="1">
      <alignment vertical="center"/>
    </xf>
    <xf numFmtId="38" fontId="48" fillId="2" borderId="0" xfId="27" applyNumberFormat="1" applyFont="1" applyFill="1" applyBorder="1" applyAlignment="1">
      <alignment vertical="center"/>
    </xf>
    <xf numFmtId="38" fontId="48" fillId="2" borderId="0" xfId="27" applyNumberFormat="1" applyFont="1" applyFill="1" applyAlignment="1">
      <alignment vertical="center"/>
    </xf>
    <xf numFmtId="38" fontId="4" fillId="2" borderId="0" xfId="27" applyNumberFormat="1" applyFont="1" applyFill="1" applyAlignment="1">
      <alignment vertical="center"/>
    </xf>
    <xf numFmtId="38" fontId="4" fillId="2" borderId="23" xfId="27" applyNumberFormat="1" applyFont="1" applyFill="1" applyBorder="1" applyAlignment="1">
      <alignment vertical="center"/>
    </xf>
    <xf numFmtId="38" fontId="49" fillId="2" borderId="0" xfId="27" applyNumberFormat="1" applyFont="1" applyFill="1" applyBorder="1" applyAlignment="1">
      <alignment vertical="center"/>
    </xf>
    <xf numFmtId="38" fontId="35" fillId="2" borderId="2" xfId="27" applyNumberFormat="1" applyFont="1" applyFill="1" applyBorder="1" applyAlignment="1">
      <alignment vertical="center"/>
    </xf>
    <xf numFmtId="38" fontId="1" fillId="2" borderId="1" xfId="27" applyNumberFormat="1" applyFont="1" applyFill="1" applyBorder="1" applyAlignment="1">
      <alignment vertical="center"/>
    </xf>
    <xf numFmtId="38" fontId="1" fillId="2" borderId="1" xfId="27" applyNumberFormat="1" applyFont="1" applyFill="1" applyBorder="1" applyAlignment="1">
      <alignment vertical="center" wrapText="1"/>
    </xf>
    <xf numFmtId="38" fontId="1" fillId="2" borderId="0" xfId="27" applyNumberFormat="1" applyFont="1" applyFill="1" applyBorder="1" applyAlignment="1">
      <alignment vertical="center" wrapText="1"/>
    </xf>
    <xf numFmtId="38" fontId="34" fillId="2" borderId="0" xfId="27" applyNumberFormat="1" applyFont="1" applyFill="1" applyAlignment="1">
      <alignment vertical="center"/>
    </xf>
    <xf numFmtId="38" fontId="34" fillId="2" borderId="0" xfId="27" applyNumberFormat="1" applyFont="1" applyFill="1" applyBorder="1" applyAlignment="1">
      <alignment vertical="center"/>
    </xf>
    <xf numFmtId="0" fontId="1" fillId="2" borderId="0" xfId="28" applyFont="1" applyFill="1" applyAlignment="1">
      <alignment horizontal="right" vertical="center"/>
    </xf>
    <xf numFmtId="0" fontId="7" fillId="2" borderId="0" xfId="28" applyFont="1" applyFill="1">
      <alignment vertical="center"/>
    </xf>
    <xf numFmtId="0" fontId="1" fillId="2" borderId="0" xfId="28" applyFont="1" applyFill="1" applyAlignment="1">
      <alignment vertical="center"/>
    </xf>
    <xf numFmtId="0" fontId="1" fillId="2" borderId="2" xfId="28" applyFont="1" applyFill="1" applyBorder="1" applyAlignment="1">
      <alignment vertical="center"/>
    </xf>
    <xf numFmtId="0" fontId="1" fillId="2" borderId="2" xfId="28" applyFont="1" applyFill="1" applyBorder="1" applyAlignment="1">
      <alignment horizontal="right" vertical="center"/>
    </xf>
    <xf numFmtId="0" fontId="34" fillId="2" borderId="0" xfId="28" applyFont="1" applyFill="1" applyBorder="1" applyAlignment="1">
      <alignment horizontal="distributed" vertical="center" justifyLastLine="1"/>
    </xf>
    <xf numFmtId="0" fontId="34" fillId="2" borderId="23" xfId="28" applyFont="1" applyFill="1" applyBorder="1" applyAlignment="1">
      <alignment horizontal="distributed" vertical="center" justifyLastLine="1"/>
    </xf>
    <xf numFmtId="0" fontId="34" fillId="2" borderId="0" xfId="28" applyFont="1" applyFill="1" applyAlignment="1">
      <alignment horizontal="distributed" vertical="center" justifyLastLine="1"/>
    </xf>
    <xf numFmtId="0" fontId="7" fillId="2" borderId="26" xfId="28" applyFont="1" applyFill="1" applyBorder="1" applyAlignment="1">
      <alignment horizontal="distributed" vertical="center" justifyLastLine="1"/>
    </xf>
    <xf numFmtId="0" fontId="7" fillId="2" borderId="26" xfId="28" applyFont="1" applyFill="1" applyBorder="1" applyAlignment="1">
      <alignment horizontal="distributed" vertical="center" wrapText="1" justifyLastLine="1"/>
    </xf>
    <xf numFmtId="0" fontId="12" fillId="2" borderId="18" xfId="28" applyFont="1" applyFill="1" applyBorder="1" applyAlignment="1">
      <alignment horizontal="distributed" vertical="center" wrapText="1" justifyLastLine="1"/>
    </xf>
    <xf numFmtId="49" fontId="7" fillId="2" borderId="0" xfId="28" applyNumberFormat="1" applyFont="1" applyFill="1" applyBorder="1" applyAlignment="1">
      <alignment horizontal="center" vertical="center"/>
    </xf>
    <xf numFmtId="184" fontId="7" fillId="2" borderId="11" xfId="28" applyNumberFormat="1" applyFont="1" applyFill="1" applyBorder="1" applyAlignment="1">
      <alignment horizontal="right" vertical="center"/>
    </xf>
    <xf numFmtId="184" fontId="4" fillId="2" borderId="0" xfId="28" applyNumberFormat="1" applyFont="1" applyFill="1" applyBorder="1" applyAlignment="1">
      <alignment horizontal="right" vertical="center"/>
    </xf>
    <xf numFmtId="0" fontId="34" fillId="2" borderId="0" xfId="28" applyFont="1" applyFill="1" applyAlignment="1">
      <alignment vertical="center"/>
    </xf>
    <xf numFmtId="56" fontId="34" fillId="2" borderId="0" xfId="28" applyNumberFormat="1" applyFont="1" applyFill="1" applyAlignment="1">
      <alignment vertical="center"/>
    </xf>
    <xf numFmtId="0" fontId="34" fillId="2" borderId="0" xfId="28" applyFont="1" applyFill="1">
      <alignment vertical="center"/>
    </xf>
    <xf numFmtId="56" fontId="34" fillId="2" borderId="0" xfId="28" applyNumberFormat="1" applyFont="1" applyFill="1">
      <alignment vertical="center"/>
    </xf>
    <xf numFmtId="49" fontId="7" fillId="2" borderId="23" xfId="28" applyNumberFormat="1" applyFont="1" applyFill="1" applyBorder="1" applyAlignment="1">
      <alignment horizontal="center" vertical="center"/>
    </xf>
    <xf numFmtId="184" fontId="7" fillId="2" borderId="0" xfId="28" applyNumberFormat="1" applyFont="1" applyFill="1" applyBorder="1" applyAlignment="1">
      <alignment horizontal="right" vertical="center"/>
    </xf>
    <xf numFmtId="49" fontId="7" fillId="2" borderId="4" xfId="28" applyNumberFormat="1" applyFont="1" applyFill="1" applyBorder="1" applyAlignment="1">
      <alignment horizontal="center" vertical="center"/>
    </xf>
    <xf numFmtId="184" fontId="7" fillId="2" borderId="3" xfId="28" applyNumberFormat="1" applyFont="1" applyFill="1" applyBorder="1" applyAlignment="1">
      <alignment horizontal="right" vertical="center"/>
    </xf>
    <xf numFmtId="184" fontId="4" fillId="2" borderId="2" xfId="28" applyNumberFormat="1" applyFont="1" applyFill="1" applyBorder="1" applyAlignment="1">
      <alignment horizontal="right" vertical="center"/>
    </xf>
    <xf numFmtId="0" fontId="34" fillId="2" borderId="0" xfId="28" applyFont="1" applyFill="1" applyBorder="1">
      <alignment vertical="center"/>
    </xf>
    <xf numFmtId="56" fontId="34" fillId="2" borderId="0" xfId="28" applyNumberFormat="1" applyFont="1" applyFill="1" applyBorder="1">
      <alignment vertical="center"/>
    </xf>
    <xf numFmtId="49" fontId="34" fillId="2" borderId="0" xfId="28" applyNumberFormat="1" applyFont="1" applyFill="1">
      <alignment vertical="center"/>
    </xf>
    <xf numFmtId="0" fontId="7" fillId="2" borderId="26" xfId="28" applyFont="1" applyFill="1" applyBorder="1" applyAlignment="1">
      <alignment horizontal="center" vertical="center" justifyLastLine="1"/>
    </xf>
    <xf numFmtId="0" fontId="4" fillId="2" borderId="0" xfId="28" applyFont="1" applyFill="1" applyAlignment="1">
      <alignment vertical="center"/>
    </xf>
    <xf numFmtId="0" fontId="4" fillId="2" borderId="0" xfId="28" applyFont="1" applyFill="1" applyBorder="1" applyAlignment="1">
      <alignment horizontal="right" vertical="center"/>
    </xf>
    <xf numFmtId="0" fontId="4" fillId="2" borderId="0" xfId="28" applyFont="1" applyFill="1" applyBorder="1" applyAlignment="1">
      <alignment vertical="center"/>
    </xf>
    <xf numFmtId="184" fontId="7" fillId="2" borderId="2" xfId="28" applyNumberFormat="1" applyFont="1" applyFill="1" applyBorder="1" applyAlignment="1">
      <alignment horizontal="right" vertical="center"/>
    </xf>
    <xf numFmtId="0" fontId="4" fillId="2" borderId="2" xfId="28" applyFont="1" applyFill="1" applyBorder="1" applyAlignment="1">
      <alignment vertical="center"/>
    </xf>
    <xf numFmtId="0" fontId="4" fillId="2" borderId="2" xfId="15" applyFont="1" applyFill="1" applyBorder="1" applyAlignment="1">
      <alignment vertical="center"/>
    </xf>
    <xf numFmtId="49" fontId="35" fillId="2" borderId="0" xfId="28" applyNumberFormat="1" applyFont="1" applyFill="1">
      <alignment vertical="center"/>
    </xf>
    <xf numFmtId="0" fontId="27" fillId="0" borderId="0" xfId="29" applyFont="1"/>
    <xf numFmtId="0" fontId="1" fillId="0" borderId="0" xfId="29" applyFont="1"/>
    <xf numFmtId="0" fontId="1" fillId="0" borderId="0" xfId="29" applyFont="1" applyBorder="1"/>
    <xf numFmtId="0" fontId="1" fillId="0" borderId="0" xfId="29" applyFont="1" applyAlignment="1">
      <alignment horizontal="right"/>
    </xf>
    <xf numFmtId="0" fontId="8" fillId="0" borderId="0" xfId="29" applyFont="1"/>
    <xf numFmtId="0" fontId="8" fillId="0" borderId="26" xfId="29" applyFont="1" applyBorder="1" applyAlignment="1">
      <alignment horizontal="distributed" vertical="center" justifyLastLine="1"/>
    </xf>
    <xf numFmtId="0" fontId="12" fillId="0" borderId="26" xfId="29" applyFont="1" applyBorder="1" applyAlignment="1">
      <alignment horizontal="distributed" vertical="center" wrapText="1" justifyLastLine="1"/>
    </xf>
    <xf numFmtId="181" fontId="34" fillId="0" borderId="5" xfId="29" applyNumberFormat="1" applyFont="1" applyBorder="1" applyAlignment="1">
      <alignment horizontal="right" vertical="center"/>
    </xf>
    <xf numFmtId="0" fontId="34" fillId="0" borderId="0" xfId="29" applyFont="1"/>
    <xf numFmtId="0" fontId="7" fillId="0" borderId="0" xfId="29" applyFont="1" applyBorder="1" applyAlignment="1">
      <alignment vertical="center" shrinkToFit="1"/>
    </xf>
    <xf numFmtId="181" fontId="7" fillId="0" borderId="0" xfId="29" applyNumberFormat="1" applyFont="1" applyFill="1" applyBorder="1" applyAlignment="1">
      <alignment horizontal="right" vertical="center"/>
    </xf>
    <xf numFmtId="187" fontId="7" fillId="0" borderId="0" xfId="7" applyNumberFormat="1" applyFont="1" applyFill="1" applyAlignment="1">
      <alignment vertical="center"/>
    </xf>
    <xf numFmtId="187" fontId="7" fillId="0" borderId="0" xfId="7" applyNumberFormat="1" applyFont="1" applyFill="1" applyBorder="1" applyAlignment="1">
      <alignment vertical="center"/>
    </xf>
    <xf numFmtId="0" fontId="7" fillId="0" borderId="23" xfId="29" applyFont="1" applyBorder="1" applyAlignment="1">
      <alignment vertical="center" shrinkToFit="1"/>
    </xf>
    <xf numFmtId="181" fontId="4" fillId="0" borderId="0" xfId="29" applyNumberFormat="1" applyFont="1" applyFill="1" applyBorder="1" applyAlignment="1">
      <alignment horizontal="right" vertical="center"/>
    </xf>
    <xf numFmtId="181" fontId="4" fillId="0" borderId="0" xfId="29" quotePrefix="1" applyNumberFormat="1" applyFont="1" applyFill="1" applyBorder="1" applyAlignment="1">
      <alignment horizontal="right" vertical="center"/>
    </xf>
    <xf numFmtId="0" fontId="12" fillId="0" borderId="23" xfId="29" applyFont="1" applyBorder="1" applyAlignment="1">
      <alignment vertical="center" shrinkToFit="1"/>
    </xf>
    <xf numFmtId="0" fontId="8" fillId="0" borderId="23" xfId="29" applyFont="1" applyBorder="1" applyAlignment="1">
      <alignment vertical="center" shrinkToFit="1"/>
    </xf>
    <xf numFmtId="181" fontId="7" fillId="0" borderId="0" xfId="29" applyNumberFormat="1" applyFont="1" applyBorder="1" applyAlignment="1">
      <alignment horizontal="right" vertical="center"/>
    </xf>
    <xf numFmtId="187" fontId="7" fillId="0" borderId="0" xfId="7" applyNumberFormat="1" applyFont="1" applyBorder="1" applyAlignment="1">
      <alignment vertical="center"/>
    </xf>
    <xf numFmtId="181" fontId="4" fillId="0" borderId="0" xfId="29" applyNumberFormat="1" applyFont="1" applyBorder="1" applyAlignment="1">
      <alignment horizontal="right" vertical="center"/>
    </xf>
    <xf numFmtId="181" fontId="4" fillId="0" borderId="0" xfId="29" quotePrefix="1" applyNumberFormat="1" applyFont="1" applyBorder="1" applyAlignment="1">
      <alignment horizontal="right" vertical="center"/>
    </xf>
    <xf numFmtId="0" fontId="7" fillId="0" borderId="2" xfId="29" applyFont="1" applyBorder="1" applyAlignment="1">
      <alignment vertical="center" shrinkToFit="1"/>
    </xf>
    <xf numFmtId="0" fontId="8" fillId="0" borderId="4" xfId="29" applyFont="1" applyBorder="1" applyAlignment="1">
      <alignment vertical="center" shrinkToFit="1"/>
    </xf>
    <xf numFmtId="181" fontId="4" fillId="0" borderId="2" xfId="29" applyNumberFormat="1" applyFont="1" applyBorder="1" applyAlignment="1">
      <alignment horizontal="right" vertical="center"/>
    </xf>
    <xf numFmtId="0" fontId="8" fillId="0" borderId="0" xfId="29" applyFont="1" applyBorder="1" applyAlignment="1">
      <alignment vertical="center" shrinkToFit="1"/>
    </xf>
    <xf numFmtId="0" fontId="34" fillId="0" borderId="0" xfId="29" applyFont="1" applyBorder="1"/>
    <xf numFmtId="181" fontId="34" fillId="0" borderId="0" xfId="29" applyNumberFormat="1" applyFont="1" applyBorder="1" applyAlignment="1">
      <alignment horizontal="right" vertical="center"/>
    </xf>
    <xf numFmtId="0" fontId="35" fillId="0" borderId="0" xfId="29" applyFont="1"/>
    <xf numFmtId="0" fontId="7" fillId="0" borderId="22" xfId="29" applyFont="1" applyBorder="1" applyAlignment="1">
      <alignment vertical="center" shrinkToFit="1"/>
    </xf>
    <xf numFmtId="0" fontId="7" fillId="0" borderId="17" xfId="29" applyFont="1" applyBorder="1" applyAlignment="1">
      <alignment vertical="center" shrinkToFit="1"/>
    </xf>
    <xf numFmtId="181" fontId="4" fillId="0" borderId="19" xfId="29" applyNumberFormat="1" applyFont="1" applyBorder="1" applyAlignment="1">
      <alignment horizontal="right" vertical="center"/>
    </xf>
    <xf numFmtId="181" fontId="4" fillId="0" borderId="22" xfId="29" applyNumberFormat="1" applyFont="1" applyBorder="1" applyAlignment="1">
      <alignment horizontal="right" vertical="center"/>
    </xf>
    <xf numFmtId="181" fontId="4" fillId="0" borderId="22" xfId="29" quotePrefix="1" applyNumberFormat="1" applyFont="1" applyBorder="1" applyAlignment="1">
      <alignment horizontal="right" vertical="center"/>
    </xf>
    <xf numFmtId="0" fontId="1" fillId="0" borderId="0" xfId="29" applyFont="1" applyBorder="1" applyAlignment="1"/>
    <xf numFmtId="181" fontId="1" fillId="0" borderId="0" xfId="29" applyNumberFormat="1" applyFont="1" applyBorder="1" applyAlignment="1">
      <alignment horizontal="right" vertical="center"/>
    </xf>
    <xf numFmtId="0" fontId="1" fillId="0" borderId="0" xfId="29" applyFont="1" applyBorder="1" applyAlignment="1">
      <alignment vertical="center"/>
    </xf>
    <xf numFmtId="0" fontId="1" fillId="0" borderId="0" xfId="29" applyFont="1" applyBorder="1" applyAlignment="1">
      <alignment horizontal="right" vertical="center"/>
    </xf>
    <xf numFmtId="0" fontId="1" fillId="0" borderId="0" xfId="29" applyFont="1" applyAlignment="1"/>
    <xf numFmtId="181" fontId="1" fillId="0" borderId="0" xfId="29" applyNumberFormat="1" applyFont="1"/>
    <xf numFmtId="181" fontId="1" fillId="0" borderId="0" xfId="29" applyNumberFormat="1" applyFont="1" applyBorder="1"/>
    <xf numFmtId="0" fontId="7" fillId="2" borderId="0" xfId="30" applyFont="1" applyFill="1"/>
    <xf numFmtId="0" fontId="9" fillId="2" borderId="0" xfId="30" applyFont="1" applyFill="1" applyAlignment="1">
      <alignment vertical="center"/>
    </xf>
    <xf numFmtId="0" fontId="1" fillId="2" borderId="0" xfId="30" applyFont="1" applyFill="1"/>
    <xf numFmtId="0" fontId="1" fillId="2" borderId="0" xfId="30" applyFont="1" applyFill="1" applyAlignment="1">
      <alignment horizontal="center" vertical="center"/>
    </xf>
    <xf numFmtId="0" fontId="1" fillId="2" borderId="0" xfId="30" applyFont="1" applyFill="1" applyAlignment="1">
      <alignment vertical="center"/>
    </xf>
    <xf numFmtId="0" fontId="1" fillId="2" borderId="2" xfId="30" applyFont="1" applyFill="1" applyBorder="1" applyAlignment="1"/>
    <xf numFmtId="0" fontId="1" fillId="2" borderId="2" xfId="30" applyFont="1" applyFill="1" applyBorder="1" applyAlignment="1">
      <alignment horizontal="right"/>
    </xf>
    <xf numFmtId="0" fontId="6" fillId="2" borderId="0" xfId="30" applyFill="1" applyBorder="1" applyAlignment="1">
      <alignment vertical="center"/>
    </xf>
    <xf numFmtId="0" fontId="6" fillId="2" borderId="23" xfId="30" applyFill="1" applyBorder="1" applyAlignment="1">
      <alignment vertical="center"/>
    </xf>
    <xf numFmtId="0" fontId="6" fillId="2" borderId="0" xfId="30" applyFill="1" applyAlignment="1">
      <alignment vertical="center"/>
    </xf>
    <xf numFmtId="0" fontId="7" fillId="2" borderId="26" xfId="30" applyFont="1" applyFill="1" applyBorder="1" applyAlignment="1">
      <alignment horizontal="distributed" vertical="center"/>
    </xf>
    <xf numFmtId="0" fontId="7" fillId="2" borderId="27" xfId="30" applyFont="1" applyFill="1" applyBorder="1" applyAlignment="1">
      <alignment horizontal="distributed" vertical="center"/>
    </xf>
    <xf numFmtId="0" fontId="7" fillId="2" borderId="18" xfId="30" applyFont="1" applyFill="1" applyBorder="1" applyAlignment="1">
      <alignment horizontal="distributed" vertical="center"/>
    </xf>
    <xf numFmtId="38" fontId="7" fillId="2" borderId="26" xfId="30" applyNumberFormat="1" applyFont="1" applyFill="1" applyBorder="1" applyAlignment="1">
      <alignment horizontal="distributed" vertical="center"/>
    </xf>
    <xf numFmtId="38" fontId="7" fillId="2" borderId="18" xfId="30" applyNumberFormat="1" applyFont="1" applyFill="1" applyBorder="1" applyAlignment="1">
      <alignment horizontal="distributed" vertical="center"/>
    </xf>
    <xf numFmtId="38" fontId="7" fillId="2" borderId="26" xfId="2" applyNumberFormat="1" applyFont="1" applyFill="1" applyBorder="1" applyAlignment="1">
      <alignment horizontal="distributed" vertical="center"/>
    </xf>
    <xf numFmtId="38" fontId="7" fillId="2" borderId="18" xfId="2" applyNumberFormat="1" applyFont="1" applyFill="1" applyBorder="1" applyAlignment="1">
      <alignment horizontal="distributed" vertical="center"/>
    </xf>
    <xf numFmtId="181" fontId="22" fillId="2" borderId="11" xfId="30" applyNumberFormat="1" applyFont="1" applyFill="1" applyBorder="1" applyAlignment="1">
      <alignment horizontal="right" vertical="center"/>
    </xf>
    <xf numFmtId="181" fontId="22" fillId="2" borderId="23" xfId="30" applyNumberFormat="1" applyFont="1" applyFill="1" applyBorder="1" applyAlignment="1">
      <alignment horizontal="right" vertical="center"/>
    </xf>
    <xf numFmtId="181" fontId="22" fillId="2" borderId="0" xfId="30" applyNumberFormat="1" applyFont="1" applyFill="1" applyBorder="1" applyAlignment="1">
      <alignment horizontal="right" vertical="center"/>
    </xf>
    <xf numFmtId="181" fontId="22" fillId="2" borderId="6" xfId="30" applyNumberFormat="1" applyFont="1" applyFill="1" applyBorder="1" applyAlignment="1">
      <alignment horizontal="right" vertical="center"/>
    </xf>
    <xf numFmtId="181" fontId="22" fillId="2" borderId="5" xfId="30" applyNumberFormat="1" applyFont="1" applyFill="1" applyBorder="1" applyAlignment="1">
      <alignment horizontal="right" vertical="center"/>
    </xf>
    <xf numFmtId="181" fontId="22" fillId="2" borderId="5" xfId="2" applyNumberFormat="1" applyFont="1" applyFill="1" applyBorder="1" applyAlignment="1">
      <alignment horizontal="right" vertical="center"/>
    </xf>
    <xf numFmtId="0" fontId="6" fillId="2" borderId="0" xfId="30" applyFont="1" applyFill="1" applyBorder="1" applyAlignment="1">
      <alignment vertical="center"/>
    </xf>
    <xf numFmtId="0" fontId="6" fillId="2" borderId="23" xfId="30" applyFont="1" applyFill="1" applyBorder="1" applyAlignment="1">
      <alignment vertical="center"/>
    </xf>
    <xf numFmtId="0" fontId="6" fillId="2" borderId="0" xfId="30" applyFont="1" applyFill="1" applyAlignment="1">
      <alignment vertical="center"/>
    </xf>
    <xf numFmtId="0" fontId="22" fillId="2" borderId="0" xfId="30" applyFont="1" applyFill="1" applyBorder="1" applyAlignment="1">
      <alignment vertical="center"/>
    </xf>
    <xf numFmtId="0" fontId="22" fillId="2" borderId="0" xfId="30" applyFont="1" applyFill="1" applyBorder="1" applyAlignment="1">
      <alignment horizontal="center" vertical="center"/>
    </xf>
    <xf numFmtId="0" fontId="22" fillId="2" borderId="23" xfId="30" applyFont="1" applyFill="1" applyBorder="1" applyAlignment="1">
      <alignment horizontal="left" vertical="center"/>
    </xf>
    <xf numFmtId="181" fontId="22" fillId="2" borderId="0" xfId="30" applyNumberFormat="1" applyFont="1" applyFill="1" applyBorder="1" applyAlignment="1">
      <alignment horizontal="center" vertical="center"/>
    </xf>
    <xf numFmtId="49" fontId="22" fillId="2" borderId="23" xfId="30" applyNumberFormat="1" applyFont="1" applyFill="1" applyBorder="1" applyAlignment="1">
      <alignment vertical="center"/>
    </xf>
    <xf numFmtId="181" fontId="22" fillId="2" borderId="0" xfId="2" applyNumberFormat="1" applyFont="1" applyFill="1" applyBorder="1" applyAlignment="1">
      <alignment horizontal="right" vertical="center"/>
    </xf>
    <xf numFmtId="0" fontId="22" fillId="2" borderId="0" xfId="30" applyFont="1" applyFill="1" applyAlignment="1">
      <alignment vertical="center"/>
    </xf>
    <xf numFmtId="0" fontId="7" fillId="2" borderId="0" xfId="30" applyFont="1" applyFill="1" applyBorder="1" applyAlignment="1">
      <alignment vertical="center"/>
    </xf>
    <xf numFmtId="0" fontId="7" fillId="2" borderId="0" xfId="30" applyFont="1" applyFill="1" applyBorder="1" applyAlignment="1">
      <alignment horizontal="center" vertical="center"/>
    </xf>
    <xf numFmtId="0" fontId="7" fillId="2" borderId="23" xfId="30" applyFont="1" applyFill="1" applyBorder="1" applyAlignment="1">
      <alignment vertical="center"/>
    </xf>
    <xf numFmtId="181" fontId="4" fillId="2" borderId="11" xfId="30" applyNumberFormat="1" applyFont="1" applyFill="1" applyBorder="1" applyAlignment="1">
      <alignment horizontal="right" vertical="center"/>
    </xf>
    <xf numFmtId="181" fontId="4" fillId="2" borderId="23" xfId="30" applyNumberFormat="1" applyFont="1" applyFill="1" applyBorder="1" applyAlignment="1">
      <alignment horizontal="right" vertical="center"/>
    </xf>
    <xf numFmtId="181" fontId="4" fillId="2" borderId="0" xfId="30" applyNumberFormat="1" applyFont="1" applyFill="1" applyBorder="1" applyAlignment="1">
      <alignment horizontal="right" vertical="center"/>
    </xf>
    <xf numFmtId="181" fontId="7" fillId="2" borderId="0" xfId="30" applyNumberFormat="1" applyFont="1" applyFill="1" applyBorder="1" applyAlignment="1">
      <alignment horizontal="right" vertical="center"/>
    </xf>
    <xf numFmtId="181" fontId="7" fillId="2" borderId="0" xfId="30" applyNumberFormat="1" applyFont="1" applyFill="1" applyBorder="1" applyAlignment="1">
      <alignment horizontal="center" vertical="center"/>
    </xf>
    <xf numFmtId="49" fontId="7" fillId="2" borderId="23" xfId="30" applyNumberFormat="1" applyFont="1" applyFill="1" applyBorder="1" applyAlignment="1">
      <alignment vertical="center"/>
    </xf>
    <xf numFmtId="181" fontId="4" fillId="2" borderId="0" xfId="2" applyNumberFormat="1" applyFont="1" applyFill="1" applyBorder="1" applyAlignment="1">
      <alignment horizontal="right" vertical="center"/>
    </xf>
    <xf numFmtId="0" fontId="34" fillId="2" borderId="0" xfId="30" applyFont="1" applyFill="1" applyAlignment="1">
      <alignment vertical="center"/>
    </xf>
    <xf numFmtId="0" fontId="7" fillId="2" borderId="23" xfId="30" applyFont="1" applyFill="1" applyBorder="1" applyAlignment="1">
      <alignment horizontal="left" vertical="center"/>
    </xf>
    <xf numFmtId="181" fontId="7" fillId="2" borderId="11" xfId="30" applyNumberFormat="1" applyFont="1" applyFill="1" applyBorder="1" applyAlignment="1">
      <alignment horizontal="right" vertical="center"/>
    </xf>
    <xf numFmtId="181" fontId="7" fillId="2" borderId="23" xfId="30" applyNumberFormat="1" applyFont="1" applyFill="1" applyBorder="1" applyAlignment="1">
      <alignment horizontal="right" vertical="center"/>
    </xf>
    <xf numFmtId="0" fontId="7" fillId="2" borderId="0" xfId="30" applyFont="1" applyFill="1" applyAlignment="1">
      <alignment vertical="center"/>
    </xf>
    <xf numFmtId="0" fontId="22" fillId="2" borderId="23" xfId="30" applyFont="1" applyFill="1" applyBorder="1" applyAlignment="1">
      <alignment vertical="center"/>
    </xf>
    <xf numFmtId="181" fontId="23" fillId="2" borderId="11" xfId="30" applyNumberFormat="1" applyFont="1" applyFill="1" applyBorder="1" applyAlignment="1">
      <alignment horizontal="right" vertical="center"/>
    </xf>
    <xf numFmtId="181" fontId="23" fillId="2" borderId="23" xfId="30" applyNumberFormat="1" applyFont="1" applyFill="1" applyBorder="1" applyAlignment="1">
      <alignment horizontal="right" vertical="center"/>
    </xf>
    <xf numFmtId="181" fontId="23" fillId="2" borderId="0" xfId="30" applyNumberFormat="1" applyFont="1" applyFill="1" applyBorder="1" applyAlignment="1">
      <alignment horizontal="right" vertical="center"/>
    </xf>
    <xf numFmtId="0" fontId="50" fillId="2" borderId="0" xfId="30" applyFont="1" applyFill="1" applyAlignment="1">
      <alignment vertical="center"/>
    </xf>
    <xf numFmtId="181" fontId="4" fillId="2" borderId="11" xfId="30" quotePrefix="1" applyNumberFormat="1" applyFont="1" applyFill="1" applyBorder="1" applyAlignment="1">
      <alignment horizontal="right" vertical="center"/>
    </xf>
    <xf numFmtId="181" fontId="4" fillId="2" borderId="0" xfId="30" quotePrefix="1" applyNumberFormat="1" applyFont="1" applyFill="1" applyBorder="1" applyAlignment="1">
      <alignment horizontal="right" vertical="center"/>
    </xf>
    <xf numFmtId="181" fontId="4" fillId="2" borderId="0" xfId="2" quotePrefix="1" applyNumberFormat="1" applyFont="1" applyFill="1" applyBorder="1" applyAlignment="1">
      <alignment horizontal="right" vertical="center"/>
    </xf>
    <xf numFmtId="0" fontId="7" fillId="2" borderId="0" xfId="30" applyFont="1" applyFill="1" applyBorder="1" applyAlignment="1">
      <alignment horizontal="distributed" vertical="center"/>
    </xf>
    <xf numFmtId="49" fontId="12" fillId="2" borderId="23" xfId="30" applyNumberFormat="1" applyFont="1" applyFill="1" applyBorder="1" applyAlignment="1">
      <alignment vertical="center"/>
    </xf>
    <xf numFmtId="181" fontId="34" fillId="2" borderId="0" xfId="30" applyNumberFormat="1" applyFont="1" applyFill="1" applyAlignment="1">
      <alignment vertical="center"/>
    </xf>
    <xf numFmtId="0" fontId="22" fillId="2" borderId="0" xfId="30" applyFont="1" applyFill="1" applyBorder="1" applyAlignment="1">
      <alignment horizontal="distributed" vertical="center"/>
    </xf>
    <xf numFmtId="181" fontId="23" fillId="2" borderId="11" xfId="30" quotePrefix="1" applyNumberFormat="1" applyFont="1" applyFill="1" applyBorder="1" applyAlignment="1">
      <alignment horizontal="right" vertical="center"/>
    </xf>
    <xf numFmtId="181" fontId="23" fillId="2" borderId="0" xfId="30" quotePrefix="1" applyNumberFormat="1" applyFont="1" applyFill="1" applyBorder="1" applyAlignment="1">
      <alignment horizontal="right" vertical="center"/>
    </xf>
    <xf numFmtId="181" fontId="23" fillId="2" borderId="0" xfId="2" quotePrefix="1" applyNumberFormat="1" applyFont="1" applyFill="1" applyBorder="1" applyAlignment="1">
      <alignment horizontal="right" vertical="center"/>
    </xf>
    <xf numFmtId="0" fontId="34" fillId="2" borderId="0" xfId="30" applyFont="1" applyFill="1" applyBorder="1" applyAlignment="1">
      <alignment vertical="center"/>
    </xf>
    <xf numFmtId="181" fontId="7" fillId="2" borderId="2" xfId="30" applyNumberFormat="1" applyFont="1" applyFill="1" applyBorder="1" applyAlignment="1">
      <alignment horizontal="right" vertical="center"/>
    </xf>
    <xf numFmtId="181" fontId="7" fillId="2" borderId="2" xfId="30" applyNumberFormat="1" applyFont="1" applyFill="1" applyBorder="1" applyAlignment="1">
      <alignment horizontal="center" vertical="center"/>
    </xf>
    <xf numFmtId="49" fontId="7" fillId="2" borderId="4" xfId="30" applyNumberFormat="1" applyFont="1" applyFill="1" applyBorder="1" applyAlignment="1">
      <alignment vertical="center"/>
    </xf>
    <xf numFmtId="181" fontId="4" fillId="2" borderId="3" xfId="30" applyNumberFormat="1" applyFont="1" applyFill="1" applyBorder="1" applyAlignment="1">
      <alignment horizontal="right" vertical="center"/>
    </xf>
    <xf numFmtId="181" fontId="4" fillId="2" borderId="2" xfId="30" applyNumberFormat="1" applyFont="1" applyFill="1" applyBorder="1" applyAlignment="1">
      <alignment horizontal="right" vertical="center"/>
    </xf>
    <xf numFmtId="181" fontId="4" fillId="2" borderId="2" xfId="2" applyNumberFormat="1" applyFont="1" applyFill="1" applyBorder="1" applyAlignment="1">
      <alignment horizontal="right" vertical="center"/>
    </xf>
    <xf numFmtId="49" fontId="8" fillId="2" borderId="23" xfId="30" applyNumberFormat="1" applyFont="1" applyFill="1" applyBorder="1" applyAlignment="1">
      <alignment vertical="center"/>
    </xf>
    <xf numFmtId="0" fontId="50" fillId="2" borderId="0" xfId="30" applyFont="1" applyFill="1" applyBorder="1" applyAlignment="1">
      <alignment vertical="center"/>
    </xf>
    <xf numFmtId="191" fontId="0" fillId="2" borderId="0" xfId="30" quotePrefix="1" applyNumberFormat="1" applyFont="1" applyFill="1" applyAlignment="1">
      <alignment horizontal="right"/>
    </xf>
    <xf numFmtId="192" fontId="0" fillId="2" borderId="0" xfId="30" quotePrefix="1" applyNumberFormat="1" applyFont="1" applyFill="1" applyAlignment="1">
      <alignment horizontal="right"/>
    </xf>
    <xf numFmtId="0" fontId="35" fillId="2" borderId="0" xfId="30" applyFont="1" applyFill="1" applyAlignment="1">
      <alignment vertical="center"/>
    </xf>
    <xf numFmtId="0" fontId="1" fillId="2" borderId="1" xfId="30" applyFont="1" applyFill="1" applyBorder="1" applyAlignment="1"/>
    <xf numFmtId="0" fontId="1" fillId="2" borderId="0" xfId="30" applyFont="1" applyFill="1" applyAlignment="1">
      <alignment horizontal="right"/>
    </xf>
    <xf numFmtId="0" fontId="6" fillId="2" borderId="0" xfId="30" applyFill="1" applyAlignment="1">
      <alignment horizontal="center" vertical="center"/>
    </xf>
    <xf numFmtId="0" fontId="6" fillId="2" borderId="0" xfId="30" applyFill="1"/>
    <xf numFmtId="181" fontId="6" fillId="2" borderId="0" xfId="30" applyNumberFormat="1" applyFill="1"/>
    <xf numFmtId="0" fontId="9" fillId="2" borderId="0" xfId="31" applyFont="1" applyFill="1" applyAlignment="1">
      <alignment vertical="center"/>
    </xf>
    <xf numFmtId="0" fontId="7" fillId="2" borderId="0" xfId="31" applyFont="1" applyFill="1"/>
    <xf numFmtId="0" fontId="7" fillId="2" borderId="0" xfId="31" applyFont="1" applyFill="1" applyAlignment="1">
      <alignment shrinkToFit="1"/>
    </xf>
    <xf numFmtId="187" fontId="4" fillId="2" borderId="0" xfId="31" applyNumberFormat="1" applyFont="1" applyFill="1" applyBorder="1" applyAlignment="1">
      <alignment vertical="center" shrinkToFit="1"/>
    </xf>
    <xf numFmtId="0" fontId="7" fillId="2" borderId="0" xfId="31" applyFont="1" applyFill="1" applyBorder="1" applyAlignment="1">
      <alignment shrinkToFit="1"/>
    </xf>
    <xf numFmtId="0" fontId="21" fillId="2" borderId="0" xfId="31" applyFont="1" applyFill="1" applyAlignment="1">
      <alignment horizontal="center" vertical="center"/>
    </xf>
    <xf numFmtId="0" fontId="21" fillId="2" borderId="0" xfId="31" applyFont="1" applyFill="1" applyAlignment="1">
      <alignment horizontal="left" vertical="center"/>
    </xf>
    <xf numFmtId="0" fontId="1" fillId="2" borderId="0" xfId="31" applyFont="1" applyFill="1"/>
    <xf numFmtId="0" fontId="1" fillId="2" borderId="0" xfId="31" applyFont="1" applyFill="1" applyAlignment="1">
      <alignment shrinkToFit="1"/>
    </xf>
    <xf numFmtId="0" fontId="1" fillId="2" borderId="2" xfId="31" applyFont="1" applyFill="1" applyBorder="1" applyAlignment="1">
      <alignment horizontal="right"/>
    </xf>
    <xf numFmtId="0" fontId="7" fillId="2" borderId="26" xfId="31" applyFont="1" applyFill="1" applyBorder="1" applyAlignment="1">
      <alignment horizontal="distributed" vertical="center" justifyLastLine="1"/>
    </xf>
    <xf numFmtId="0" fontId="7" fillId="2" borderId="0" xfId="31" applyFont="1" applyFill="1" applyBorder="1" applyAlignment="1">
      <alignment horizontal="distributed" vertical="center" justifyLastLine="1"/>
    </xf>
    <xf numFmtId="0" fontId="7" fillId="2" borderId="23" xfId="31" applyFont="1" applyFill="1" applyBorder="1" applyAlignment="1">
      <alignment horizontal="left" vertical="center" justifyLastLine="1"/>
    </xf>
    <xf numFmtId="187" fontId="4" fillId="2" borderId="11" xfId="31" applyNumberFormat="1" applyFont="1" applyFill="1" applyBorder="1" applyAlignment="1">
      <alignment vertical="center"/>
    </xf>
    <xf numFmtId="184" fontId="4" fillId="2" borderId="0" xfId="31" applyNumberFormat="1" applyFont="1" applyFill="1" applyBorder="1" applyAlignment="1">
      <alignment vertical="center"/>
    </xf>
    <xf numFmtId="184" fontId="4" fillId="2" borderId="0" xfId="31" applyNumberFormat="1" applyFont="1" applyFill="1" applyBorder="1" applyAlignment="1">
      <alignment horizontal="center" vertical="center"/>
    </xf>
    <xf numFmtId="184" fontId="4" fillId="2" borderId="0" xfId="31" applyNumberFormat="1" applyFont="1" applyFill="1" applyBorder="1" applyAlignment="1">
      <alignment vertical="center" shrinkToFit="1"/>
    </xf>
    <xf numFmtId="0" fontId="7" fillId="2" borderId="0" xfId="31" applyFont="1" applyFill="1" applyBorder="1" applyAlignment="1">
      <alignment horizontal="distributed" vertical="center" shrinkToFit="1"/>
    </xf>
    <xf numFmtId="0" fontId="7" fillId="2" borderId="23" xfId="31" applyFont="1" applyFill="1" applyBorder="1" applyAlignment="1">
      <alignment horizontal="left" vertical="center" shrinkToFit="1"/>
    </xf>
    <xf numFmtId="187" fontId="4" fillId="2" borderId="0" xfId="31" applyNumberFormat="1" applyFont="1" applyFill="1" applyBorder="1" applyAlignment="1">
      <alignment horizontal="center" vertical="center" shrinkToFit="1"/>
    </xf>
    <xf numFmtId="0" fontId="7" fillId="2" borderId="0" xfId="31" applyFont="1" applyFill="1" applyBorder="1" applyAlignment="1">
      <alignment horizontal="right" vertical="center"/>
    </xf>
    <xf numFmtId="0" fontId="7" fillId="2" borderId="0" xfId="31" applyFont="1" applyFill="1" applyBorder="1" applyAlignment="1">
      <alignment horizontal="right" vertical="center" shrinkToFit="1"/>
    </xf>
    <xf numFmtId="0" fontId="6" fillId="2" borderId="0" xfId="31" applyFont="1" applyFill="1"/>
    <xf numFmtId="49" fontId="7" fillId="2" borderId="23" xfId="31" applyNumberFormat="1" applyFont="1" applyFill="1" applyBorder="1" applyAlignment="1">
      <alignment vertical="center"/>
    </xf>
    <xf numFmtId="0" fontId="6" fillId="2" borderId="0" xfId="31" applyFont="1" applyFill="1" applyAlignment="1">
      <alignment shrinkToFit="1"/>
    </xf>
    <xf numFmtId="49" fontId="7" fillId="2" borderId="23" xfId="31" applyNumberFormat="1" applyFont="1" applyFill="1" applyBorder="1" applyAlignment="1">
      <alignment vertical="center" shrinkToFit="1"/>
    </xf>
    <xf numFmtId="0" fontId="7" fillId="2" borderId="0" xfId="31" applyFont="1" applyFill="1" applyBorder="1" applyAlignment="1">
      <alignment vertical="center"/>
    </xf>
    <xf numFmtId="0" fontId="7" fillId="2" borderId="0" xfId="31" applyFont="1" applyFill="1" applyBorder="1" applyAlignment="1">
      <alignment vertical="center" shrinkToFit="1"/>
    </xf>
    <xf numFmtId="37" fontId="6" fillId="2" borderId="0" xfId="31" applyNumberFormat="1" applyFont="1" applyFill="1" applyBorder="1" applyAlignment="1">
      <alignment horizontal="right" vertical="center" shrinkToFit="1"/>
    </xf>
    <xf numFmtId="37" fontId="6" fillId="2" borderId="0" xfId="31" applyNumberFormat="1" applyFont="1" applyFill="1" applyBorder="1" applyAlignment="1">
      <alignment horizontal="right" vertical="center"/>
    </xf>
    <xf numFmtId="0" fontId="27" fillId="2" borderId="0" xfId="31" applyFont="1" applyFill="1" applyAlignment="1">
      <alignment horizontal="center" vertical="center" shrinkToFit="1"/>
    </xf>
    <xf numFmtId="37" fontId="6" fillId="2" borderId="0" xfId="31" applyNumberFormat="1" applyFont="1" applyFill="1" applyBorder="1" applyAlignment="1">
      <alignment vertical="center" shrinkToFit="1"/>
    </xf>
    <xf numFmtId="187" fontId="4" fillId="2" borderId="0" xfId="31" applyNumberFormat="1" applyFont="1" applyFill="1" applyBorder="1" applyAlignment="1">
      <alignment vertical="center"/>
    </xf>
    <xf numFmtId="184" fontId="4" fillId="2" borderId="0" xfId="31" applyNumberFormat="1" applyFont="1" applyFill="1" applyBorder="1" applyAlignment="1">
      <alignment horizontal="right" vertical="center"/>
    </xf>
    <xf numFmtId="0" fontId="6" fillId="2" borderId="0" xfId="31" applyFont="1" applyFill="1" applyBorder="1"/>
    <xf numFmtId="0" fontId="7" fillId="2" borderId="22" xfId="31" applyFont="1" applyFill="1" applyBorder="1" applyAlignment="1">
      <alignment vertical="center"/>
    </xf>
    <xf numFmtId="49" fontId="7" fillId="2" borderId="17" xfId="31" applyNumberFormat="1" applyFont="1" applyFill="1" applyBorder="1" applyAlignment="1">
      <alignment vertical="center"/>
    </xf>
    <xf numFmtId="187" fontId="4" fillId="2" borderId="22" xfId="31" applyNumberFormat="1" applyFont="1" applyFill="1" applyBorder="1" applyAlignment="1">
      <alignment vertical="center"/>
    </xf>
    <xf numFmtId="184" fontId="4" fillId="2" borderId="22" xfId="31" applyNumberFormat="1" applyFont="1" applyFill="1" applyBorder="1" applyAlignment="1">
      <alignment vertical="center"/>
    </xf>
    <xf numFmtId="184" fontId="4" fillId="2" borderId="22" xfId="31" applyNumberFormat="1" applyFont="1" applyFill="1" applyBorder="1" applyAlignment="1">
      <alignment horizontal="right" vertical="center" shrinkToFit="1"/>
    </xf>
    <xf numFmtId="187" fontId="4" fillId="2" borderId="22" xfId="31" applyNumberFormat="1" applyFont="1" applyFill="1" applyBorder="1" applyAlignment="1">
      <alignment vertical="center" shrinkToFit="1"/>
    </xf>
    <xf numFmtId="0" fontId="1" fillId="2" borderId="5" xfId="31" applyFont="1" applyFill="1" applyBorder="1" applyAlignment="1">
      <alignment vertical="top"/>
    </xf>
    <xf numFmtId="0" fontId="7" fillId="2" borderId="5" xfId="31" applyFont="1" applyFill="1" applyBorder="1" applyAlignment="1">
      <alignment vertical="center"/>
    </xf>
    <xf numFmtId="187" fontId="4" fillId="2" borderId="5" xfId="31" applyNumberFormat="1" applyFont="1" applyFill="1" applyBorder="1" applyAlignment="1">
      <alignment vertical="center"/>
    </xf>
    <xf numFmtId="184" fontId="4" fillId="2" borderId="5" xfId="31" applyNumberFormat="1" applyFont="1" applyFill="1" applyBorder="1" applyAlignment="1">
      <alignment vertical="center"/>
    </xf>
    <xf numFmtId="184" fontId="4" fillId="2" borderId="5" xfId="31" applyNumberFormat="1" applyFont="1" applyFill="1" applyBorder="1" applyAlignment="1">
      <alignment vertical="center" shrinkToFit="1"/>
    </xf>
    <xf numFmtId="0" fontId="1" fillId="2" borderId="0" xfId="31" applyFont="1" applyFill="1" applyBorder="1" applyAlignment="1">
      <alignment horizontal="right" vertical="top"/>
    </xf>
    <xf numFmtId="187" fontId="4" fillId="2" borderId="20" xfId="31" applyNumberFormat="1" applyFont="1" applyFill="1" applyBorder="1" applyAlignment="1">
      <alignment vertical="center"/>
    </xf>
    <xf numFmtId="184" fontId="4" fillId="2" borderId="1" xfId="31" applyNumberFormat="1" applyFont="1" applyFill="1" applyBorder="1" applyAlignment="1">
      <alignment vertical="center"/>
    </xf>
    <xf numFmtId="184" fontId="4" fillId="2" borderId="1" xfId="31" applyNumberFormat="1" applyFont="1" applyFill="1" applyBorder="1" applyAlignment="1">
      <alignment vertical="center" shrinkToFit="1"/>
    </xf>
    <xf numFmtId="187" fontId="4" fillId="2" borderId="1" xfId="31" applyNumberFormat="1" applyFont="1" applyFill="1" applyBorder="1" applyAlignment="1">
      <alignment vertical="center" shrinkToFit="1"/>
    </xf>
    <xf numFmtId="187" fontId="30" fillId="2" borderId="11" xfId="31" applyNumberFormat="1" applyFont="1" applyFill="1" applyBorder="1" applyAlignment="1">
      <alignment horizontal="right" vertical="center"/>
    </xf>
    <xf numFmtId="184" fontId="30" fillId="2" borderId="0" xfId="31" applyNumberFormat="1" applyFont="1" applyFill="1" applyBorder="1" applyAlignment="1">
      <alignment horizontal="right" vertical="center"/>
    </xf>
    <xf numFmtId="184" fontId="30" fillId="2" borderId="0" xfId="31" applyNumberFormat="1" applyFont="1" applyFill="1" applyBorder="1" applyAlignment="1">
      <alignment horizontal="right" vertical="center" shrinkToFit="1"/>
    </xf>
    <xf numFmtId="187" fontId="30" fillId="2" borderId="0" xfId="31" applyNumberFormat="1" applyFont="1" applyFill="1" applyBorder="1" applyAlignment="1">
      <alignment horizontal="right" vertical="center" shrinkToFit="1"/>
    </xf>
    <xf numFmtId="0" fontId="34" fillId="2" borderId="0" xfId="31" applyFont="1" applyFill="1" applyAlignment="1">
      <alignment shrinkToFit="1"/>
    </xf>
    <xf numFmtId="0" fontId="34" fillId="2" borderId="0" xfId="31" applyFont="1" applyFill="1"/>
    <xf numFmtId="187" fontId="30" fillId="2" borderId="0" xfId="31" quotePrefix="1" applyNumberFormat="1" applyFont="1" applyFill="1" applyBorder="1" applyAlignment="1">
      <alignment horizontal="right" vertical="center" shrinkToFit="1"/>
    </xf>
    <xf numFmtId="187" fontId="30" fillId="2" borderId="11" xfId="31" quotePrefix="1" applyNumberFormat="1" applyFont="1" applyFill="1" applyBorder="1" applyAlignment="1">
      <alignment horizontal="right" vertical="center"/>
    </xf>
    <xf numFmtId="187" fontId="30" fillId="2" borderId="3" xfId="31" applyNumberFormat="1" applyFont="1" applyFill="1" applyBorder="1" applyAlignment="1">
      <alignment horizontal="right" vertical="center"/>
    </xf>
    <xf numFmtId="184" fontId="4" fillId="2" borderId="2" xfId="31" applyNumberFormat="1" applyFont="1" applyFill="1" applyBorder="1" applyAlignment="1">
      <alignment horizontal="right" vertical="center"/>
    </xf>
    <xf numFmtId="184" fontId="30" fillId="2" borderId="2" xfId="31" applyNumberFormat="1" applyFont="1" applyFill="1" applyBorder="1" applyAlignment="1">
      <alignment horizontal="right" vertical="center" shrinkToFit="1"/>
    </xf>
    <xf numFmtId="187" fontId="30" fillId="2" borderId="2" xfId="31" applyNumberFormat="1" applyFont="1" applyFill="1" applyBorder="1" applyAlignment="1">
      <alignment vertical="center" shrinkToFit="1"/>
    </xf>
    <xf numFmtId="187" fontId="30" fillId="2" borderId="2" xfId="31" applyNumberFormat="1" applyFont="1" applyFill="1" applyBorder="1" applyAlignment="1">
      <alignment horizontal="right" vertical="center" shrinkToFit="1"/>
    </xf>
    <xf numFmtId="0" fontId="1" fillId="2" borderId="1" xfId="31" applyFont="1" applyFill="1" applyBorder="1" applyAlignment="1">
      <alignment vertical="center"/>
    </xf>
    <xf numFmtId="0" fontId="1" fillId="2" borderId="1" xfId="31" applyFont="1" applyFill="1" applyBorder="1" applyAlignment="1">
      <alignment vertical="center" wrapText="1"/>
    </xf>
    <xf numFmtId="0" fontId="4" fillId="2" borderId="0" xfId="31" applyFont="1" applyFill="1" applyAlignment="1">
      <alignment vertical="center"/>
    </xf>
    <xf numFmtId="0" fontId="1" fillId="2" borderId="0" xfId="31" applyFont="1" applyFill="1" applyAlignment="1">
      <alignment vertical="center" shrinkToFit="1"/>
    </xf>
    <xf numFmtId="49" fontId="34" fillId="2" borderId="0" xfId="31" applyNumberFormat="1" applyFont="1" applyFill="1"/>
    <xf numFmtId="0" fontId="34" fillId="2" borderId="0" xfId="31" applyFont="1" applyFill="1" applyBorder="1" applyAlignment="1">
      <alignment shrinkToFit="1"/>
    </xf>
    <xf numFmtId="0" fontId="7" fillId="0" borderId="0" xfId="32" applyFont="1" applyFill="1"/>
    <xf numFmtId="0" fontId="1" fillId="0" borderId="0" xfId="32" applyFont="1" applyFill="1" applyAlignment="1">
      <alignment vertical="center"/>
    </xf>
    <xf numFmtId="0" fontId="45" fillId="0" borderId="0" xfId="32" applyFont="1" applyFill="1" applyAlignment="1">
      <alignment horizontal="right" vertical="center"/>
    </xf>
    <xf numFmtId="0" fontId="1" fillId="0" borderId="2" xfId="32" applyFont="1" applyBorder="1" applyAlignment="1">
      <alignment horizontal="right"/>
    </xf>
    <xf numFmtId="0" fontId="1" fillId="0" borderId="0" xfId="32" applyFont="1" applyFill="1" applyAlignment="1">
      <alignment horizontal="center" vertical="center"/>
    </xf>
    <xf numFmtId="0" fontId="34" fillId="0" borderId="0" xfId="32" applyFont="1" applyFill="1"/>
    <xf numFmtId="0" fontId="34" fillId="0" borderId="23" xfId="32" applyFont="1" applyFill="1" applyBorder="1"/>
    <xf numFmtId="0" fontId="34" fillId="0" borderId="0" xfId="32" applyFont="1" applyFill="1" applyBorder="1"/>
    <xf numFmtId="49" fontId="7" fillId="0" borderId="18" xfId="32" applyNumberFormat="1" applyFont="1" applyFill="1" applyBorder="1" applyAlignment="1">
      <alignment horizontal="center" vertical="center"/>
    </xf>
    <xf numFmtId="181" fontId="7" fillId="0" borderId="0" xfId="32" applyNumberFormat="1" applyFont="1" applyFill="1" applyBorder="1" applyAlignment="1">
      <alignment horizontal="right" vertical="center"/>
    </xf>
    <xf numFmtId="181" fontId="7" fillId="2" borderId="0" xfId="32" applyNumberFormat="1" applyFont="1" applyFill="1" applyBorder="1" applyAlignment="1">
      <alignment horizontal="right" vertical="center"/>
    </xf>
    <xf numFmtId="0" fontId="7" fillId="0" borderId="23" xfId="32" applyFont="1" applyFill="1" applyBorder="1"/>
    <xf numFmtId="0" fontId="7" fillId="0" borderId="0" xfId="32" applyFont="1" applyFill="1" applyBorder="1"/>
    <xf numFmtId="181" fontId="4" fillId="0" borderId="0" xfId="32" applyNumberFormat="1" applyFont="1" applyFill="1" applyBorder="1" applyAlignment="1">
      <alignment horizontal="right" vertical="center"/>
    </xf>
    <xf numFmtId="181" fontId="4" fillId="2" borderId="0" xfId="32" applyNumberFormat="1" applyFont="1" applyFill="1" applyBorder="1" applyAlignment="1">
      <alignment horizontal="right" vertical="center"/>
    </xf>
    <xf numFmtId="181" fontId="4" fillId="0" borderId="2" xfId="32" applyNumberFormat="1" applyFont="1" applyFill="1" applyBorder="1" applyAlignment="1">
      <alignment horizontal="right" vertical="center"/>
    </xf>
    <xf numFmtId="181" fontId="4" fillId="2" borderId="2" xfId="32" applyNumberFormat="1" applyFont="1" applyFill="1" applyBorder="1" applyAlignment="1">
      <alignment horizontal="right" vertical="center"/>
    </xf>
    <xf numFmtId="0" fontId="35" fillId="0" borderId="0" xfId="32" applyFont="1" applyFill="1" applyAlignment="1">
      <alignment vertical="center"/>
    </xf>
    <xf numFmtId="0" fontId="34" fillId="0" borderId="0" xfId="32" applyFont="1" applyBorder="1" applyAlignment="1">
      <alignment vertical="center"/>
    </xf>
    <xf numFmtId="0" fontId="48" fillId="0" borderId="0" xfId="32" applyFont="1" applyFill="1"/>
    <xf numFmtId="0" fontId="6" fillId="0" borderId="0" xfId="32" applyFill="1"/>
    <xf numFmtId="181" fontId="6" fillId="0" borderId="0" xfId="32" applyNumberFormat="1" applyFill="1"/>
    <xf numFmtId="181" fontId="7" fillId="0" borderId="5" xfId="32" applyNumberFormat="1" applyFont="1" applyFill="1" applyBorder="1" applyAlignment="1">
      <alignment horizontal="right" vertical="center"/>
    </xf>
    <xf numFmtId="181" fontId="7" fillId="2" borderId="5" xfId="32" applyNumberFormat="1" applyFont="1" applyFill="1" applyBorder="1" applyAlignment="1">
      <alignment horizontal="right" vertical="center"/>
    </xf>
    <xf numFmtId="181" fontId="4" fillId="0" borderId="0" xfId="32" applyNumberFormat="1" applyFont="1" applyFill="1" applyBorder="1"/>
    <xf numFmtId="181" fontId="4" fillId="2" borderId="0" xfId="32" applyNumberFormat="1" applyFont="1" applyFill="1" applyBorder="1" applyAlignment="1">
      <alignment horizontal="right"/>
    </xf>
    <xf numFmtId="181" fontId="4" fillId="2" borderId="0" xfId="32" applyNumberFormat="1" applyFont="1" applyFill="1" applyBorder="1"/>
    <xf numFmtId="181" fontId="4" fillId="0" borderId="0" xfId="32" applyNumberFormat="1" applyFont="1" applyFill="1"/>
    <xf numFmtId="181" fontId="4" fillId="2" borderId="0" xfId="32" applyNumberFormat="1" applyFont="1" applyFill="1" applyAlignment="1">
      <alignment horizontal="right"/>
    </xf>
    <xf numFmtId="181" fontId="4" fillId="2" borderId="2" xfId="32" applyNumberFormat="1" applyFont="1" applyFill="1" applyBorder="1" applyAlignment="1">
      <alignment horizontal="right"/>
    </xf>
    <xf numFmtId="0" fontId="1" fillId="0" borderId="1" xfId="32" applyFont="1" applyFill="1" applyBorder="1" applyAlignment="1">
      <alignment vertical="center"/>
    </xf>
    <xf numFmtId="0" fontId="35" fillId="0" borderId="0" xfId="32" applyFont="1" applyFill="1" applyAlignment="1">
      <alignment horizontal="right" vertical="center"/>
    </xf>
    <xf numFmtId="0" fontId="35" fillId="0" borderId="1" xfId="32" applyFont="1" applyFill="1" applyBorder="1" applyAlignment="1">
      <alignment horizontal="right" vertical="center"/>
    </xf>
    <xf numFmtId="0" fontId="6" fillId="0" borderId="0" xfId="32" applyFill="1" applyBorder="1"/>
    <xf numFmtId="0" fontId="9" fillId="2" borderId="0" xfId="33" applyFont="1" applyFill="1" applyBorder="1" applyAlignment="1">
      <alignment vertical="center"/>
    </xf>
    <xf numFmtId="0" fontId="7" fillId="2" borderId="0" xfId="33" applyFont="1" applyFill="1"/>
    <xf numFmtId="0" fontId="5" fillId="2" borderId="0" xfId="33" applyFont="1" applyFill="1" applyBorder="1" applyAlignment="1">
      <alignment horizontal="left" vertical="center"/>
    </xf>
    <xf numFmtId="0" fontId="8" fillId="2" borderId="0" xfId="33" applyFont="1" applyFill="1" applyAlignment="1">
      <alignment vertical="center"/>
    </xf>
    <xf numFmtId="0" fontId="1" fillId="2" borderId="2" xfId="33" applyFont="1" applyFill="1" applyBorder="1" applyAlignment="1">
      <alignment horizontal="right" vertical="center"/>
    </xf>
    <xf numFmtId="0" fontId="7" fillId="2" borderId="44" xfId="33" applyFont="1" applyFill="1" applyBorder="1" applyAlignment="1">
      <alignment horizontal="distributed" vertical="center" justifyLastLine="1"/>
    </xf>
    <xf numFmtId="0" fontId="7" fillId="2" borderId="24" xfId="33" applyFont="1" applyFill="1" applyBorder="1" applyAlignment="1">
      <alignment horizontal="distributed" vertical="center" justifyLastLine="1"/>
    </xf>
    <xf numFmtId="0" fontId="7" fillId="2" borderId="0" xfId="33" applyFont="1" applyFill="1" applyAlignment="1">
      <alignment horizontal="distributed" vertical="center" justifyLastLine="1"/>
    </xf>
    <xf numFmtId="0" fontId="7" fillId="2" borderId="22" xfId="33" applyFont="1" applyFill="1" applyBorder="1" applyAlignment="1">
      <alignment horizontal="distributed" vertical="center" justifyLastLine="1"/>
    </xf>
    <xf numFmtId="0" fontId="7" fillId="2" borderId="32" xfId="33" applyFont="1" applyFill="1" applyBorder="1" applyAlignment="1">
      <alignment horizontal="distributed" vertical="center" justifyLastLine="1"/>
    </xf>
    <xf numFmtId="0" fontId="7" fillId="2" borderId="26" xfId="33" applyFont="1" applyFill="1" applyBorder="1" applyAlignment="1">
      <alignment horizontal="distributed" vertical="center" justifyLastLine="1"/>
    </xf>
    <xf numFmtId="0" fontId="7" fillId="2" borderId="18" xfId="33" applyFont="1" applyFill="1" applyBorder="1" applyAlignment="1">
      <alignment horizontal="distributed" vertical="center" justifyLastLine="1"/>
    </xf>
    <xf numFmtId="0" fontId="7" fillId="2" borderId="0" xfId="34" applyFont="1" applyFill="1" applyBorder="1" applyAlignment="1">
      <alignment horizontal="centerContinuous" vertical="center"/>
    </xf>
    <xf numFmtId="49" fontId="7" fillId="2" borderId="23" xfId="34" applyNumberFormat="1" applyFont="1" applyFill="1" applyBorder="1" applyAlignment="1">
      <alignment horizontal="centerContinuous" vertical="center"/>
    </xf>
    <xf numFmtId="181" fontId="7" fillId="2" borderId="11" xfId="33" applyNumberFormat="1" applyFont="1" applyFill="1" applyBorder="1" applyAlignment="1">
      <alignment horizontal="right" vertical="center"/>
    </xf>
    <xf numFmtId="181" fontId="4" fillId="2" borderId="0" xfId="33" applyNumberFormat="1" applyFont="1" applyFill="1" applyBorder="1" applyAlignment="1">
      <alignment horizontal="right" vertical="center"/>
    </xf>
    <xf numFmtId="181" fontId="7" fillId="2" borderId="0" xfId="33" applyNumberFormat="1" applyFont="1" applyFill="1" applyAlignment="1">
      <alignment horizontal="distributed" vertical="center" justifyLastLine="1"/>
    </xf>
    <xf numFmtId="0" fontId="7" fillId="2" borderId="0" xfId="33" applyFont="1" applyFill="1" applyBorder="1"/>
    <xf numFmtId="0" fontId="7" fillId="2" borderId="0" xfId="34" quotePrefix="1" applyFont="1" applyFill="1" applyBorder="1" applyAlignment="1">
      <alignment horizontal="centerContinuous" vertical="center"/>
    </xf>
    <xf numFmtId="187" fontId="4" fillId="2" borderId="0" xfId="7" applyNumberFormat="1" applyFont="1" applyFill="1" applyBorder="1" applyAlignment="1">
      <alignment vertical="center"/>
    </xf>
    <xf numFmtId="181" fontId="7" fillId="2" borderId="0" xfId="33" applyNumberFormat="1" applyFont="1" applyFill="1" applyBorder="1" applyAlignment="1">
      <alignment horizontal="distributed" vertical="center" justifyLastLine="1"/>
    </xf>
    <xf numFmtId="0" fontId="7" fillId="2" borderId="2" xfId="34" quotePrefix="1" applyFont="1" applyFill="1" applyBorder="1" applyAlignment="1">
      <alignment horizontal="centerContinuous" vertical="center"/>
    </xf>
    <xf numFmtId="49" fontId="7" fillId="2" borderId="4" xfId="34" applyNumberFormat="1" applyFont="1" applyFill="1" applyBorder="1" applyAlignment="1">
      <alignment horizontal="centerContinuous" vertical="center"/>
    </xf>
    <xf numFmtId="181" fontId="7" fillId="2" borderId="3" xfId="33" applyNumberFormat="1" applyFont="1" applyFill="1" applyBorder="1" applyAlignment="1">
      <alignment horizontal="right" vertical="center"/>
    </xf>
    <xf numFmtId="187" fontId="4" fillId="2" borderId="2" xfId="7" applyNumberFormat="1" applyFont="1" applyFill="1" applyBorder="1" applyAlignment="1">
      <alignment vertical="center"/>
    </xf>
    <xf numFmtId="0" fontId="7" fillId="2" borderId="27" xfId="33" applyFont="1" applyFill="1" applyBorder="1" applyAlignment="1">
      <alignment horizontal="distributed" vertical="center" justifyLastLine="1"/>
    </xf>
    <xf numFmtId="181" fontId="8" fillId="2" borderId="0" xfId="33" applyNumberFormat="1" applyFont="1" applyFill="1" applyAlignment="1">
      <alignment vertical="center"/>
    </xf>
    <xf numFmtId="181" fontId="7" fillId="2" borderId="0" xfId="33" applyNumberFormat="1" applyFont="1" applyFill="1"/>
    <xf numFmtId="0" fontId="1" fillId="2" borderId="0" xfId="33" applyFont="1" applyFill="1" applyBorder="1" applyAlignment="1">
      <alignment horizontal="left" vertical="center"/>
    </xf>
    <xf numFmtId="0" fontId="8" fillId="2" borderId="1" xfId="33" applyFont="1" applyFill="1" applyBorder="1" applyAlignment="1">
      <alignment vertical="center"/>
    </xf>
    <xf numFmtId="0" fontId="8" fillId="2" borderId="0" xfId="33" applyFont="1" applyFill="1" applyBorder="1" applyAlignment="1">
      <alignment vertical="center"/>
    </xf>
    <xf numFmtId="0" fontId="1" fillId="2" borderId="0" xfId="33" applyFont="1" applyFill="1" applyBorder="1" applyAlignment="1">
      <alignment horizontal="right" vertical="center"/>
    </xf>
    <xf numFmtId="0" fontId="24" fillId="2" borderId="0" xfId="33" applyFont="1" applyFill="1"/>
    <xf numFmtId="0" fontId="9" fillId="2" borderId="0" xfId="35" applyFont="1" applyFill="1" applyAlignment="1">
      <alignment vertical="center"/>
    </xf>
    <xf numFmtId="0" fontId="7" fillId="2" borderId="0" xfId="35" applyFont="1" applyFill="1"/>
    <xf numFmtId="0" fontId="7" fillId="2" borderId="0" xfId="35" applyFont="1" applyFill="1" applyAlignment="1">
      <alignment vertical="center"/>
    </xf>
    <xf numFmtId="0" fontId="1" fillId="2" borderId="0" xfId="35" applyFont="1" applyFill="1" applyAlignment="1">
      <alignment horizontal="right" vertical="center"/>
    </xf>
    <xf numFmtId="0" fontId="7" fillId="2" borderId="21" xfId="35" applyFont="1" applyFill="1" applyBorder="1" applyAlignment="1">
      <alignment horizontal="center" vertical="center" justifyLastLine="1"/>
    </xf>
    <xf numFmtId="0" fontId="7" fillId="2" borderId="9" xfId="35" applyFont="1" applyFill="1" applyBorder="1" applyAlignment="1">
      <alignment horizontal="center" vertical="center" justifyLastLine="1"/>
    </xf>
    <xf numFmtId="0" fontId="7" fillId="2" borderId="10" xfId="35" applyFont="1" applyFill="1" applyBorder="1" applyAlignment="1">
      <alignment horizontal="center" vertical="center" justifyLastLine="1"/>
    </xf>
    <xf numFmtId="49" fontId="7" fillId="2" borderId="23" xfId="35" applyNumberFormat="1" applyFont="1" applyFill="1" applyBorder="1" applyAlignment="1">
      <alignment horizontal="left" vertical="center" indent="1"/>
    </xf>
    <xf numFmtId="181" fontId="7" fillId="2" borderId="11" xfId="35" applyNumberFormat="1" applyFont="1" applyFill="1" applyBorder="1" applyAlignment="1">
      <alignment vertical="center"/>
    </xf>
    <xf numFmtId="181" fontId="7" fillId="2" borderId="0" xfId="35" applyNumberFormat="1" applyFont="1" applyFill="1" applyBorder="1" applyAlignment="1">
      <alignment vertical="center"/>
    </xf>
    <xf numFmtId="181" fontId="7" fillId="2" borderId="0" xfId="35" applyNumberFormat="1" applyFont="1" applyFill="1" applyAlignment="1">
      <alignment vertical="center"/>
    </xf>
    <xf numFmtId="49" fontId="7" fillId="2" borderId="23" xfId="35" applyNumberFormat="1" applyFont="1" applyFill="1" applyBorder="1" applyAlignment="1">
      <alignment horizontal="center" vertical="center"/>
    </xf>
    <xf numFmtId="49" fontId="7" fillId="0" borderId="23" xfId="35" applyNumberFormat="1" applyFont="1" applyFill="1" applyBorder="1" applyAlignment="1">
      <alignment horizontal="left" vertical="center" indent="1"/>
    </xf>
    <xf numFmtId="49" fontId="7" fillId="0" borderId="23" xfId="35" applyNumberFormat="1" applyFont="1" applyFill="1" applyBorder="1" applyAlignment="1">
      <alignment horizontal="center" vertical="center"/>
    </xf>
    <xf numFmtId="181" fontId="4" fillId="2" borderId="11" xfId="35" applyNumberFormat="1" applyFont="1" applyFill="1" applyBorder="1" applyAlignment="1">
      <alignment vertical="center"/>
    </xf>
    <xf numFmtId="181" fontId="4" fillId="2" borderId="0" xfId="35" applyNumberFormat="1" applyFont="1" applyFill="1" applyBorder="1" applyAlignment="1">
      <alignment vertical="center"/>
    </xf>
    <xf numFmtId="49" fontId="7" fillId="2" borderId="4" xfId="35" applyNumberFormat="1" applyFont="1" applyFill="1" applyBorder="1" applyAlignment="1">
      <alignment horizontal="center" vertical="center"/>
    </xf>
    <xf numFmtId="181" fontId="4" fillId="2" borderId="3" xfId="35" applyNumberFormat="1" applyFont="1" applyFill="1" applyBorder="1" applyAlignment="1">
      <alignment vertical="center"/>
    </xf>
    <xf numFmtId="181" fontId="4" fillId="2" borderId="2" xfId="35" applyNumberFormat="1" applyFont="1" applyFill="1" applyBorder="1" applyAlignment="1">
      <alignment vertical="center"/>
    </xf>
    <xf numFmtId="0" fontId="4" fillId="2" borderId="0" xfId="35" applyFont="1" applyFill="1" applyAlignment="1">
      <alignment vertical="center"/>
    </xf>
    <xf numFmtId="0" fontId="1" fillId="2" borderId="0" xfId="35" applyFont="1" applyFill="1" applyAlignment="1">
      <alignment vertical="center"/>
    </xf>
    <xf numFmtId="0" fontId="1" fillId="2" borderId="0" xfId="35" applyFont="1" applyFill="1" applyBorder="1" applyAlignment="1">
      <alignment vertical="center"/>
    </xf>
    <xf numFmtId="181" fontId="4" fillId="2" borderId="0" xfId="35" applyNumberFormat="1" applyFont="1" applyFill="1" applyBorder="1" applyAlignment="1">
      <alignment horizontal="right" vertical="center"/>
    </xf>
    <xf numFmtId="0" fontId="1" fillId="2" borderId="0" xfId="35" applyFont="1" applyFill="1" applyBorder="1" applyAlignment="1">
      <alignment horizontal="right" vertical="center"/>
    </xf>
    <xf numFmtId="0" fontId="4" fillId="2" borderId="0" xfId="35" applyFont="1" applyFill="1"/>
    <xf numFmtId="0" fontId="1" fillId="2" borderId="0" xfId="35" applyFont="1" applyFill="1" applyAlignment="1"/>
    <xf numFmtId="0" fontId="4" fillId="2" borderId="0" xfId="35" applyFont="1" applyFill="1" applyAlignment="1"/>
    <xf numFmtId="0" fontId="7" fillId="2" borderId="0" xfId="35" applyFont="1" applyFill="1" applyBorder="1"/>
    <xf numFmtId="0" fontId="7" fillId="2" borderId="23" xfId="35" applyFont="1" applyFill="1" applyBorder="1" applyAlignment="1">
      <alignment horizontal="left"/>
    </xf>
    <xf numFmtId="180" fontId="7" fillId="2" borderId="0" xfId="35" applyNumberFormat="1" applyFont="1" applyFill="1" applyBorder="1" applyAlignment="1">
      <alignment horizontal="right" vertical="center"/>
    </xf>
    <xf numFmtId="180" fontId="7" fillId="2" borderId="0" xfId="35" quotePrefix="1" applyNumberFormat="1" applyFont="1" applyFill="1" applyBorder="1" applyAlignment="1">
      <alignment horizontal="right" vertical="center"/>
    </xf>
    <xf numFmtId="38" fontId="7" fillId="2" borderId="0" xfId="7" quotePrefix="1" applyFont="1" applyFill="1" applyBorder="1" applyAlignment="1">
      <alignment horizontal="right" vertical="center"/>
    </xf>
    <xf numFmtId="0" fontId="7" fillId="2" borderId="4" xfId="35" applyFont="1" applyFill="1" applyBorder="1" applyAlignment="1">
      <alignment horizontal="left" vertical="center"/>
    </xf>
    <xf numFmtId="38" fontId="7" fillId="2" borderId="2" xfId="7" quotePrefix="1" applyFont="1" applyFill="1" applyBorder="1" applyAlignment="1">
      <alignment horizontal="right" vertical="center"/>
    </xf>
    <xf numFmtId="180" fontId="7" fillId="2" borderId="2" xfId="35" quotePrefix="1" applyNumberFormat="1" applyFont="1" applyFill="1" applyBorder="1" applyAlignment="1">
      <alignment horizontal="right" vertical="center"/>
    </xf>
    <xf numFmtId="0" fontId="7" fillId="2" borderId="0" xfId="35" applyFont="1" applyFill="1" applyAlignment="1">
      <alignment horizontal="left"/>
    </xf>
    <xf numFmtId="0" fontId="24" fillId="2" borderId="0" xfId="35" applyFont="1" applyFill="1"/>
    <xf numFmtId="0" fontId="7" fillId="2" borderId="26" xfId="35" applyFont="1" applyFill="1" applyBorder="1" applyAlignment="1">
      <alignment horizontal="center" vertical="center" justifyLastLine="1"/>
    </xf>
    <xf numFmtId="38" fontId="7" fillId="2" borderId="2" xfId="7" applyFont="1" applyFill="1" applyBorder="1" applyAlignment="1">
      <alignment horizontal="right" vertical="center"/>
    </xf>
    <xf numFmtId="0" fontId="8" fillId="2" borderId="0" xfId="35" applyFont="1" applyFill="1" applyBorder="1" applyAlignment="1">
      <alignment vertical="center"/>
    </xf>
    <xf numFmtId="0" fontId="24" fillId="2" borderId="0" xfId="35" applyFont="1" applyFill="1" applyBorder="1" applyAlignment="1">
      <alignment vertical="center"/>
    </xf>
    <xf numFmtId="0" fontId="8" fillId="2" borderId="0" xfId="35" applyFont="1" applyFill="1" applyBorder="1" applyAlignment="1">
      <alignment vertical="center" wrapText="1"/>
    </xf>
    <xf numFmtId="0" fontId="7" fillId="2" borderId="0" xfId="36" applyNumberFormat="1" applyFont="1" applyFill="1" applyAlignment="1">
      <alignment vertical="center" wrapText="1"/>
    </xf>
    <xf numFmtId="0" fontId="7" fillId="2" borderId="0" xfId="36" applyNumberFormat="1" applyFont="1" applyFill="1" applyAlignment="1">
      <alignment horizontal="justify" vertical="center" wrapText="1"/>
    </xf>
    <xf numFmtId="0" fontId="7" fillId="2" borderId="45" xfId="36" applyNumberFormat="1" applyFont="1" applyFill="1" applyBorder="1" applyAlignment="1">
      <alignment horizontal="center" vertical="center" wrapText="1"/>
    </xf>
    <xf numFmtId="0" fontId="7" fillId="2" borderId="48" xfId="36" applyNumberFormat="1" applyFont="1" applyFill="1" applyBorder="1" applyAlignment="1">
      <alignment horizontal="justify" vertical="center" wrapText="1"/>
    </xf>
    <xf numFmtId="0" fontId="7" fillId="2" borderId="50" xfId="36" applyNumberFormat="1" applyFont="1" applyFill="1" applyBorder="1" applyAlignment="1">
      <alignment horizontal="justify" vertical="center" wrapText="1"/>
    </xf>
    <xf numFmtId="0" fontId="7" fillId="2" borderId="52" xfId="36" applyNumberFormat="1" applyFont="1" applyFill="1" applyBorder="1" applyAlignment="1">
      <alignment vertical="center" wrapText="1"/>
    </xf>
    <xf numFmtId="0" fontId="7" fillId="2" borderId="55" xfId="36" applyNumberFormat="1" applyFont="1" applyFill="1" applyBorder="1" applyAlignment="1">
      <alignment horizontal="justify" vertical="center" wrapText="1"/>
    </xf>
    <xf numFmtId="0" fontId="7" fillId="2" borderId="61" xfId="36" applyNumberFormat="1" applyFont="1" applyFill="1" applyBorder="1" applyAlignment="1">
      <alignment horizontal="justify" vertical="center" wrapText="1"/>
    </xf>
    <xf numFmtId="0" fontId="7" fillId="2" borderId="46" xfId="36" applyNumberFormat="1" applyFont="1" applyFill="1" applyBorder="1" applyAlignment="1">
      <alignment horizontal="center" vertical="center" wrapText="1"/>
    </xf>
    <xf numFmtId="0" fontId="24" fillId="2" borderId="47" xfId="36" applyNumberFormat="1" applyFont="1" applyFill="1" applyBorder="1" applyAlignment="1">
      <alignment horizontal="center" vertical="center" wrapText="1"/>
    </xf>
    <xf numFmtId="0" fontId="7" fillId="2" borderId="29" xfId="36" applyNumberFormat="1" applyFont="1" applyFill="1" applyBorder="1" applyAlignment="1">
      <alignment vertical="center" wrapText="1"/>
    </xf>
    <xf numFmtId="0" fontId="7" fillId="2" borderId="29" xfId="36" applyNumberFormat="1" applyFont="1" applyFill="1" applyBorder="1" applyAlignment="1">
      <alignment horizontal="left" vertical="center" wrapText="1"/>
    </xf>
    <xf numFmtId="0" fontId="7" fillId="2" borderId="29" xfId="36" applyNumberFormat="1" applyFont="1" applyFill="1" applyBorder="1" applyAlignment="1">
      <alignment horizontal="justify" vertical="center" wrapText="1"/>
    </xf>
    <xf numFmtId="0" fontId="7" fillId="2" borderId="49" xfId="36" applyNumberFormat="1" applyFont="1" applyFill="1" applyBorder="1" applyAlignment="1">
      <alignment horizontal="left" vertical="center" wrapText="1"/>
    </xf>
    <xf numFmtId="0" fontId="7" fillId="2" borderId="26" xfId="36" applyNumberFormat="1" applyFont="1" applyFill="1" applyBorder="1" applyAlignment="1">
      <alignment vertical="center" wrapText="1"/>
    </xf>
    <xf numFmtId="0" fontId="7" fillId="2" borderId="26" xfId="36" applyNumberFormat="1" applyFont="1" applyFill="1" applyBorder="1" applyAlignment="1">
      <alignment horizontal="left" vertical="center" wrapText="1"/>
    </xf>
    <xf numFmtId="0" fontId="7" fillId="2" borderId="26" xfId="36" applyNumberFormat="1" applyFont="1" applyFill="1" applyBorder="1" applyAlignment="1">
      <alignment horizontal="justify" vertical="center" wrapText="1"/>
    </xf>
    <xf numFmtId="0" fontId="7" fillId="2" borderId="51" xfId="36" applyNumberFormat="1" applyFont="1" applyFill="1" applyBorder="1" applyAlignment="1">
      <alignment horizontal="left" vertical="center" wrapText="1"/>
    </xf>
    <xf numFmtId="0" fontId="7" fillId="2" borderId="51" xfId="36" applyNumberFormat="1" applyFont="1" applyFill="1" applyBorder="1" applyAlignment="1">
      <alignment horizontal="justify" vertical="center" wrapText="1"/>
    </xf>
    <xf numFmtId="0" fontId="7" fillId="2" borderId="52" xfId="36" applyNumberFormat="1" applyFont="1" applyFill="1" applyBorder="1" applyAlignment="1">
      <alignment horizontal="justify" vertical="center" wrapText="1"/>
    </xf>
    <xf numFmtId="0" fontId="7" fillId="2" borderId="53" xfId="36" applyNumberFormat="1" applyFont="1" applyFill="1" applyBorder="1" applyAlignment="1">
      <alignment vertical="center" wrapText="1"/>
    </xf>
    <xf numFmtId="0" fontId="8" fillId="2" borderId="53" xfId="36" applyNumberFormat="1" applyFont="1" applyFill="1" applyBorder="1" applyAlignment="1">
      <alignment horizontal="left" vertical="center" wrapText="1"/>
    </xf>
    <xf numFmtId="0" fontId="7" fillId="2" borderId="53" xfId="36" applyNumberFormat="1" applyFont="1" applyFill="1" applyBorder="1" applyAlignment="1">
      <alignment horizontal="justify" vertical="center" wrapText="1"/>
    </xf>
    <xf numFmtId="0" fontId="7" fillId="2" borderId="54" xfId="36" applyNumberFormat="1" applyFont="1" applyFill="1" applyBorder="1" applyAlignment="1">
      <alignment horizontal="justify" vertical="center" wrapText="1"/>
    </xf>
    <xf numFmtId="0" fontId="7" fillId="2" borderId="50" xfId="36" applyNumberFormat="1" applyFont="1" applyFill="1" applyBorder="1" applyAlignment="1">
      <alignment vertical="center" wrapText="1"/>
    </xf>
    <xf numFmtId="0" fontId="7" fillId="2" borderId="66" xfId="36" applyNumberFormat="1" applyFont="1" applyFill="1" applyBorder="1" applyAlignment="1">
      <alignment horizontal="justify" vertical="center" wrapText="1"/>
    </xf>
    <xf numFmtId="0" fontId="7" fillId="2" borderId="43" xfId="36" applyNumberFormat="1" applyFont="1" applyFill="1" applyBorder="1" applyAlignment="1">
      <alignment horizontal="left" vertical="center" wrapText="1"/>
    </xf>
    <xf numFmtId="0" fontId="7" fillId="2" borderId="43" xfId="36" applyNumberFormat="1" applyFont="1" applyFill="1" applyBorder="1" applyAlignment="1">
      <alignment horizontal="justify" vertical="center" wrapText="1"/>
    </xf>
    <xf numFmtId="0" fontId="7" fillId="2" borderId="0" xfId="36" applyNumberFormat="1" applyFont="1" applyFill="1" applyBorder="1" applyAlignment="1">
      <alignment vertical="center" wrapText="1"/>
    </xf>
    <xf numFmtId="0" fontId="7" fillId="2" borderId="0" xfId="36" applyNumberFormat="1" applyFont="1" applyFill="1" applyBorder="1" applyAlignment="1">
      <alignment horizontal="justify" vertical="top" wrapText="1"/>
    </xf>
    <xf numFmtId="0" fontId="7" fillId="2" borderId="31" xfId="36" applyNumberFormat="1" applyFont="1" applyFill="1" applyBorder="1" applyAlignment="1">
      <alignment horizontal="center" vertical="center" wrapText="1"/>
    </xf>
    <xf numFmtId="0" fontId="7" fillId="2" borderId="59" xfId="36" applyNumberFormat="1" applyFont="1" applyFill="1" applyBorder="1" applyAlignment="1">
      <alignment horizontal="center" vertical="center" wrapText="1"/>
    </xf>
    <xf numFmtId="0" fontId="7" fillId="2" borderId="26" xfId="36" applyNumberFormat="1" applyFont="1" applyFill="1" applyBorder="1" applyAlignment="1">
      <alignment horizontal="center" vertical="center" wrapText="1"/>
    </xf>
    <xf numFmtId="0" fontId="7" fillId="2" borderId="53" xfId="36" applyNumberFormat="1" applyFont="1" applyFill="1" applyBorder="1" applyAlignment="1">
      <alignment horizontal="center" vertical="center" wrapText="1"/>
    </xf>
    <xf numFmtId="0" fontId="7" fillId="2" borderId="71" xfId="36" applyNumberFormat="1" applyFont="1" applyFill="1" applyBorder="1" applyAlignment="1">
      <alignment horizontal="center" vertical="center" wrapText="1"/>
    </xf>
    <xf numFmtId="49" fontId="7" fillId="2" borderId="55" xfId="36" applyNumberFormat="1" applyFont="1" applyFill="1" applyBorder="1" applyAlignment="1">
      <alignment horizontal="justify" vertical="center" wrapText="1"/>
    </xf>
    <xf numFmtId="0" fontId="7" fillId="2" borderId="0" xfId="36" applyNumberFormat="1" applyFont="1" applyFill="1" applyBorder="1" applyAlignment="1">
      <alignment horizontal="justify" vertical="center" wrapText="1"/>
    </xf>
    <xf numFmtId="0" fontId="9" fillId="2" borderId="0" xfId="37" applyFont="1" applyFill="1" applyAlignment="1">
      <alignment vertical="center"/>
    </xf>
    <xf numFmtId="0" fontId="7" fillId="2" borderId="0" xfId="37" applyFont="1" applyFill="1">
      <alignment vertical="center"/>
    </xf>
    <xf numFmtId="49" fontId="1" fillId="2" borderId="0" xfId="37" applyNumberFormat="1" applyFont="1" applyFill="1" applyAlignment="1">
      <alignment vertical="center"/>
    </xf>
    <xf numFmtId="49" fontId="1" fillId="2" borderId="0" xfId="37" applyNumberFormat="1" applyFont="1" applyFill="1" applyAlignment="1">
      <alignment horizontal="right" vertical="center"/>
    </xf>
    <xf numFmtId="0" fontId="1" fillId="2" borderId="0" xfId="37" applyFont="1" applyFill="1" applyAlignment="1">
      <alignment vertical="center"/>
    </xf>
    <xf numFmtId="0" fontId="34" fillId="2" borderId="0" xfId="37" applyFont="1" applyFill="1" applyAlignment="1">
      <alignment horizontal="distributed" vertical="center" justifyLastLine="1"/>
    </xf>
    <xf numFmtId="0" fontId="7" fillId="2" borderId="26" xfId="37" applyFont="1" applyFill="1" applyBorder="1" applyAlignment="1">
      <alignment horizontal="center" vertical="center" justifyLastLine="1"/>
    </xf>
    <xf numFmtId="0" fontId="7" fillId="2" borderId="18" xfId="37" applyFont="1" applyFill="1" applyBorder="1" applyAlignment="1">
      <alignment horizontal="center" vertical="center" justifyLastLine="1"/>
    </xf>
    <xf numFmtId="49" fontId="7" fillId="2" borderId="7" xfId="37" applyNumberFormat="1" applyFont="1" applyFill="1" applyBorder="1" applyAlignment="1">
      <alignment horizontal="center" vertical="center"/>
    </xf>
    <xf numFmtId="181" fontId="7" fillId="2" borderId="11" xfId="37" applyNumberFormat="1" applyFont="1" applyFill="1" applyBorder="1" applyAlignment="1">
      <alignment horizontal="center" vertical="center"/>
    </xf>
    <xf numFmtId="181" fontId="4" fillId="2" borderId="0" xfId="37" applyNumberFormat="1" applyFont="1" applyFill="1" applyBorder="1" applyAlignment="1">
      <alignment horizontal="right" vertical="center"/>
    </xf>
    <xf numFmtId="0" fontId="34" fillId="2" borderId="0" xfId="37" applyFont="1" applyFill="1" applyAlignment="1">
      <alignment vertical="center"/>
    </xf>
    <xf numFmtId="0" fontId="7" fillId="2" borderId="23" xfId="37" applyFont="1" applyFill="1" applyBorder="1" applyAlignment="1">
      <alignment horizontal="center" vertical="center"/>
    </xf>
    <xf numFmtId="0" fontId="7" fillId="2" borderId="4" xfId="37" applyFont="1" applyFill="1" applyBorder="1" applyAlignment="1">
      <alignment horizontal="center" vertical="center"/>
    </xf>
    <xf numFmtId="181" fontId="7" fillId="2" borderId="3" xfId="37" applyNumberFormat="1" applyFont="1" applyFill="1" applyBorder="1" applyAlignment="1">
      <alignment horizontal="center" vertical="center"/>
    </xf>
    <xf numFmtId="181" fontId="4" fillId="2" borderId="2" xfId="37" applyNumberFormat="1" applyFont="1" applyFill="1" applyBorder="1" applyAlignment="1">
      <alignment horizontal="right" vertical="center"/>
    </xf>
    <xf numFmtId="0" fontId="1" fillId="2" borderId="1" xfId="37" applyFont="1" applyFill="1" applyBorder="1" applyAlignment="1">
      <alignment vertical="center"/>
    </xf>
    <xf numFmtId="0" fontId="1" fillId="2" borderId="0" xfId="37" applyFont="1" applyFill="1" applyBorder="1" applyAlignment="1">
      <alignment vertical="center"/>
    </xf>
    <xf numFmtId="0" fontId="1" fillId="2" borderId="0" xfId="37" applyFont="1" applyFill="1" applyBorder="1" applyAlignment="1">
      <alignment horizontal="right" vertical="center"/>
    </xf>
    <xf numFmtId="0" fontId="9" fillId="2" borderId="0" xfId="37" applyFont="1" applyFill="1" applyAlignment="1">
      <alignment horizontal="left" vertical="center"/>
    </xf>
    <xf numFmtId="0" fontId="7" fillId="2" borderId="0" xfId="37" applyFont="1" applyFill="1" applyAlignment="1">
      <alignment vertical="center"/>
    </xf>
    <xf numFmtId="0" fontId="7" fillId="2" borderId="21" xfId="38" applyFont="1" applyFill="1" applyBorder="1" applyAlignment="1">
      <alignment horizontal="distributed" vertical="center" justifyLastLine="1"/>
    </xf>
    <xf numFmtId="0" fontId="7" fillId="2" borderId="21" xfId="38" applyFont="1" applyFill="1" applyBorder="1" applyAlignment="1">
      <alignment horizontal="center" vertical="center" justifyLastLine="1"/>
    </xf>
    <xf numFmtId="0" fontId="7" fillId="2" borderId="10" xfId="38" applyFont="1" applyFill="1" applyBorder="1" applyAlignment="1">
      <alignment horizontal="center" vertical="center" justifyLastLine="1"/>
    </xf>
    <xf numFmtId="187" fontId="7" fillId="2" borderId="0" xfId="20" applyNumberFormat="1" applyFont="1" applyFill="1" applyBorder="1" applyAlignment="1">
      <alignment horizontal="right" vertical="center"/>
    </xf>
    <xf numFmtId="187" fontId="4" fillId="2" borderId="0" xfId="20" applyNumberFormat="1" applyFont="1" applyFill="1" applyBorder="1" applyAlignment="1">
      <alignment horizontal="right" vertical="center"/>
    </xf>
    <xf numFmtId="0" fontId="34" fillId="2" borderId="0" xfId="37" applyFont="1" applyFill="1" applyBorder="1" applyAlignment="1">
      <alignment vertical="center"/>
    </xf>
    <xf numFmtId="187" fontId="7" fillId="2" borderId="2" xfId="20" applyNumberFormat="1" applyFont="1" applyFill="1" applyBorder="1" applyAlignment="1">
      <alignment horizontal="right" vertical="center"/>
    </xf>
    <xf numFmtId="187" fontId="4" fillId="2" borderId="2" xfId="20" applyNumberFormat="1" applyFont="1" applyFill="1" applyBorder="1" applyAlignment="1">
      <alignment horizontal="right" vertical="center"/>
    </xf>
    <xf numFmtId="0" fontId="1" fillId="2" borderId="1" xfId="37" applyFont="1" applyFill="1" applyBorder="1" applyAlignment="1">
      <alignment horizontal="right" vertical="center"/>
    </xf>
    <xf numFmtId="0" fontId="9" fillId="2" borderId="0" xfId="38" applyFont="1" applyFill="1" applyAlignment="1">
      <alignment vertical="center"/>
    </xf>
    <xf numFmtId="0" fontId="34" fillId="2" borderId="0" xfId="38" applyFont="1" applyFill="1" applyAlignment="1">
      <alignment vertical="center"/>
    </xf>
    <xf numFmtId="49" fontId="1" fillId="2" borderId="0" xfId="38" applyNumberFormat="1" applyFont="1" applyFill="1" applyAlignment="1">
      <alignment vertical="center"/>
    </xf>
    <xf numFmtId="49" fontId="1" fillId="2" borderId="0" xfId="38" applyNumberFormat="1" applyFont="1" applyFill="1" applyAlignment="1">
      <alignment horizontal="right" vertical="center"/>
    </xf>
    <xf numFmtId="0" fontId="1" fillId="2" borderId="0" xfId="38" applyFont="1" applyFill="1" applyAlignment="1">
      <alignment vertical="center"/>
    </xf>
    <xf numFmtId="0" fontId="6" fillId="2" borderId="0" xfId="38" applyFill="1" applyAlignment="1">
      <alignment vertical="center"/>
    </xf>
    <xf numFmtId="187" fontId="7" fillId="2" borderId="0" xfId="37" applyNumberFormat="1" applyFont="1" applyFill="1" applyBorder="1" applyAlignment="1">
      <alignment horizontal="right" vertical="center"/>
    </xf>
    <xf numFmtId="187" fontId="4" fillId="2" borderId="0" xfId="37" applyNumberFormat="1" applyFont="1" applyFill="1" applyBorder="1" applyAlignment="1">
      <alignment horizontal="right" vertical="center"/>
    </xf>
    <xf numFmtId="0" fontId="1" fillId="2" borderId="0" xfId="38" applyFont="1" applyFill="1" applyBorder="1" applyAlignment="1">
      <alignment vertical="center"/>
    </xf>
    <xf numFmtId="0" fontId="6" fillId="2" borderId="0" xfId="38" applyFill="1" applyBorder="1" applyAlignment="1">
      <alignment vertical="center"/>
    </xf>
    <xf numFmtId="187" fontId="7" fillId="2" borderId="2" xfId="37" applyNumberFormat="1" applyFont="1" applyFill="1" applyBorder="1" applyAlignment="1">
      <alignment horizontal="right" vertical="center"/>
    </xf>
    <xf numFmtId="187" fontId="4" fillId="2" borderId="2" xfId="37" applyNumberFormat="1" applyFont="1" applyFill="1" applyBorder="1" applyAlignment="1">
      <alignment horizontal="right" vertical="center"/>
    </xf>
    <xf numFmtId="0" fontId="1" fillId="2" borderId="1" xfId="38" applyFont="1" applyFill="1" applyBorder="1" applyAlignment="1">
      <alignment vertical="center"/>
    </xf>
    <xf numFmtId="0" fontId="1" fillId="2" borderId="1" xfId="38" applyFont="1" applyFill="1" applyBorder="1" applyAlignment="1">
      <alignment horizontal="right" vertical="center"/>
    </xf>
    <xf numFmtId="0" fontId="1" fillId="2" borderId="0" xfId="38" applyFont="1" applyFill="1">
      <alignment vertical="center"/>
    </xf>
    <xf numFmtId="0" fontId="34" fillId="2" borderId="0" xfId="37" applyFont="1" applyFill="1">
      <alignment vertical="center"/>
    </xf>
    <xf numFmtId="0" fontId="9" fillId="2" borderId="0" xfId="15" applyFont="1" applyFill="1" applyAlignment="1">
      <alignment vertical="center"/>
    </xf>
    <xf numFmtId="0" fontId="34" fillId="2" borderId="0" xfId="15" applyFont="1" applyFill="1" applyAlignment="1">
      <alignment vertical="center"/>
    </xf>
    <xf numFmtId="0" fontId="34" fillId="2" borderId="0" xfId="15" applyFont="1" applyFill="1" applyBorder="1" applyAlignment="1">
      <alignment vertical="center"/>
    </xf>
    <xf numFmtId="0" fontId="1" fillId="2" borderId="0" xfId="15" applyFont="1" applyFill="1" applyAlignment="1">
      <alignment vertical="center"/>
    </xf>
    <xf numFmtId="0" fontId="1" fillId="2" borderId="0" xfId="15" applyFont="1" applyFill="1" applyAlignment="1">
      <alignment horizontal="right" vertical="center"/>
    </xf>
    <xf numFmtId="0" fontId="1" fillId="2" borderId="0" xfId="15" applyFont="1" applyFill="1" applyBorder="1" applyAlignment="1">
      <alignment horizontal="right" vertical="center"/>
    </xf>
    <xf numFmtId="49" fontId="7" fillId="2" borderId="8" xfId="15" applyNumberFormat="1" applyFont="1" applyFill="1" applyBorder="1" applyAlignment="1">
      <alignment horizontal="center" vertical="center" justifyLastLine="1"/>
    </xf>
    <xf numFmtId="49" fontId="7" fillId="2" borderId="9" xfId="15" applyNumberFormat="1" applyFont="1" applyFill="1" applyBorder="1" applyAlignment="1">
      <alignment horizontal="center" vertical="center" justifyLastLine="1"/>
    </xf>
    <xf numFmtId="49" fontId="7" fillId="2" borderId="10" xfId="15" applyNumberFormat="1" applyFont="1" applyFill="1" applyBorder="1" applyAlignment="1">
      <alignment horizontal="center" vertical="center" justifyLastLine="1"/>
    </xf>
    <xf numFmtId="49" fontId="34" fillId="2" borderId="0" xfId="15" applyNumberFormat="1" applyFont="1" applyFill="1"/>
    <xf numFmtId="49" fontId="7" fillId="2" borderId="41" xfId="15" applyNumberFormat="1" applyFont="1" applyFill="1" applyBorder="1" applyAlignment="1">
      <alignment horizontal="center" vertical="center" justifyLastLine="1"/>
    </xf>
    <xf numFmtId="181" fontId="7" fillId="2" borderId="43" xfId="15" applyNumberFormat="1" applyFont="1" applyFill="1" applyBorder="1" applyAlignment="1">
      <alignment horizontal="right" vertical="center" justifyLastLine="1"/>
    </xf>
    <xf numFmtId="181" fontId="7" fillId="2" borderId="41" xfId="15" applyNumberFormat="1" applyFont="1" applyFill="1" applyBorder="1" applyAlignment="1">
      <alignment horizontal="right" vertical="center" justifyLastLine="1"/>
    </xf>
    <xf numFmtId="49" fontId="6" fillId="2" borderId="0" xfId="15" applyNumberFormat="1" applyFont="1" applyFill="1" applyAlignment="1">
      <alignment vertical="center"/>
    </xf>
    <xf numFmtId="49" fontId="1" fillId="2" borderId="0" xfId="15" applyNumberFormat="1" applyFont="1" applyFill="1" applyAlignment="1">
      <alignment vertical="center"/>
    </xf>
    <xf numFmtId="49" fontId="1" fillId="2" borderId="0" xfId="15" applyNumberFormat="1" applyFont="1" applyFill="1" applyAlignment="1">
      <alignment horizontal="right" vertical="center"/>
    </xf>
    <xf numFmtId="0" fontId="9" fillId="2" borderId="0" xfId="15" applyFont="1" applyFill="1" applyBorder="1" applyAlignment="1">
      <alignment vertical="center"/>
    </xf>
    <xf numFmtId="0" fontId="34" fillId="2" borderId="0" xfId="15" applyFont="1" applyFill="1"/>
    <xf numFmtId="0" fontId="4" fillId="2" borderId="0" xfId="15" applyFont="1" applyFill="1"/>
    <xf numFmtId="0" fontId="1" fillId="2" borderId="0" xfId="15" applyFont="1" applyFill="1" applyAlignment="1">
      <alignment horizontal="right"/>
    </xf>
    <xf numFmtId="49" fontId="7" fillId="2" borderId="21" xfId="15" applyNumberFormat="1" applyFont="1" applyFill="1" applyBorder="1" applyAlignment="1">
      <alignment horizontal="center" vertical="center" justifyLastLine="1"/>
    </xf>
    <xf numFmtId="49" fontId="7" fillId="2" borderId="7" xfId="15" applyNumberFormat="1" applyFont="1" applyFill="1" applyBorder="1" applyAlignment="1">
      <alignment horizontal="center" vertical="center" justifyLastLine="1"/>
    </xf>
    <xf numFmtId="181" fontId="7" fillId="2" borderId="5" xfId="15" applyNumberFormat="1" applyFont="1" applyFill="1" applyBorder="1" applyAlignment="1">
      <alignment horizontal="right" vertical="center" justifyLastLine="1"/>
    </xf>
    <xf numFmtId="49" fontId="7" fillId="2" borderId="23" xfId="15" applyNumberFormat="1" applyFont="1" applyFill="1" applyBorder="1" applyAlignment="1">
      <alignment horizontal="center" vertical="center" justifyLastLine="1"/>
    </xf>
    <xf numFmtId="181" fontId="4" fillId="2" borderId="0" xfId="15" applyNumberFormat="1" applyFont="1" applyFill="1" applyBorder="1" applyAlignment="1">
      <alignment horizontal="right" vertical="center" justifyLastLine="1"/>
    </xf>
    <xf numFmtId="49" fontId="7" fillId="2" borderId="4" xfId="15" applyNumberFormat="1" applyFont="1" applyFill="1" applyBorder="1" applyAlignment="1">
      <alignment horizontal="center" vertical="center" justifyLastLine="1"/>
    </xf>
    <xf numFmtId="181" fontId="4" fillId="2" borderId="2" xfId="15" applyNumberFormat="1" applyFont="1" applyFill="1" applyBorder="1" applyAlignment="1">
      <alignment horizontal="right" vertical="center" justifyLastLine="1"/>
    </xf>
    <xf numFmtId="0" fontId="34" fillId="2" borderId="0" xfId="15" applyFont="1" applyFill="1" applyBorder="1"/>
    <xf numFmtId="0" fontId="34" fillId="2" borderId="0" xfId="15" applyFont="1" applyFill="1" applyBorder="1" applyAlignment="1">
      <alignment horizontal="right"/>
    </xf>
    <xf numFmtId="181" fontId="7" fillId="2" borderId="21" xfId="15" applyNumberFormat="1" applyFont="1" applyFill="1" applyBorder="1" applyAlignment="1">
      <alignment horizontal="center" vertical="center" justifyLastLine="1"/>
    </xf>
    <xf numFmtId="0" fontId="7" fillId="2" borderId="0" xfId="15" applyFont="1" applyFill="1" applyBorder="1" applyAlignment="1">
      <alignment vertical="center"/>
    </xf>
    <xf numFmtId="181" fontId="7" fillId="2" borderId="42" xfId="15" applyNumberFormat="1" applyFont="1" applyFill="1" applyBorder="1" applyAlignment="1">
      <alignment horizontal="center" vertical="center" justifyLastLine="1"/>
    </xf>
    <xf numFmtId="184" fontId="6" fillId="2" borderId="0" xfId="15" applyNumberFormat="1" applyFill="1" applyBorder="1" applyAlignment="1"/>
    <xf numFmtId="0" fontId="4" fillId="2" borderId="0" xfId="15" applyFont="1" applyFill="1" applyAlignment="1">
      <alignment horizontal="right"/>
    </xf>
    <xf numFmtId="0" fontId="34" fillId="2" borderId="0" xfId="15" applyFont="1" applyFill="1" applyAlignment="1">
      <alignment horizontal="right"/>
    </xf>
    <xf numFmtId="0" fontId="35" fillId="2" borderId="0" xfId="15" applyFont="1" applyFill="1" applyAlignment="1">
      <alignment horizontal="right" vertical="center"/>
    </xf>
    <xf numFmtId="0" fontId="6" fillId="2" borderId="0" xfId="38" applyFill="1">
      <alignment vertical="center"/>
    </xf>
    <xf numFmtId="49" fontId="22" fillId="2" borderId="0" xfId="15" applyNumberFormat="1" applyFont="1" applyFill="1" applyAlignment="1">
      <alignment vertical="center"/>
    </xf>
    <xf numFmtId="0" fontId="1" fillId="2" borderId="0" xfId="15" applyFont="1" applyFill="1" applyAlignment="1">
      <alignment horizontal="center" vertical="center"/>
    </xf>
    <xf numFmtId="0" fontId="7" fillId="2" borderId="21" xfId="15" applyFont="1" applyFill="1" applyBorder="1" applyAlignment="1">
      <alignment horizontal="center" vertical="center" justifyLastLine="1"/>
    </xf>
    <xf numFmtId="0" fontId="7" fillId="2" borderId="9" xfId="15" applyFont="1" applyFill="1" applyBorder="1" applyAlignment="1">
      <alignment horizontal="center" vertical="center"/>
    </xf>
    <xf numFmtId="0" fontId="7" fillId="2" borderId="9" xfId="15" applyFont="1" applyFill="1" applyBorder="1" applyAlignment="1">
      <alignment horizontal="center" vertical="center" wrapText="1"/>
    </xf>
    <xf numFmtId="0" fontId="7" fillId="2" borderId="8" xfId="15" applyFont="1" applyFill="1" applyBorder="1" applyAlignment="1">
      <alignment horizontal="center" vertical="center"/>
    </xf>
    <xf numFmtId="49" fontId="7" fillId="2" borderId="23" xfId="15" applyNumberFormat="1" applyFont="1" applyFill="1" applyBorder="1" applyAlignment="1">
      <alignment horizontal="center" vertical="center"/>
    </xf>
    <xf numFmtId="193" fontId="4" fillId="2" borderId="0" xfId="15" applyNumberFormat="1" applyFont="1" applyFill="1" applyBorder="1" applyAlignment="1">
      <alignment vertical="center"/>
    </xf>
    <xf numFmtId="194" fontId="4" fillId="2" borderId="0" xfId="15" applyNumberFormat="1" applyFont="1" applyFill="1" applyBorder="1" applyAlignment="1">
      <alignment vertical="center"/>
    </xf>
    <xf numFmtId="49" fontId="7" fillId="2" borderId="4" xfId="15" applyNumberFormat="1" applyFont="1" applyFill="1" applyBorder="1" applyAlignment="1">
      <alignment horizontal="center" vertical="center"/>
    </xf>
    <xf numFmtId="193" fontId="4" fillId="2" borderId="2" xfId="15" applyNumberFormat="1" applyFont="1" applyFill="1" applyBorder="1" applyAlignment="1">
      <alignment vertical="center"/>
    </xf>
    <xf numFmtId="194" fontId="4" fillId="2" borderId="2" xfId="15" applyNumberFormat="1" applyFont="1" applyFill="1" applyBorder="1" applyAlignment="1">
      <alignment vertical="center"/>
    </xf>
    <xf numFmtId="0" fontId="12" fillId="2" borderId="10" xfId="15" applyFont="1" applyFill="1" applyBorder="1" applyAlignment="1">
      <alignment horizontal="center" vertical="center" wrapText="1"/>
    </xf>
    <xf numFmtId="194" fontId="4" fillId="2" borderId="0" xfId="15" applyNumberFormat="1" applyFont="1" applyFill="1" applyBorder="1" applyAlignment="1">
      <alignment horizontal="right" vertical="center"/>
    </xf>
    <xf numFmtId="194" fontId="4" fillId="2" borderId="2" xfId="15" applyNumberFormat="1" applyFont="1" applyFill="1" applyBorder="1" applyAlignment="1">
      <alignment horizontal="right" vertical="center"/>
    </xf>
    <xf numFmtId="49" fontId="1" fillId="2" borderId="0" xfId="15" applyNumberFormat="1" applyFont="1" applyFill="1" applyBorder="1" applyAlignment="1">
      <alignment vertical="center"/>
    </xf>
    <xf numFmtId="0" fontId="1" fillId="2" borderId="0" xfId="15" applyFont="1" applyFill="1" applyBorder="1" applyAlignment="1">
      <alignment vertical="center"/>
    </xf>
    <xf numFmtId="0" fontId="7" fillId="2" borderId="10" xfId="15" applyFont="1" applyFill="1" applyBorder="1" applyAlignment="1">
      <alignment horizontal="center" vertical="center"/>
    </xf>
    <xf numFmtId="193" fontId="4" fillId="2" borderId="11" xfId="15" applyNumberFormat="1" applyFont="1" applyFill="1" applyBorder="1" applyAlignment="1">
      <alignment vertical="center"/>
    </xf>
    <xf numFmtId="193" fontId="4" fillId="2" borderId="3" xfId="15" applyNumberFormat="1" applyFont="1" applyFill="1" applyBorder="1" applyAlignment="1">
      <alignment vertical="center"/>
    </xf>
    <xf numFmtId="0" fontId="1" fillId="2" borderId="1" xfId="15" applyFont="1" applyFill="1" applyBorder="1" applyAlignment="1">
      <alignment vertical="center"/>
    </xf>
    <xf numFmtId="0" fontId="9" fillId="2" borderId="0" xfId="39" applyFont="1" applyFill="1" applyAlignment="1">
      <alignment vertical="center"/>
    </xf>
    <xf numFmtId="0" fontId="6" fillId="2" borderId="0" xfId="39" applyFill="1" applyAlignment="1">
      <alignment vertical="center"/>
    </xf>
    <xf numFmtId="0" fontId="1" fillId="2" borderId="0" xfId="39" applyFont="1" applyFill="1" applyAlignment="1">
      <alignment vertical="center"/>
    </xf>
    <xf numFmtId="0" fontId="6" fillId="2" borderId="2" xfId="39" applyFill="1" applyBorder="1" applyAlignment="1">
      <alignment vertical="center"/>
    </xf>
    <xf numFmtId="0" fontId="1" fillId="2" borderId="2" xfId="39" applyFont="1" applyFill="1" applyBorder="1" applyAlignment="1">
      <alignment horizontal="right" vertical="center"/>
    </xf>
    <xf numFmtId="0" fontId="34" fillId="2" borderId="0" xfId="39" applyFont="1" applyFill="1"/>
    <xf numFmtId="0" fontId="6" fillId="2" borderId="0" xfId="39" applyFont="1" applyFill="1"/>
    <xf numFmtId="0" fontId="7" fillId="2" borderId="23" xfId="39" applyFont="1" applyFill="1" applyBorder="1" applyAlignment="1">
      <alignment vertical="center" shrinkToFit="1"/>
    </xf>
    <xf numFmtId="0" fontId="12" fillId="2" borderId="23" xfId="39" applyFont="1" applyFill="1" applyBorder="1" applyAlignment="1">
      <alignment vertical="center" shrinkToFit="1"/>
    </xf>
    <xf numFmtId="0" fontId="7" fillId="2" borderId="17" xfId="39" applyFont="1" applyFill="1" applyBorder="1" applyAlignment="1">
      <alignment vertical="center" shrinkToFit="1"/>
    </xf>
    <xf numFmtId="0" fontId="34" fillId="2" borderId="11" xfId="39" applyFont="1" applyFill="1" applyBorder="1"/>
    <xf numFmtId="0" fontId="34" fillId="2" borderId="3" xfId="39" applyFont="1" applyFill="1" applyBorder="1"/>
    <xf numFmtId="0" fontId="7" fillId="2" borderId="4" xfId="39" applyFont="1" applyFill="1" applyBorder="1" applyAlignment="1">
      <alignment vertical="center" shrinkToFit="1"/>
    </xf>
    <xf numFmtId="0" fontId="6" fillId="2" borderId="1" xfId="39" applyFill="1" applyBorder="1" applyAlignment="1">
      <alignment vertical="center"/>
    </xf>
    <xf numFmtId="0" fontId="6" fillId="2" borderId="0" xfId="39" applyFill="1" applyBorder="1" applyAlignment="1">
      <alignment vertical="center"/>
    </xf>
    <xf numFmtId="0" fontId="1" fillId="2" borderId="0" xfId="39" applyFont="1" applyFill="1" applyBorder="1" applyAlignment="1">
      <alignment horizontal="right" vertical="center"/>
    </xf>
    <xf numFmtId="0" fontId="7" fillId="2" borderId="0" xfId="39" applyFont="1" applyFill="1" applyAlignment="1">
      <alignment vertical="center"/>
    </xf>
    <xf numFmtId="0" fontId="51" fillId="2" borderId="0" xfId="39" applyFont="1" applyFill="1" applyAlignment="1">
      <alignment vertical="center"/>
    </xf>
    <xf numFmtId="0" fontId="0" fillId="2" borderId="0" xfId="39" applyFont="1" applyFill="1" applyAlignment="1">
      <alignment vertical="center"/>
    </xf>
    <xf numFmtId="0" fontId="52" fillId="2" borderId="0" xfId="39" applyFont="1" applyFill="1" applyAlignment="1">
      <alignment vertical="center"/>
    </xf>
    <xf numFmtId="0" fontId="53" fillId="2" borderId="0" xfId="39" applyFont="1" applyFill="1" applyAlignment="1">
      <alignment vertical="center"/>
    </xf>
    <xf numFmtId="0" fontId="7" fillId="2" borderId="5" xfId="39" applyFont="1" applyFill="1" applyBorder="1" applyAlignment="1">
      <alignment vertical="center"/>
    </xf>
    <xf numFmtId="0" fontId="6" fillId="2" borderId="7" xfId="39" applyFont="1" applyFill="1" applyBorder="1" applyAlignment="1">
      <alignment vertical="center"/>
    </xf>
    <xf numFmtId="0" fontId="54" fillId="2" borderId="0" xfId="39" applyFont="1" applyFill="1" applyAlignment="1">
      <alignment vertical="center"/>
    </xf>
    <xf numFmtId="0" fontId="7" fillId="2" borderId="0" xfId="39" applyFont="1" applyFill="1" applyBorder="1" applyAlignment="1">
      <alignment horizontal="distributed" vertical="center"/>
    </xf>
    <xf numFmtId="0" fontId="7" fillId="2" borderId="23" xfId="39" applyFont="1" applyFill="1" applyBorder="1" applyAlignment="1">
      <alignment horizontal="distributed" vertical="center"/>
    </xf>
    <xf numFmtId="0" fontId="7" fillId="2" borderId="0" xfId="39" applyFont="1" applyFill="1" applyBorder="1" applyAlignment="1">
      <alignment vertical="center"/>
    </xf>
    <xf numFmtId="0" fontId="6" fillId="2" borderId="23" xfId="39" applyFont="1" applyFill="1" applyBorder="1" applyAlignment="1">
      <alignment vertical="center"/>
    </xf>
    <xf numFmtId="184" fontId="7" fillId="2" borderId="11" xfId="39" applyNumberFormat="1" applyFont="1" applyFill="1" applyBorder="1" applyAlignment="1">
      <alignment vertical="center"/>
    </xf>
    <xf numFmtId="184" fontId="7" fillId="2" borderId="0" xfId="39" applyNumberFormat="1" applyFont="1" applyFill="1" applyBorder="1" applyAlignment="1">
      <alignment vertical="center"/>
    </xf>
    <xf numFmtId="184" fontId="7" fillId="2" borderId="0" xfId="39" applyNumberFormat="1" applyFont="1" applyFill="1" applyBorder="1" applyAlignment="1">
      <alignment vertical="center" justifyLastLine="1"/>
    </xf>
    <xf numFmtId="184" fontId="7" fillId="2" borderId="0" xfId="39" applyNumberFormat="1" applyFont="1" applyFill="1" applyBorder="1" applyAlignment="1">
      <alignment horizontal="right" vertical="center" justifyLastLine="1"/>
    </xf>
    <xf numFmtId="184" fontId="7" fillId="2" borderId="0" xfId="39" applyNumberFormat="1" applyFont="1" applyFill="1" applyBorder="1" applyAlignment="1">
      <alignment horizontal="right" vertical="center" wrapText="1" justifyLastLine="1"/>
    </xf>
    <xf numFmtId="0" fontId="6" fillId="2" borderId="0" xfId="39" applyFont="1" applyFill="1" applyBorder="1" applyAlignment="1">
      <alignment vertical="center"/>
    </xf>
    <xf numFmtId="0" fontId="7" fillId="2" borderId="23" xfId="39" applyFont="1" applyFill="1" applyBorder="1" applyAlignment="1">
      <alignment horizontal="left" vertical="center"/>
    </xf>
    <xf numFmtId="0" fontId="7" fillId="2" borderId="23" xfId="39" applyFont="1" applyFill="1" applyBorder="1" applyAlignment="1">
      <alignment vertical="center"/>
    </xf>
    <xf numFmtId="0" fontId="4" fillId="2" borderId="0" xfId="39" applyFont="1" applyFill="1" applyBorder="1" applyAlignment="1">
      <alignment horizontal="left" vertical="center" justifyLastLine="1"/>
    </xf>
    <xf numFmtId="0" fontId="7" fillId="2" borderId="2" xfId="39" applyFont="1" applyFill="1" applyBorder="1" applyAlignment="1">
      <alignment vertical="center"/>
    </xf>
    <xf numFmtId="0" fontId="7" fillId="2" borderId="4" xfId="39" applyFont="1" applyFill="1" applyBorder="1" applyAlignment="1">
      <alignment vertical="center"/>
    </xf>
    <xf numFmtId="0" fontId="35" fillId="2" borderId="0" xfId="39" applyFont="1" applyFill="1" applyAlignment="1">
      <alignment vertical="center"/>
    </xf>
    <xf numFmtId="0" fontId="55" fillId="2" borderId="0" xfId="39" applyFont="1" applyFill="1" applyAlignment="1">
      <alignment vertical="center"/>
    </xf>
    <xf numFmtId="0" fontId="54" fillId="2" borderId="0" xfId="39" applyFont="1" applyFill="1"/>
    <xf numFmtId="0" fontId="8" fillId="2" borderId="0" xfId="15" applyFont="1" applyFill="1" applyAlignment="1">
      <alignment vertical="center"/>
    </xf>
    <xf numFmtId="0" fontId="7" fillId="2" borderId="2" xfId="15" applyFont="1" applyFill="1" applyBorder="1" applyAlignment="1">
      <alignment vertical="center"/>
    </xf>
    <xf numFmtId="0" fontId="7" fillId="2" borderId="21" xfId="15" applyFont="1" applyFill="1" applyBorder="1" applyAlignment="1">
      <alignment horizontal="distributed" vertical="center" justifyLastLine="1"/>
    </xf>
    <xf numFmtId="0" fontId="7" fillId="2" borderId="9" xfId="15" applyFont="1" applyFill="1" applyBorder="1" applyAlignment="1">
      <alignment horizontal="distributed" vertical="center" justifyLastLine="1"/>
    </xf>
    <xf numFmtId="0" fontId="7" fillId="2" borderId="10" xfId="15" applyFont="1" applyFill="1" applyBorder="1" applyAlignment="1">
      <alignment horizontal="distributed" vertical="center" justifyLastLine="1"/>
    </xf>
    <xf numFmtId="0" fontId="7" fillId="2" borderId="23" xfId="15" applyFont="1" applyFill="1" applyBorder="1" applyAlignment="1">
      <alignment horizontal="center" vertical="center"/>
    </xf>
    <xf numFmtId="187" fontId="7" fillId="2" borderId="0" xfId="15" applyNumberFormat="1" applyFont="1" applyFill="1" applyBorder="1" applyAlignment="1">
      <alignment horizontal="right" vertical="center"/>
    </xf>
    <xf numFmtId="187" fontId="4" fillId="2" borderId="0" xfId="15" applyNumberFormat="1" applyFont="1" applyFill="1" applyBorder="1" applyAlignment="1">
      <alignment horizontal="right" vertical="center"/>
    </xf>
    <xf numFmtId="187" fontId="7" fillId="2" borderId="11" xfId="15" applyNumberFormat="1" applyFont="1" applyFill="1" applyBorder="1" applyAlignment="1">
      <alignment horizontal="right" vertical="center"/>
    </xf>
    <xf numFmtId="0" fontId="7" fillId="2" borderId="4" xfId="15" applyFont="1" applyFill="1" applyBorder="1" applyAlignment="1">
      <alignment horizontal="center" vertical="center"/>
    </xf>
    <xf numFmtId="187" fontId="7" fillId="2" borderId="3" xfId="15" applyNumberFormat="1" applyFont="1" applyFill="1" applyBorder="1" applyAlignment="1">
      <alignment horizontal="right" vertical="center"/>
    </xf>
    <xf numFmtId="187" fontId="4" fillId="2" borderId="2" xfId="15" applyNumberFormat="1" applyFont="1" applyFill="1" applyBorder="1" applyAlignment="1">
      <alignment horizontal="right" vertical="center"/>
    </xf>
    <xf numFmtId="0" fontId="7" fillId="2" borderId="8" xfId="15" applyFont="1" applyFill="1" applyBorder="1" applyAlignment="1">
      <alignment vertical="center"/>
    </xf>
    <xf numFmtId="0" fontId="7" fillId="2" borderId="9" xfId="15" applyFont="1" applyFill="1" applyBorder="1" applyAlignment="1">
      <alignment horizontal="distributed" vertical="center" wrapText="1" justifyLastLine="1"/>
    </xf>
    <xf numFmtId="0" fontId="7" fillId="2" borderId="10" xfId="15" applyFont="1" applyFill="1" applyBorder="1" applyAlignment="1">
      <alignment horizontal="distributed" vertical="center" wrapText="1" justifyLastLine="1"/>
    </xf>
    <xf numFmtId="49" fontId="7" fillId="2" borderId="0" xfId="15" applyNumberFormat="1" applyFont="1" applyFill="1" applyBorder="1" applyAlignment="1">
      <alignment horizontal="center" vertical="center"/>
    </xf>
    <xf numFmtId="49" fontId="7" fillId="2" borderId="0" xfId="15" applyNumberFormat="1" applyFont="1" applyFill="1" applyBorder="1" applyAlignment="1">
      <alignment vertical="center"/>
    </xf>
    <xf numFmtId="181" fontId="4" fillId="2" borderId="11" xfId="15" applyNumberFormat="1" applyFont="1" applyFill="1" applyBorder="1" applyAlignment="1">
      <alignment vertical="center"/>
    </xf>
    <xf numFmtId="195" fontId="4" fillId="2" borderId="0" xfId="15" applyNumberFormat="1" applyFont="1" applyFill="1" applyBorder="1" applyAlignment="1">
      <alignment vertical="center"/>
    </xf>
    <xf numFmtId="181" fontId="4" fillId="2" borderId="0" xfId="15" applyNumberFormat="1" applyFont="1" applyFill="1" applyBorder="1" applyAlignment="1">
      <alignment vertical="center"/>
    </xf>
    <xf numFmtId="195" fontId="7" fillId="2" borderId="0" xfId="15" applyNumberFormat="1" applyFont="1" applyFill="1" applyBorder="1" applyAlignment="1">
      <alignment vertical="center"/>
    </xf>
    <xf numFmtId="0" fontId="7" fillId="2" borderId="0" xfId="15" applyFont="1" applyFill="1" applyBorder="1" applyAlignment="1">
      <alignment horizontal="center" vertical="center"/>
    </xf>
    <xf numFmtId="181" fontId="7" fillId="2" borderId="0" xfId="15" applyNumberFormat="1" applyFont="1" applyFill="1" applyBorder="1" applyAlignment="1">
      <alignment vertical="center"/>
    </xf>
    <xf numFmtId="0" fontId="8" fillId="2" borderId="23" xfId="15" applyFont="1" applyFill="1" applyBorder="1" applyAlignment="1">
      <alignment horizontal="distributed" vertical="center"/>
    </xf>
    <xf numFmtId="0" fontId="41" fillId="2" borderId="23" xfId="15" applyFont="1" applyFill="1" applyBorder="1" applyAlignment="1">
      <alignment horizontal="distributed" vertical="center"/>
    </xf>
    <xf numFmtId="0" fontId="41" fillId="2" borderId="4" xfId="15" applyFont="1" applyFill="1" applyBorder="1" applyAlignment="1">
      <alignment horizontal="distributed" vertical="center"/>
    </xf>
    <xf numFmtId="181" fontId="4" fillId="2" borderId="2" xfId="15" applyNumberFormat="1" applyFont="1" applyFill="1" applyBorder="1" applyAlignment="1">
      <alignment vertical="center"/>
    </xf>
    <xf numFmtId="195" fontId="4" fillId="2" borderId="2" xfId="15" applyNumberFormat="1" applyFont="1" applyFill="1" applyBorder="1" applyAlignment="1">
      <alignment vertical="center"/>
    </xf>
    <xf numFmtId="195" fontId="7" fillId="2" borderId="2" xfId="15" applyNumberFormat="1" applyFont="1" applyFill="1" applyBorder="1" applyAlignment="1">
      <alignment vertical="center"/>
    </xf>
    <xf numFmtId="0" fontId="7" fillId="2" borderId="1" xfId="15" applyFont="1" applyFill="1" applyBorder="1" applyAlignment="1">
      <alignment vertical="center"/>
    </xf>
    <xf numFmtId="0" fontId="7" fillId="0" borderId="0" xfId="15" applyFont="1" applyFill="1" applyAlignment="1">
      <alignment vertical="center"/>
    </xf>
    <xf numFmtId="0" fontId="8" fillId="0" borderId="0" xfId="15" applyFont="1" applyFill="1" applyAlignment="1">
      <alignment vertical="center"/>
    </xf>
    <xf numFmtId="0" fontId="7" fillId="2" borderId="26" xfId="15" applyFont="1" applyFill="1" applyBorder="1" applyAlignment="1">
      <alignment horizontal="distributed" vertical="center" justifyLastLine="1"/>
    </xf>
    <xf numFmtId="0" fontId="7" fillId="2" borderId="18" xfId="15" applyFont="1" applyFill="1" applyBorder="1" applyAlignment="1">
      <alignment horizontal="distributed" vertical="center" justifyLastLine="1"/>
    </xf>
    <xf numFmtId="0" fontId="0" fillId="2" borderId="23" xfId="15" applyFont="1" applyFill="1" applyBorder="1" applyAlignment="1">
      <alignment horizontal="center" vertical="center"/>
    </xf>
    <xf numFmtId="187" fontId="6" fillId="2" borderId="0" xfId="7" applyNumberFormat="1" applyFont="1" applyFill="1" applyBorder="1" applyAlignment="1">
      <alignment vertical="center"/>
    </xf>
    <xf numFmtId="183" fontId="0" fillId="2" borderId="0" xfId="15" applyNumberFormat="1" applyFont="1" applyFill="1" applyBorder="1" applyAlignment="1">
      <alignment vertical="center"/>
    </xf>
    <xf numFmtId="187" fontId="7" fillId="2" borderId="0" xfId="7" applyNumberFormat="1" applyFont="1" applyFill="1" applyBorder="1" applyAlignment="1">
      <alignment vertical="center"/>
    </xf>
    <xf numFmtId="183" fontId="7" fillId="2" borderId="0" xfId="15" applyNumberFormat="1" applyFont="1" applyFill="1" applyBorder="1" applyAlignment="1">
      <alignment vertical="center"/>
    </xf>
    <xf numFmtId="0" fontId="0" fillId="2" borderId="23" xfId="15" applyFont="1" applyFill="1" applyBorder="1" applyAlignment="1">
      <alignment horizontal="distributed" vertical="center"/>
    </xf>
    <xf numFmtId="183" fontId="4" fillId="2" borderId="0" xfId="15" applyNumberFormat="1" applyFont="1" applyFill="1" applyBorder="1" applyAlignment="1">
      <alignment vertical="center"/>
    </xf>
    <xf numFmtId="187" fontId="4" fillId="2" borderId="0" xfId="7" applyNumberFormat="1" applyFont="1" applyFill="1" applyBorder="1" applyAlignment="1">
      <alignment vertical="center" shrinkToFit="1"/>
    </xf>
    <xf numFmtId="0" fontId="0" fillId="2" borderId="4" xfId="15" applyFont="1" applyFill="1" applyBorder="1" applyAlignment="1">
      <alignment horizontal="distributed" vertical="center"/>
    </xf>
    <xf numFmtId="183" fontId="4" fillId="2" borderId="2" xfId="15" applyNumberFormat="1" applyFont="1" applyFill="1" applyBorder="1" applyAlignment="1">
      <alignment vertical="center"/>
    </xf>
    <xf numFmtId="187" fontId="4" fillId="2" borderId="2" xfId="7" applyNumberFormat="1" applyFont="1" applyFill="1" applyBorder="1" applyAlignment="1">
      <alignment vertical="center" shrinkToFit="1"/>
    </xf>
    <xf numFmtId="0" fontId="8" fillId="2" borderId="0" xfId="15" applyFont="1" applyFill="1" applyBorder="1" applyAlignment="1">
      <alignment vertical="center"/>
    </xf>
    <xf numFmtId="0" fontId="7" fillId="2" borderId="44" xfId="15" applyFont="1" applyFill="1" applyBorder="1" applyAlignment="1">
      <alignment horizontal="center" vertical="center"/>
    </xf>
    <xf numFmtId="0" fontId="7" fillId="2" borderId="24" xfId="15" applyFont="1" applyFill="1" applyBorder="1" applyAlignment="1">
      <alignment horizontal="center" vertical="center"/>
    </xf>
    <xf numFmtId="0" fontId="7" fillId="2" borderId="22" xfId="15" applyFont="1" applyFill="1" applyBorder="1" applyAlignment="1">
      <alignment horizontal="center" vertical="center"/>
    </xf>
    <xf numFmtId="0" fontId="7" fillId="2" borderId="32" xfId="15" applyFont="1" applyFill="1" applyBorder="1" applyAlignment="1">
      <alignment horizontal="center" vertical="center"/>
    </xf>
    <xf numFmtId="0" fontId="8" fillId="2" borderId="27" xfId="15" applyFont="1" applyFill="1" applyBorder="1" applyAlignment="1">
      <alignment horizontal="center" vertical="center"/>
    </xf>
    <xf numFmtId="0" fontId="8" fillId="2" borderId="28" xfId="15" applyFont="1" applyFill="1" applyBorder="1" applyAlignment="1">
      <alignment horizontal="center" vertical="center"/>
    </xf>
    <xf numFmtId="0" fontId="8" fillId="2" borderId="26" xfId="15" applyFont="1" applyFill="1" applyBorder="1" applyAlignment="1">
      <alignment horizontal="center" vertical="center"/>
    </xf>
    <xf numFmtId="0" fontId="8" fillId="2" borderId="29" xfId="15" applyFont="1" applyFill="1" applyBorder="1" applyAlignment="1">
      <alignment horizontal="center" vertical="center"/>
    </xf>
    <xf numFmtId="0" fontId="8" fillId="2" borderId="18" xfId="15" applyFont="1" applyFill="1" applyBorder="1" applyAlignment="1">
      <alignment horizontal="center" vertical="center"/>
    </xf>
    <xf numFmtId="177" fontId="7" fillId="2" borderId="0" xfId="15" applyNumberFormat="1" applyFont="1" applyFill="1" applyBorder="1" applyAlignment="1">
      <alignment horizontal="right" vertical="center"/>
    </xf>
    <xf numFmtId="180" fontId="7" fillId="2" borderId="0" xfId="15" applyNumberFormat="1" applyFont="1" applyFill="1" applyBorder="1" applyAlignment="1">
      <alignment horizontal="right" vertical="center"/>
    </xf>
    <xf numFmtId="177" fontId="4" fillId="2" borderId="0" xfId="15" applyNumberFormat="1" applyFont="1" applyFill="1" applyBorder="1" applyAlignment="1">
      <alignment horizontal="right" vertical="center"/>
    </xf>
    <xf numFmtId="180" fontId="4" fillId="2" borderId="0" xfId="15" applyNumberFormat="1" applyFont="1" applyFill="1" applyBorder="1" applyAlignment="1">
      <alignment horizontal="right" vertical="center"/>
    </xf>
    <xf numFmtId="49" fontId="4" fillId="2" borderId="0" xfId="15" applyNumberFormat="1" applyFont="1" applyFill="1" applyBorder="1" applyAlignment="1">
      <alignment horizontal="right" vertical="center" indent="1"/>
    </xf>
    <xf numFmtId="49" fontId="4" fillId="2" borderId="0" xfId="15" applyNumberFormat="1" applyFont="1" applyFill="1" applyBorder="1" applyAlignment="1">
      <alignment horizontal="center" vertical="center"/>
    </xf>
    <xf numFmtId="177" fontId="7" fillId="2" borderId="0" xfId="15" applyNumberFormat="1" applyFont="1" applyFill="1" applyBorder="1" applyAlignment="1">
      <alignment horizontal="right" vertical="center" indent="1"/>
    </xf>
    <xf numFmtId="180" fontId="7" fillId="2" borderId="0" xfId="15" applyNumberFormat="1" applyFont="1" applyFill="1" applyBorder="1" applyAlignment="1">
      <alignment horizontal="center" vertical="center"/>
    </xf>
    <xf numFmtId="49" fontId="7" fillId="2" borderId="0" xfId="15" applyNumberFormat="1" applyFont="1" applyFill="1" applyBorder="1" applyAlignment="1">
      <alignment horizontal="right" vertical="center" indent="1"/>
    </xf>
    <xf numFmtId="177" fontId="22" fillId="2" borderId="2" xfId="15" applyNumberFormat="1" applyFont="1" applyFill="1" applyBorder="1" applyAlignment="1">
      <alignment horizontal="right" vertical="center" shrinkToFit="1"/>
    </xf>
    <xf numFmtId="180" fontId="22" fillId="2" borderId="2" xfId="15" applyNumberFormat="1" applyFont="1" applyFill="1" applyBorder="1" applyAlignment="1">
      <alignment horizontal="right" vertical="center" shrinkToFit="1"/>
    </xf>
    <xf numFmtId="180" fontId="22" fillId="2" borderId="2" xfId="15" applyNumberFormat="1" applyFont="1" applyFill="1" applyBorder="1" applyAlignment="1">
      <alignment horizontal="center" vertical="center" shrinkToFit="1"/>
    </xf>
    <xf numFmtId="0" fontId="7" fillId="2" borderId="0" xfId="15" applyFont="1" applyFill="1" applyBorder="1"/>
    <xf numFmtId="0" fontId="7" fillId="2" borderId="2" xfId="15" applyFont="1" applyFill="1" applyBorder="1" applyAlignment="1">
      <alignment horizontal="center" vertical="center"/>
    </xf>
    <xf numFmtId="0" fontId="7" fillId="2" borderId="5" xfId="15" applyFont="1" applyFill="1" applyBorder="1"/>
    <xf numFmtId="0" fontId="27" fillId="2" borderId="0" xfId="15" applyFont="1" applyFill="1" applyBorder="1"/>
    <xf numFmtId="196" fontId="7" fillId="2" borderId="0" xfId="15" applyNumberFormat="1" applyFont="1" applyFill="1"/>
    <xf numFmtId="197" fontId="7" fillId="2" borderId="0" xfId="15" applyNumberFormat="1" applyFont="1" applyFill="1"/>
    <xf numFmtId="0" fontId="27" fillId="2" borderId="0" xfId="15" applyFont="1" applyFill="1" applyBorder="1" applyAlignment="1">
      <alignment horizontal="distributed" vertical="center"/>
    </xf>
    <xf numFmtId="0" fontId="27" fillId="2" borderId="0" xfId="15" applyFont="1" applyFill="1" applyBorder="1" applyAlignment="1">
      <alignment horizontal="distributed" vertical="center" indent="1"/>
    </xf>
    <xf numFmtId="0" fontId="27" fillId="2" borderId="0" xfId="15" applyFont="1" applyFill="1"/>
    <xf numFmtId="0" fontId="27" fillId="2" borderId="2" xfId="15" applyFont="1" applyFill="1" applyBorder="1"/>
    <xf numFmtId="0" fontId="27" fillId="2" borderId="2" xfId="15" applyFont="1" applyFill="1" applyBorder="1" applyAlignment="1">
      <alignment horizontal="distributed" vertical="center"/>
    </xf>
    <xf numFmtId="0" fontId="28" fillId="2" borderId="0" xfId="15" applyFont="1" applyFill="1" applyAlignment="1">
      <alignment vertical="center"/>
    </xf>
    <xf numFmtId="0" fontId="27" fillId="2" borderId="0" xfId="15" applyFont="1" applyFill="1" applyBorder="1" applyAlignment="1">
      <alignment vertical="center"/>
    </xf>
    <xf numFmtId="0" fontId="29" fillId="2" borderId="0" xfId="15" applyFont="1" applyFill="1" applyBorder="1" applyAlignment="1">
      <alignment horizontal="right" vertical="center"/>
    </xf>
    <xf numFmtId="0" fontId="27" fillId="0" borderId="0" xfId="15" applyFont="1" applyFill="1"/>
    <xf numFmtId="0" fontId="27" fillId="0" borderId="0" xfId="15" applyFont="1" applyFill="1" applyBorder="1"/>
    <xf numFmtId="0" fontId="34" fillId="2" borderId="0" xfId="40" applyFont="1" applyFill="1" applyAlignment="1">
      <alignment vertical="center"/>
    </xf>
    <xf numFmtId="0" fontId="1" fillId="2" borderId="0" xfId="40" applyFont="1" applyFill="1" applyAlignment="1">
      <alignment vertical="center"/>
    </xf>
    <xf numFmtId="0" fontId="0" fillId="2" borderId="2" xfId="0" applyFill="1" applyBorder="1" applyAlignment="1">
      <alignment vertical="center"/>
    </xf>
    <xf numFmtId="0" fontId="1" fillId="2" borderId="2" xfId="40" applyFont="1" applyFill="1" applyBorder="1" applyAlignment="1">
      <alignment horizontal="right" vertical="center"/>
    </xf>
    <xf numFmtId="0" fontId="7" fillId="2" borderId="9" xfId="40" applyFont="1" applyFill="1" applyBorder="1" applyAlignment="1">
      <alignment horizontal="distributed" vertical="center" justifyLastLine="1"/>
    </xf>
    <xf numFmtId="0" fontId="7" fillId="2" borderId="73" xfId="40" applyFont="1" applyFill="1" applyBorder="1" applyAlignment="1">
      <alignment horizontal="distributed" vertical="center" wrapText="1" justifyLastLine="1"/>
    </xf>
    <xf numFmtId="0" fontId="7" fillId="2" borderId="74" xfId="40" applyFont="1" applyFill="1" applyBorder="1" applyAlignment="1">
      <alignment horizontal="distributed" vertical="center" wrapText="1" justifyLastLine="1"/>
    </xf>
    <xf numFmtId="0" fontId="7" fillId="2" borderId="74" xfId="40" applyFont="1" applyFill="1" applyBorder="1" applyAlignment="1">
      <alignment horizontal="distributed" vertical="center" justifyLastLine="1"/>
    </xf>
    <xf numFmtId="0" fontId="7" fillId="2" borderId="75" xfId="40" applyFont="1" applyFill="1" applyBorder="1" applyAlignment="1">
      <alignment horizontal="distributed" vertical="center" wrapText="1" justifyLastLine="1"/>
    </xf>
    <xf numFmtId="187" fontId="7" fillId="2" borderId="39" xfId="40" applyNumberFormat="1" applyFont="1" applyFill="1" applyBorder="1" applyAlignment="1">
      <alignment vertical="center" shrinkToFit="1"/>
    </xf>
    <xf numFmtId="187" fontId="4" fillId="2" borderId="11" xfId="40" applyNumberFormat="1" applyFont="1" applyFill="1" applyBorder="1" applyAlignment="1">
      <alignment vertical="center" shrinkToFit="1"/>
    </xf>
    <xf numFmtId="187" fontId="4" fillId="2" borderId="0" xfId="40" applyNumberFormat="1" applyFont="1" applyFill="1" applyBorder="1" applyAlignment="1">
      <alignment vertical="center" shrinkToFit="1"/>
    </xf>
    <xf numFmtId="0" fontId="1" fillId="2" borderId="0" xfId="40" applyFont="1" applyFill="1" applyBorder="1" applyAlignment="1">
      <alignment vertical="center"/>
    </xf>
    <xf numFmtId="187" fontId="22" fillId="2" borderId="0" xfId="40" applyNumberFormat="1" applyFont="1" applyFill="1" applyBorder="1" applyAlignment="1">
      <alignment vertical="center"/>
    </xf>
    <xf numFmtId="187" fontId="23" fillId="2" borderId="0" xfId="40" applyNumberFormat="1" applyFont="1" applyFill="1" applyBorder="1" applyAlignment="1">
      <alignment vertical="center"/>
    </xf>
    <xf numFmtId="187" fontId="7" fillId="2" borderId="40" xfId="40" applyNumberFormat="1" applyFont="1" applyFill="1" applyBorder="1" applyAlignment="1">
      <alignment vertical="center" shrinkToFit="1"/>
    </xf>
    <xf numFmtId="187" fontId="4" fillId="2" borderId="3" xfId="40" applyNumberFormat="1" applyFont="1" applyFill="1" applyBorder="1" applyAlignment="1">
      <alignment vertical="center" shrinkToFit="1"/>
    </xf>
    <xf numFmtId="187" fontId="4" fillId="2" borderId="2" xfId="40" applyNumberFormat="1" applyFont="1" applyFill="1" applyBorder="1" applyAlignment="1">
      <alignment vertical="center" shrinkToFit="1"/>
    </xf>
    <xf numFmtId="0" fontId="0" fillId="2" borderId="0" xfId="0" applyFill="1" applyBorder="1" applyAlignment="1">
      <alignment vertical="center"/>
    </xf>
    <xf numFmtId="0" fontId="0" fillId="2" borderId="1" xfId="0" applyFill="1" applyBorder="1" applyAlignment="1">
      <alignment vertical="center"/>
    </xf>
    <xf numFmtId="0" fontId="1" fillId="2" borderId="0" xfId="40" applyFont="1" applyFill="1" applyBorder="1" applyAlignment="1">
      <alignment horizontal="right" vertical="center"/>
    </xf>
    <xf numFmtId="0" fontId="34" fillId="2" borderId="0" xfId="40" applyFont="1" applyFill="1" applyBorder="1" applyAlignment="1">
      <alignment vertical="center"/>
    </xf>
    <xf numFmtId="0" fontId="7" fillId="2" borderId="0" xfId="41" applyFont="1" applyFill="1" applyBorder="1" applyAlignment="1">
      <alignment vertical="center"/>
    </xf>
    <xf numFmtId="0" fontId="7" fillId="2" borderId="0" xfId="41" applyFont="1" applyFill="1" applyAlignment="1">
      <alignment vertical="center"/>
    </xf>
    <xf numFmtId="0" fontId="1" fillId="2" borderId="0" xfId="41" applyFont="1" applyFill="1" applyAlignment="1">
      <alignment vertical="center"/>
    </xf>
    <xf numFmtId="0" fontId="1" fillId="2" borderId="0" xfId="41" applyFont="1" applyFill="1" applyBorder="1" applyAlignment="1">
      <alignment horizontal="right" vertical="center"/>
    </xf>
    <xf numFmtId="0" fontId="7" fillId="2" borderId="1" xfId="41" applyFont="1" applyFill="1" applyBorder="1" applyAlignment="1">
      <alignment horizontal="distributed" vertical="center" justifyLastLine="1"/>
    </xf>
    <xf numFmtId="0" fontId="7" fillId="2" borderId="24" xfId="41" applyFont="1" applyFill="1" applyBorder="1" applyAlignment="1">
      <alignment horizontal="distributed" vertical="center" justifyLastLine="1"/>
    </xf>
    <xf numFmtId="0" fontId="34" fillId="2" borderId="0" xfId="41" applyFont="1" applyFill="1" applyAlignment="1">
      <alignment vertical="center"/>
    </xf>
    <xf numFmtId="0" fontId="7" fillId="2" borderId="22" xfId="41" applyFont="1" applyFill="1" applyBorder="1" applyAlignment="1">
      <alignment horizontal="distributed" vertical="center" justifyLastLine="1"/>
    </xf>
    <xf numFmtId="0" fontId="7" fillId="2" borderId="17" xfId="41" applyFont="1" applyFill="1" applyBorder="1" applyAlignment="1">
      <alignment horizontal="distributed" vertical="center" justifyLastLine="1"/>
    </xf>
    <xf numFmtId="0" fontId="34" fillId="2" borderId="0" xfId="42" applyFont="1" applyFill="1" applyBorder="1" applyAlignment="1">
      <alignment vertical="center"/>
    </xf>
    <xf numFmtId="0" fontId="34" fillId="2" borderId="0" xfId="42" applyFont="1" applyFill="1" applyAlignment="1">
      <alignment vertical="center"/>
    </xf>
    <xf numFmtId="0" fontId="7" fillId="2" borderId="0" xfId="43" applyFont="1" applyFill="1" applyAlignment="1">
      <alignment vertical="center"/>
    </xf>
    <xf numFmtId="0" fontId="1" fillId="2" borderId="0" xfId="43" applyFont="1" applyFill="1" applyAlignment="1">
      <alignment vertical="center"/>
    </xf>
    <xf numFmtId="0" fontId="1" fillId="2" borderId="2" xfId="43" applyFont="1" applyFill="1" applyBorder="1" applyAlignment="1">
      <alignment horizontal="right" vertical="center"/>
    </xf>
    <xf numFmtId="0" fontId="34" fillId="2" borderId="0" xfId="43" applyFont="1" applyFill="1" applyAlignment="1">
      <alignment vertical="center"/>
    </xf>
    <xf numFmtId="0" fontId="7" fillId="2" borderId="76" xfId="43" applyFont="1" applyFill="1" applyBorder="1" applyAlignment="1">
      <alignment horizontal="distributed" vertical="center" justifyLastLine="1"/>
    </xf>
    <xf numFmtId="0" fontId="7" fillId="2" borderId="77" xfId="43" applyFont="1" applyFill="1" applyBorder="1" applyAlignment="1">
      <alignment horizontal="distributed" vertical="center" justifyLastLine="1"/>
    </xf>
    <xf numFmtId="0" fontId="7" fillId="2" borderId="78" xfId="43" applyFont="1" applyFill="1" applyBorder="1" applyAlignment="1">
      <alignment horizontal="distributed" vertical="center" justifyLastLine="1"/>
    </xf>
    <xf numFmtId="0" fontId="7" fillId="2" borderId="79" xfId="43" applyFont="1" applyFill="1" applyBorder="1" applyAlignment="1">
      <alignment horizontal="distributed" vertical="center" justifyLastLine="1"/>
    </xf>
    <xf numFmtId="0" fontId="7" fillId="2" borderId="80" xfId="43" applyFont="1" applyFill="1" applyBorder="1" applyAlignment="1">
      <alignment horizontal="distributed" vertical="center" justifyLastLine="1"/>
    </xf>
    <xf numFmtId="181" fontId="22" fillId="2" borderId="39" xfId="43" applyNumberFormat="1" applyFont="1" applyFill="1" applyBorder="1" applyAlignment="1">
      <alignment vertical="center"/>
    </xf>
    <xf numFmtId="181" fontId="7" fillId="2" borderId="0" xfId="43" applyNumberFormat="1" applyFont="1" applyFill="1" applyBorder="1" applyAlignment="1">
      <alignment horizontal="right" vertical="center"/>
    </xf>
    <xf numFmtId="181" fontId="4" fillId="2" borderId="0" xfId="43" applyNumberFormat="1" applyFont="1" applyFill="1" applyBorder="1" applyAlignment="1">
      <alignment horizontal="right" vertical="center"/>
    </xf>
    <xf numFmtId="181" fontId="7" fillId="2" borderId="5" xfId="43" applyNumberFormat="1" applyFont="1" applyFill="1" applyBorder="1" applyAlignment="1">
      <alignment horizontal="right" vertical="center"/>
    </xf>
    <xf numFmtId="181" fontId="4" fillId="2" borderId="5" xfId="43" applyNumberFormat="1" applyFont="1" applyFill="1" applyBorder="1" applyAlignment="1">
      <alignment horizontal="right" vertical="center"/>
    </xf>
    <xf numFmtId="0" fontId="34" fillId="2" borderId="0" xfId="43" applyFont="1" applyFill="1" applyBorder="1" applyAlignment="1">
      <alignment vertical="center"/>
    </xf>
    <xf numFmtId="181" fontId="22" fillId="0" borderId="40" xfId="43" applyNumberFormat="1" applyFont="1" applyFill="1" applyBorder="1" applyAlignment="1">
      <alignment vertical="center"/>
    </xf>
    <xf numFmtId="181" fontId="7" fillId="2" borderId="2" xfId="43" applyNumberFormat="1" applyFont="1" applyFill="1" applyBorder="1" applyAlignment="1">
      <alignment horizontal="right" vertical="center"/>
    </xf>
    <xf numFmtId="181" fontId="4" fillId="2" borderId="2" xfId="43" applyNumberFormat="1" applyFont="1" applyFill="1" applyBorder="1" applyAlignment="1">
      <alignment horizontal="right" vertical="center"/>
    </xf>
    <xf numFmtId="0" fontId="1" fillId="2" borderId="0" xfId="43" applyFont="1" applyFill="1" applyBorder="1" applyAlignment="1">
      <alignment horizontal="right" vertical="center"/>
    </xf>
    <xf numFmtId="0" fontId="58" fillId="2" borderId="0" xfId="40" applyFont="1" applyFill="1" applyAlignment="1">
      <alignment vertical="center"/>
    </xf>
    <xf numFmtId="0" fontId="6" fillId="2" borderId="0" xfId="44" applyFont="1" applyFill="1" applyAlignment="1">
      <alignment vertical="center"/>
    </xf>
    <xf numFmtId="0" fontId="1" fillId="2" borderId="0" xfId="44" applyFont="1" applyFill="1" applyAlignment="1">
      <alignment vertical="center"/>
    </xf>
    <xf numFmtId="0" fontId="1" fillId="2" borderId="0" xfId="44" applyFont="1" applyFill="1" applyBorder="1" applyAlignment="1">
      <alignment horizontal="right" vertical="center"/>
    </xf>
    <xf numFmtId="0" fontId="34" fillId="2" borderId="0" xfId="44" applyFont="1" applyFill="1" applyAlignment="1">
      <alignment vertical="center"/>
    </xf>
    <xf numFmtId="49" fontId="7" fillId="2" borderId="7" xfId="44" applyNumberFormat="1" applyFont="1" applyFill="1" applyBorder="1" applyAlignment="1">
      <alignment horizontal="center" vertical="center" shrinkToFit="1"/>
    </xf>
    <xf numFmtId="49" fontId="7" fillId="2" borderId="23" xfId="44" applyNumberFormat="1" applyFont="1" applyFill="1" applyBorder="1" applyAlignment="1">
      <alignment horizontal="center" vertical="center"/>
    </xf>
    <xf numFmtId="49" fontId="7" fillId="2" borderId="4" xfId="44" applyNumberFormat="1" applyFont="1" applyFill="1" applyBorder="1" applyAlignment="1">
      <alignment horizontal="center" vertical="center"/>
    </xf>
    <xf numFmtId="0" fontId="9" fillId="2" borderId="0" xfId="45" applyFont="1" applyFill="1" applyAlignment="1">
      <alignment horizontal="left" vertical="center"/>
    </xf>
    <xf numFmtId="0" fontId="9" fillId="2" borderId="0" xfId="45" applyFont="1" applyFill="1" applyBorder="1" applyAlignment="1">
      <alignment horizontal="left" vertical="center"/>
    </xf>
    <xf numFmtId="0" fontId="6" fillId="2" borderId="0" xfId="45" applyFont="1" applyFill="1" applyAlignment="1">
      <alignment vertical="center"/>
    </xf>
    <xf numFmtId="0" fontId="7" fillId="2" borderId="0" xfId="46" applyFont="1" applyFill="1" applyAlignment="1">
      <alignment vertical="center"/>
    </xf>
    <xf numFmtId="0" fontId="34" fillId="2" borderId="2" xfId="47" applyFont="1" applyFill="1" applyBorder="1" applyAlignment="1">
      <alignment vertical="center"/>
    </xf>
    <xf numFmtId="0" fontId="1" fillId="2" borderId="2" xfId="44" applyFont="1" applyFill="1" applyBorder="1" applyAlignment="1">
      <alignment horizontal="right" vertical="center"/>
    </xf>
    <xf numFmtId="0" fontId="34" fillId="2" borderId="0" xfId="47" applyFont="1" applyFill="1" applyAlignment="1">
      <alignment vertical="center"/>
    </xf>
    <xf numFmtId="0" fontId="1" fillId="2" borderId="0" xfId="40" applyFont="1" applyFill="1" applyBorder="1" applyAlignment="1">
      <alignment horizontal="left" vertical="center"/>
    </xf>
    <xf numFmtId="0" fontId="34" fillId="2" borderId="0" xfId="47" applyFont="1" applyFill="1" applyAlignment="1">
      <alignment vertical="center" shrinkToFit="1"/>
    </xf>
    <xf numFmtId="0" fontId="34" fillId="2" borderId="0" xfId="47" applyFont="1" applyFill="1" applyBorder="1" applyAlignment="1">
      <alignment vertical="center" shrinkToFit="1"/>
    </xf>
    <xf numFmtId="0" fontId="1" fillId="2" borderId="1" xfId="40" applyFont="1" applyFill="1" applyBorder="1" applyAlignment="1">
      <alignment horizontal="right" vertical="center"/>
    </xf>
    <xf numFmtId="0" fontId="7" fillId="2" borderId="21" xfId="47" applyFont="1" applyFill="1" applyBorder="1" applyAlignment="1">
      <alignment horizontal="center" vertical="center"/>
    </xf>
    <xf numFmtId="0" fontId="34" fillId="2" borderId="0" xfId="47" applyFont="1" applyFill="1" applyBorder="1" applyAlignment="1">
      <alignment vertical="center"/>
    </xf>
    <xf numFmtId="0" fontId="9" fillId="2" borderId="0" xfId="48" applyFont="1" applyFill="1" applyAlignment="1">
      <alignment vertical="center"/>
    </xf>
    <xf numFmtId="0" fontId="7" fillId="2" borderId="0" xfId="48" applyFont="1" applyFill="1" applyAlignment="1">
      <alignment vertical="center"/>
    </xf>
    <xf numFmtId="0" fontId="8" fillId="2" borderId="0" xfId="48" applyFont="1" applyFill="1" applyAlignment="1">
      <alignment vertical="center"/>
    </xf>
    <xf numFmtId="0" fontId="7" fillId="2" borderId="2" xfId="48" applyFont="1" applyFill="1" applyBorder="1" applyAlignment="1">
      <alignment vertical="center"/>
    </xf>
    <xf numFmtId="0" fontId="1" fillId="2" borderId="2" xfId="48" applyFont="1" applyFill="1" applyBorder="1" applyAlignment="1">
      <alignment horizontal="right" vertical="center"/>
    </xf>
    <xf numFmtId="0" fontId="7" fillId="2" borderId="10" xfId="48" applyFont="1" applyFill="1" applyBorder="1" applyAlignment="1">
      <alignment horizontal="center" vertical="center"/>
    </xf>
    <xf numFmtId="0" fontId="7" fillId="2" borderId="28" xfId="48" applyFont="1" applyFill="1" applyBorder="1" applyAlignment="1">
      <alignment horizontal="distributed" vertical="center"/>
    </xf>
    <xf numFmtId="0" fontId="7" fillId="2" borderId="28" xfId="48" applyFont="1" applyFill="1" applyBorder="1" applyAlignment="1">
      <alignment vertical="center"/>
    </xf>
    <xf numFmtId="0" fontId="7" fillId="2" borderId="79" xfId="48" applyFont="1" applyFill="1" applyBorder="1" applyAlignment="1">
      <alignment horizontal="center" vertical="center" justifyLastLine="1"/>
    </xf>
    <xf numFmtId="184" fontId="4" fillId="2" borderId="5" xfId="48" applyNumberFormat="1" applyFont="1" applyFill="1" applyBorder="1" applyAlignment="1">
      <alignment horizontal="right" vertical="center"/>
    </xf>
    <xf numFmtId="38" fontId="4" fillId="2" borderId="5" xfId="7" applyFont="1" applyFill="1" applyBorder="1" applyAlignment="1">
      <alignment vertical="center"/>
    </xf>
    <xf numFmtId="0" fontId="7" fillId="2" borderId="28" xfId="48" applyFont="1" applyFill="1" applyBorder="1" applyAlignment="1">
      <alignment horizontal="center" vertical="center"/>
    </xf>
    <xf numFmtId="184" fontId="4" fillId="2" borderId="0" xfId="48" applyNumberFormat="1" applyFont="1" applyFill="1" applyBorder="1" applyAlignment="1">
      <alignment horizontal="right" vertical="center"/>
    </xf>
    <xf numFmtId="188" fontId="4" fillId="2" borderId="0" xfId="48" applyNumberFormat="1" applyFont="1" applyFill="1" applyBorder="1" applyAlignment="1">
      <alignment horizontal="right" vertical="center"/>
    </xf>
    <xf numFmtId="40" fontId="4" fillId="2" borderId="0" xfId="7" applyNumberFormat="1" applyFont="1" applyFill="1" applyBorder="1" applyAlignment="1">
      <alignment vertical="center"/>
    </xf>
    <xf numFmtId="188" fontId="4" fillId="2" borderId="0" xfId="48" applyNumberFormat="1" applyFont="1" applyFill="1" applyBorder="1" applyAlignment="1">
      <alignment vertical="center"/>
    </xf>
    <xf numFmtId="0" fontId="7" fillId="2" borderId="41" xfId="48" applyFont="1" applyFill="1" applyBorder="1" applyAlignment="1">
      <alignment horizontal="distributed" vertical="center"/>
    </xf>
    <xf numFmtId="0" fontId="7" fillId="2" borderId="41" xfId="48" applyFont="1" applyFill="1" applyBorder="1" applyAlignment="1">
      <alignment vertical="center"/>
    </xf>
    <xf numFmtId="0" fontId="7" fillId="2" borderId="90" xfId="48" applyFont="1" applyFill="1" applyBorder="1" applyAlignment="1">
      <alignment horizontal="center" vertical="center" justifyLastLine="1"/>
    </xf>
    <xf numFmtId="184" fontId="4" fillId="2" borderId="2" xfId="48" applyNumberFormat="1" applyFont="1" applyFill="1" applyBorder="1" applyAlignment="1">
      <alignment horizontal="right" vertical="center"/>
    </xf>
    <xf numFmtId="0" fontId="1" fillId="2" borderId="0" xfId="48" applyFont="1" applyFill="1" applyBorder="1" applyAlignment="1">
      <alignment vertical="center" wrapText="1"/>
    </xf>
    <xf numFmtId="0" fontId="8" fillId="2" borderId="0" xfId="48" applyFont="1" applyFill="1" applyBorder="1" applyAlignment="1">
      <alignment vertical="center"/>
    </xf>
    <xf numFmtId="0" fontId="8" fillId="2" borderId="0" xfId="48" applyFont="1" applyFill="1" applyAlignment="1">
      <alignment horizontal="right" vertical="center"/>
    </xf>
    <xf numFmtId="0" fontId="1" fillId="2" borderId="0" xfId="48" applyFont="1" applyFill="1" applyAlignment="1">
      <alignment horizontal="right" vertical="center"/>
    </xf>
    <xf numFmtId="0" fontId="6" fillId="2" borderId="0" xfId="48" applyFill="1" applyAlignment="1">
      <alignment vertical="center"/>
    </xf>
    <xf numFmtId="0" fontId="7" fillId="0" borderId="0" xfId="48" applyFont="1" applyFill="1" applyAlignment="1">
      <alignment vertical="center"/>
    </xf>
    <xf numFmtId="0" fontId="1" fillId="2" borderId="0" xfId="48" applyFont="1" applyFill="1" applyAlignment="1">
      <alignment vertical="center"/>
    </xf>
    <xf numFmtId="0" fontId="6" fillId="2" borderId="2" xfId="48" applyFill="1" applyBorder="1" applyAlignment="1">
      <alignment vertical="center"/>
    </xf>
    <xf numFmtId="0" fontId="1" fillId="0" borderId="0" xfId="48" applyFont="1" applyFill="1" applyAlignment="1">
      <alignment vertical="center"/>
    </xf>
    <xf numFmtId="0" fontId="8" fillId="2" borderId="9" xfId="48" applyFont="1" applyFill="1" applyBorder="1" applyAlignment="1">
      <alignment horizontal="center" vertical="center" wrapText="1"/>
    </xf>
    <xf numFmtId="0" fontId="8" fillId="2" borderId="10" xfId="48" applyFont="1" applyFill="1" applyBorder="1" applyAlignment="1">
      <alignment horizontal="center" vertical="center" wrapText="1"/>
    </xf>
    <xf numFmtId="0" fontId="34" fillId="2" borderId="0" xfId="48" applyFont="1" applyFill="1" applyAlignment="1">
      <alignment vertical="center"/>
    </xf>
    <xf numFmtId="0" fontId="34" fillId="0" borderId="0" xfId="48" applyFont="1" applyFill="1" applyAlignment="1">
      <alignment vertical="center"/>
    </xf>
    <xf numFmtId="181" fontId="4" fillId="2" borderId="11" xfId="48" applyNumberFormat="1" applyFont="1" applyFill="1" applyBorder="1" applyAlignment="1">
      <alignment vertical="center"/>
    </xf>
    <xf numFmtId="181" fontId="4" fillId="2" borderId="0" xfId="48" applyNumberFormat="1" applyFont="1" applyFill="1" applyBorder="1" applyAlignment="1">
      <alignment vertical="center"/>
    </xf>
    <xf numFmtId="183" fontId="4" fillId="2" borderId="0" xfId="48" applyNumberFormat="1" applyFont="1" applyFill="1" applyBorder="1" applyAlignment="1">
      <alignment vertical="center"/>
    </xf>
    <xf numFmtId="49" fontId="7" fillId="2" borderId="0" xfId="48" applyNumberFormat="1" applyFont="1" applyFill="1" applyBorder="1" applyAlignment="1">
      <alignment horizontal="right" vertical="center"/>
    </xf>
    <xf numFmtId="0" fontId="35" fillId="2" borderId="0" xfId="48" applyFont="1" applyFill="1" applyBorder="1" applyAlignment="1">
      <alignment vertical="center"/>
    </xf>
    <xf numFmtId="181" fontId="4" fillId="2" borderId="23" xfId="48" applyNumberFormat="1" applyFont="1" applyFill="1" applyBorder="1" applyAlignment="1">
      <alignment vertical="center"/>
    </xf>
    <xf numFmtId="0" fontId="35" fillId="2" borderId="0" xfId="48" applyFont="1" applyFill="1" applyAlignment="1">
      <alignment vertical="center"/>
    </xf>
    <xf numFmtId="0" fontId="35" fillId="0" borderId="0" xfId="48" applyFont="1" applyFill="1" applyAlignment="1">
      <alignment vertical="center"/>
    </xf>
    <xf numFmtId="49" fontId="7" fillId="2" borderId="2" xfId="48" applyNumberFormat="1" applyFont="1" applyFill="1" applyBorder="1" applyAlignment="1">
      <alignment horizontal="right" vertical="center"/>
    </xf>
    <xf numFmtId="0" fontId="35" fillId="2" borderId="2" xfId="48" applyFont="1" applyFill="1" applyBorder="1" applyAlignment="1">
      <alignment vertical="center"/>
    </xf>
    <xf numFmtId="181" fontId="4" fillId="2" borderId="4" xfId="48" applyNumberFormat="1" applyFont="1" applyFill="1" applyBorder="1" applyAlignment="1">
      <alignment vertical="center"/>
    </xf>
    <xf numFmtId="181" fontId="4" fillId="2" borderId="3" xfId="48" applyNumberFormat="1" applyFont="1" applyFill="1" applyBorder="1" applyAlignment="1">
      <alignment vertical="center"/>
    </xf>
    <xf numFmtId="181" fontId="4" fillId="2" borderId="2" xfId="48" applyNumberFormat="1" applyFont="1" applyFill="1" applyBorder="1" applyAlignment="1">
      <alignment vertical="center"/>
    </xf>
    <xf numFmtId="183" fontId="4" fillId="2" borderId="2" xfId="48" applyNumberFormat="1" applyFont="1" applyFill="1" applyBorder="1" applyAlignment="1">
      <alignment vertical="center"/>
    </xf>
    <xf numFmtId="0" fontId="1" fillId="2" borderId="0" xfId="48" applyFont="1" applyFill="1" applyBorder="1" applyAlignment="1">
      <alignment horizontal="right" vertical="center"/>
    </xf>
    <xf numFmtId="0" fontId="9" fillId="2" borderId="0" xfId="0" applyFont="1" applyFill="1" applyAlignment="1">
      <alignment vertical="center"/>
    </xf>
    <xf numFmtId="0" fontId="6" fillId="2" borderId="0" xfId="0" applyFont="1" applyFill="1" applyAlignment="1">
      <alignment vertical="center"/>
    </xf>
    <xf numFmtId="0" fontId="6" fillId="2" borderId="0" xfId="0" applyFont="1" applyFill="1">
      <alignment vertical="center"/>
    </xf>
    <xf numFmtId="0" fontId="59" fillId="2" borderId="0" xfId="0" applyFont="1" applyFill="1" applyAlignment="1">
      <alignment horizontal="justify" vertical="center"/>
    </xf>
    <xf numFmtId="0" fontId="0" fillId="2" borderId="0" xfId="0" applyFont="1" applyFill="1" applyAlignment="1">
      <alignment vertical="center"/>
    </xf>
    <xf numFmtId="0" fontId="7" fillId="2" borderId="91" xfId="0" applyFont="1" applyFill="1" applyBorder="1" applyAlignment="1">
      <alignment horizontal="center" vertical="center" wrapText="1"/>
    </xf>
    <xf numFmtId="0" fontId="7" fillId="2" borderId="92" xfId="0" applyFont="1" applyFill="1" applyBorder="1" applyAlignment="1">
      <alignment horizontal="center" vertical="center" wrapText="1"/>
    </xf>
    <xf numFmtId="0" fontId="7" fillId="2" borderId="93" xfId="0" applyFont="1" applyFill="1" applyBorder="1" applyAlignment="1">
      <alignment horizontal="center" vertical="center" wrapText="1"/>
    </xf>
    <xf numFmtId="0" fontId="60" fillId="2" borderId="0" xfId="0" applyFont="1" applyFill="1" applyAlignment="1">
      <alignment horizontal="justify" vertical="center" wrapText="1"/>
    </xf>
    <xf numFmtId="0" fontId="4" fillId="2" borderId="48" xfId="0" applyFont="1" applyFill="1" applyBorder="1" applyAlignment="1">
      <alignment vertical="center" wrapText="1"/>
    </xf>
    <xf numFmtId="0" fontId="4" fillId="2" borderId="29" xfId="0" applyFont="1" applyFill="1" applyBorder="1" applyAlignment="1">
      <alignment vertical="center" wrapText="1"/>
    </xf>
    <xf numFmtId="4" fontId="4" fillId="2" borderId="29" xfId="0" applyNumberFormat="1" applyFont="1" applyFill="1" applyBorder="1" applyAlignment="1">
      <alignment vertical="center" wrapText="1"/>
    </xf>
    <xf numFmtId="0" fontId="4" fillId="2" borderId="49" xfId="0" applyFont="1" applyFill="1" applyBorder="1" applyAlignment="1">
      <alignment vertical="center" wrapText="1"/>
    </xf>
    <xf numFmtId="0" fontId="4" fillId="2" borderId="50" xfId="0" applyFont="1" applyFill="1" applyBorder="1" applyAlignment="1">
      <alignment vertical="center" wrapText="1"/>
    </xf>
    <xf numFmtId="0" fontId="4" fillId="2" borderId="26" xfId="0" applyFont="1" applyFill="1" applyBorder="1" applyAlignment="1">
      <alignment vertical="center" wrapText="1"/>
    </xf>
    <xf numFmtId="4" fontId="4" fillId="2" borderId="26" xfId="0" applyNumberFormat="1" applyFont="1" applyFill="1" applyBorder="1" applyAlignment="1">
      <alignment vertical="center" wrapText="1"/>
    </xf>
    <xf numFmtId="0" fontId="4" fillId="2" borderId="51" xfId="0" applyFont="1" applyFill="1" applyBorder="1" applyAlignment="1">
      <alignment vertical="center" wrapText="1"/>
    </xf>
    <xf numFmtId="0" fontId="61" fillId="2" borderId="0" xfId="0" applyFont="1" applyFill="1" applyAlignment="1">
      <alignment horizontal="justify" vertical="top" wrapText="1"/>
    </xf>
    <xf numFmtId="0" fontId="4" fillId="2" borderId="94" xfId="0" applyFont="1" applyFill="1" applyBorder="1" applyAlignment="1">
      <alignment vertical="center" wrapText="1"/>
    </xf>
    <xf numFmtId="0" fontId="4" fillId="2" borderId="25" xfId="0" applyFont="1" applyFill="1" applyBorder="1" applyAlignment="1">
      <alignment vertical="center" wrapText="1"/>
    </xf>
    <xf numFmtId="0" fontId="4" fillId="2" borderId="95" xfId="0" applyFont="1" applyFill="1" applyBorder="1" applyAlignment="1">
      <alignment vertical="center" wrapText="1"/>
    </xf>
    <xf numFmtId="0" fontId="4" fillId="2" borderId="1" xfId="0" applyFont="1" applyFill="1" applyBorder="1" applyAlignment="1">
      <alignment vertical="center" wrapText="1"/>
    </xf>
    <xf numFmtId="0" fontId="4" fillId="2" borderId="96" xfId="0" applyFont="1" applyFill="1" applyBorder="1" applyAlignment="1">
      <alignment vertical="center" wrapText="1"/>
    </xf>
    <xf numFmtId="0" fontId="4" fillId="2" borderId="26" xfId="0" applyFont="1" applyFill="1" applyBorder="1" applyAlignment="1">
      <alignment horizontal="right" vertical="center" wrapText="1"/>
    </xf>
    <xf numFmtId="4" fontId="4" fillId="2" borderId="26" xfId="0" applyNumberFormat="1" applyFont="1" applyFill="1" applyBorder="1" applyAlignment="1">
      <alignment horizontal="right" vertical="center" wrapText="1"/>
    </xf>
    <xf numFmtId="0" fontId="4" fillId="2" borderId="26" xfId="0" applyFont="1" applyFill="1" applyBorder="1" applyAlignment="1">
      <alignment vertical="top" wrapText="1"/>
    </xf>
    <xf numFmtId="0" fontId="4" fillId="2" borderId="26" xfId="0" applyFont="1" applyFill="1" applyBorder="1" applyAlignment="1">
      <alignment horizontal="right" vertical="top" wrapText="1"/>
    </xf>
    <xf numFmtId="0" fontId="0" fillId="2" borderId="0" xfId="0" applyFont="1" applyFill="1">
      <alignment vertical="center"/>
    </xf>
    <xf numFmtId="0" fontId="4" fillId="2" borderId="52" xfId="0" applyFont="1" applyFill="1" applyBorder="1" applyAlignment="1">
      <alignment vertical="center" wrapText="1"/>
    </xf>
    <xf numFmtId="0" fontId="4" fillId="2" borderId="53" xfId="0" applyFont="1" applyFill="1" applyBorder="1" applyAlignment="1">
      <alignment vertical="center" wrapText="1"/>
    </xf>
    <xf numFmtId="0" fontId="4" fillId="2" borderId="54" xfId="0" applyFont="1" applyFill="1" applyBorder="1" applyAlignment="1">
      <alignment vertical="center" wrapText="1"/>
    </xf>
    <xf numFmtId="0" fontId="4" fillId="2" borderId="0" xfId="0" applyFont="1" applyFill="1" applyAlignment="1">
      <alignment vertical="center"/>
    </xf>
    <xf numFmtId="0" fontId="20" fillId="2" borderId="1" xfId="0" applyFont="1" applyFill="1" applyBorder="1" applyAlignment="1">
      <alignment vertical="center"/>
    </xf>
    <xf numFmtId="0" fontId="1" fillId="2" borderId="1" xfId="0" applyFont="1" applyFill="1" applyBorder="1" applyAlignment="1">
      <alignment horizontal="right" vertical="center"/>
    </xf>
    <xf numFmtId="0" fontId="7" fillId="2" borderId="0" xfId="0" applyFont="1" applyFill="1">
      <alignment vertical="center"/>
    </xf>
    <xf numFmtId="0" fontId="62" fillId="2" borderId="0" xfId="0" applyFont="1" applyFill="1" applyAlignment="1">
      <alignment horizontal="justify" vertical="center"/>
    </xf>
    <xf numFmtId="0" fontId="4" fillId="2" borderId="0" xfId="0" applyFont="1" applyFill="1">
      <alignment vertical="center"/>
    </xf>
    <xf numFmtId="49" fontId="4" fillId="2" borderId="0" xfId="0" applyNumberFormat="1" applyFont="1" applyFill="1">
      <alignment vertical="center"/>
    </xf>
    <xf numFmtId="0" fontId="4" fillId="2" borderId="0" xfId="0" applyFont="1" applyFill="1" applyBorder="1" applyAlignment="1">
      <alignment vertical="center"/>
    </xf>
    <xf numFmtId="0" fontId="7" fillId="2" borderId="45" xfId="0" applyFont="1" applyFill="1" applyBorder="1" applyAlignment="1">
      <alignment horizontal="center" vertical="center" wrapText="1"/>
    </xf>
    <xf numFmtId="0" fontId="7" fillId="2" borderId="46" xfId="0" applyFont="1" applyFill="1" applyBorder="1" applyAlignment="1">
      <alignment horizontal="center" vertical="center" wrapText="1"/>
    </xf>
    <xf numFmtId="49" fontId="7" fillId="2" borderId="46" xfId="0" applyNumberFormat="1" applyFont="1" applyFill="1" applyBorder="1" applyAlignment="1">
      <alignment horizontal="center" vertical="center" wrapText="1"/>
    </xf>
    <xf numFmtId="0" fontId="7" fillId="2" borderId="47" xfId="0" applyFont="1" applyFill="1" applyBorder="1" applyAlignment="1">
      <alignment horizontal="center" vertical="center" wrapText="1"/>
    </xf>
    <xf numFmtId="0" fontId="4" fillId="2" borderId="98" xfId="0" applyFont="1" applyFill="1" applyBorder="1" applyAlignment="1">
      <alignment horizontal="left" vertical="top" wrapText="1"/>
    </xf>
    <xf numFmtId="49" fontId="4" fillId="2" borderId="98" xfId="0" applyNumberFormat="1" applyFont="1" applyFill="1" applyBorder="1" applyAlignment="1">
      <alignment horizontal="right" vertical="top" wrapText="1"/>
    </xf>
    <xf numFmtId="0" fontId="4" fillId="2" borderId="99" xfId="0" applyFont="1" applyFill="1" applyBorder="1" applyAlignment="1">
      <alignment horizontal="left" vertical="top" wrapText="1"/>
    </xf>
    <xf numFmtId="0" fontId="4" fillId="2" borderId="39" xfId="0" applyFont="1" applyFill="1" applyBorder="1" applyAlignment="1">
      <alignment horizontal="left" vertical="top" wrapText="1"/>
    </xf>
    <xf numFmtId="49" fontId="4" fillId="2" borderId="39" xfId="0" applyNumberFormat="1" applyFont="1" applyFill="1" applyBorder="1" applyAlignment="1">
      <alignment horizontal="right" vertical="top" wrapText="1"/>
    </xf>
    <xf numFmtId="0" fontId="4" fillId="2" borderId="66" xfId="0" applyFont="1" applyFill="1" applyBorder="1" applyAlignment="1">
      <alignment horizontal="left" vertical="top" wrapText="1"/>
    </xf>
    <xf numFmtId="0" fontId="4" fillId="2" borderId="29" xfId="0" applyFont="1" applyFill="1" applyBorder="1" applyAlignment="1">
      <alignment horizontal="left" vertical="top" wrapText="1"/>
    </xf>
    <xf numFmtId="49" fontId="4" fillId="2" borderId="29" xfId="0" applyNumberFormat="1" applyFont="1" applyFill="1" applyBorder="1" applyAlignment="1">
      <alignment horizontal="right" vertical="top" wrapText="1"/>
    </xf>
    <xf numFmtId="0" fontId="4" fillId="2" borderId="49" xfId="0" applyFont="1" applyFill="1" applyBorder="1" applyAlignment="1">
      <alignment horizontal="left" vertical="top" wrapText="1"/>
    </xf>
    <xf numFmtId="0" fontId="4" fillId="2" borderId="25" xfId="0" applyFont="1" applyFill="1" applyBorder="1" applyAlignment="1">
      <alignment horizontal="justify" vertical="top" wrapText="1"/>
    </xf>
    <xf numFmtId="49" fontId="4" fillId="2" borderId="25" xfId="0" applyNumberFormat="1" applyFont="1" applyFill="1" applyBorder="1" applyAlignment="1">
      <alignment horizontal="right" vertical="top" wrapText="1"/>
    </xf>
    <xf numFmtId="0" fontId="4" fillId="2" borderId="95" xfId="0" applyFont="1" applyFill="1" applyBorder="1" applyAlignment="1">
      <alignment horizontal="justify" vertical="top" wrapText="1"/>
    </xf>
    <xf numFmtId="0" fontId="4" fillId="2" borderId="39" xfId="0" applyFont="1" applyFill="1" applyBorder="1" applyAlignment="1">
      <alignment horizontal="justify" vertical="top" wrapText="1"/>
    </xf>
    <xf numFmtId="0" fontId="4" fillId="2" borderId="66" xfId="0" applyFont="1" applyFill="1" applyBorder="1" applyAlignment="1">
      <alignment horizontal="justify" vertical="top" wrapText="1"/>
    </xf>
    <xf numFmtId="0" fontId="4" fillId="2" borderId="29" xfId="0" applyFont="1" applyFill="1" applyBorder="1" applyAlignment="1">
      <alignment horizontal="justify" vertical="top" wrapText="1"/>
    </xf>
    <xf numFmtId="0" fontId="4" fillId="2" borderId="49" xfId="0" applyFont="1" applyFill="1" applyBorder="1" applyAlignment="1">
      <alignment horizontal="justify" vertical="top" wrapText="1"/>
    </xf>
    <xf numFmtId="49" fontId="4" fillId="2" borderId="25" xfId="0" applyNumberFormat="1" applyFont="1" applyFill="1" applyBorder="1" applyAlignment="1">
      <alignment vertical="top" wrapText="1"/>
    </xf>
    <xf numFmtId="0" fontId="4" fillId="2" borderId="25" xfId="0" applyFont="1" applyFill="1" applyBorder="1" applyAlignment="1">
      <alignment vertical="top" wrapText="1"/>
    </xf>
    <xf numFmtId="0" fontId="4" fillId="2" borderId="39" xfId="0" applyFont="1" applyFill="1" applyBorder="1" applyAlignment="1">
      <alignment vertical="top" wrapText="1"/>
    </xf>
    <xf numFmtId="49" fontId="4" fillId="2" borderId="39" xfId="0" applyNumberFormat="1" applyFont="1" applyFill="1" applyBorder="1" applyAlignment="1">
      <alignment vertical="top" wrapText="1"/>
    </xf>
    <xf numFmtId="0" fontId="4" fillId="2" borderId="66" xfId="0" applyFont="1" applyFill="1" applyBorder="1" applyAlignment="1">
      <alignment vertical="top" wrapText="1"/>
    </xf>
    <xf numFmtId="0" fontId="4" fillId="2" borderId="29" xfId="0" applyFont="1" applyFill="1" applyBorder="1" applyAlignment="1">
      <alignment vertical="top" wrapText="1"/>
    </xf>
    <xf numFmtId="0" fontId="4" fillId="2" borderId="49" xfId="0" applyFont="1" applyFill="1" applyBorder="1" applyAlignment="1">
      <alignment vertical="top" wrapText="1"/>
    </xf>
    <xf numFmtId="49" fontId="4" fillId="2" borderId="39" xfId="0" applyNumberFormat="1" applyFont="1" applyFill="1" applyBorder="1" applyAlignment="1">
      <alignment horizontal="justify" vertical="top" wrapText="1"/>
    </xf>
    <xf numFmtId="0" fontId="4" fillId="2" borderId="95" xfId="0" applyFont="1" applyFill="1" applyBorder="1" applyAlignment="1">
      <alignment vertical="top" wrapText="1"/>
    </xf>
    <xf numFmtId="0" fontId="4" fillId="2" borderId="0" xfId="0" applyFont="1" applyFill="1" applyBorder="1">
      <alignment vertical="center"/>
    </xf>
    <xf numFmtId="55" fontId="4" fillId="2" borderId="25" xfId="0" applyNumberFormat="1" applyFont="1" applyFill="1" applyBorder="1" applyAlignment="1">
      <alignment horizontal="justify" vertical="top" wrapText="1"/>
    </xf>
    <xf numFmtId="55" fontId="4" fillId="2" borderId="11" xfId="0" applyNumberFormat="1" applyFont="1" applyFill="1" applyBorder="1" applyAlignment="1">
      <alignment horizontal="justify" vertical="top" wrapText="1"/>
    </xf>
    <xf numFmtId="49" fontId="4" fillId="2" borderId="29" xfId="0" applyNumberFormat="1" applyFont="1" applyFill="1" applyBorder="1" applyAlignment="1">
      <alignment horizontal="justify" vertical="top" wrapText="1"/>
    </xf>
    <xf numFmtId="55" fontId="4" fillId="2" borderId="19" xfId="0" applyNumberFormat="1" applyFont="1" applyFill="1" applyBorder="1" applyAlignment="1">
      <alignment horizontal="justify" vertical="top" wrapText="1"/>
    </xf>
    <xf numFmtId="0" fontId="4" fillId="2" borderId="66" xfId="0" applyFont="1" applyFill="1" applyBorder="1">
      <alignment vertical="center"/>
    </xf>
    <xf numFmtId="49" fontId="4" fillId="2" borderId="25" xfId="0" applyNumberFormat="1" applyFont="1" applyFill="1" applyBorder="1" applyAlignment="1">
      <alignment vertical="center" wrapText="1"/>
    </xf>
    <xf numFmtId="49" fontId="4" fillId="2" borderId="95" xfId="0" applyNumberFormat="1" applyFont="1" applyFill="1" applyBorder="1" applyAlignment="1">
      <alignment vertical="center" wrapText="1"/>
    </xf>
    <xf numFmtId="49" fontId="4" fillId="2" borderId="39" xfId="0" applyNumberFormat="1" applyFont="1" applyFill="1" applyBorder="1" applyAlignment="1">
      <alignment vertical="center" wrapText="1"/>
    </xf>
    <xf numFmtId="49" fontId="4" fillId="2" borderId="39" xfId="0" applyNumberFormat="1" applyFont="1" applyFill="1" applyBorder="1" applyAlignment="1">
      <alignment horizontal="right" vertical="center" wrapText="1"/>
    </xf>
    <xf numFmtId="49" fontId="4" fillId="2" borderId="66" xfId="0" applyNumberFormat="1" applyFont="1" applyFill="1" applyBorder="1" applyAlignment="1">
      <alignment vertical="center" wrapText="1"/>
    </xf>
    <xf numFmtId="49" fontId="4" fillId="2" borderId="39" xfId="0" applyNumberFormat="1" applyFont="1" applyFill="1" applyBorder="1" applyAlignment="1">
      <alignment horizontal="right" vertical="center"/>
    </xf>
    <xf numFmtId="49" fontId="4" fillId="2" borderId="29" xfId="0" applyNumberFormat="1" applyFont="1" applyFill="1" applyBorder="1" applyAlignment="1">
      <alignment vertical="center" wrapText="1"/>
    </xf>
    <xf numFmtId="49" fontId="4" fillId="2" borderId="49" xfId="0" applyNumberFormat="1" applyFont="1" applyFill="1" applyBorder="1" applyAlignment="1">
      <alignment vertical="center" wrapText="1"/>
    </xf>
    <xf numFmtId="0" fontId="4" fillId="2" borderId="25" xfId="0" applyFont="1" applyFill="1" applyBorder="1" applyAlignment="1">
      <alignment horizontal="left" vertical="top" wrapText="1"/>
    </xf>
    <xf numFmtId="0" fontId="4" fillId="2" borderId="40" xfId="0" applyFont="1" applyFill="1" applyBorder="1" applyAlignment="1">
      <alignment horizontal="left" vertical="top" wrapText="1"/>
    </xf>
    <xf numFmtId="49" fontId="4" fillId="2" borderId="40" xfId="0" applyNumberFormat="1" applyFont="1" applyFill="1" applyBorder="1" applyAlignment="1">
      <alignment vertical="top" wrapText="1"/>
    </xf>
    <xf numFmtId="0" fontId="4" fillId="2" borderId="40" xfId="0" applyFont="1" applyFill="1" applyBorder="1" applyAlignment="1">
      <alignment vertical="top" wrapText="1"/>
    </xf>
    <xf numFmtId="0" fontId="4" fillId="2" borderId="102" xfId="0" applyFont="1" applyFill="1" applyBorder="1" applyAlignment="1">
      <alignment vertical="top" wrapText="1"/>
    </xf>
    <xf numFmtId="0" fontId="4" fillId="2" borderId="29" xfId="0" applyFont="1" applyFill="1" applyBorder="1" applyAlignment="1">
      <alignment horizontal="justify" vertical="top"/>
    </xf>
    <xf numFmtId="49" fontId="4" fillId="2" borderId="29" xfId="0" applyNumberFormat="1" applyFont="1" applyFill="1" applyBorder="1" applyAlignment="1">
      <alignment vertical="top" wrapText="1"/>
    </xf>
    <xf numFmtId="49" fontId="4" fillId="2" borderId="39" xfId="0" applyNumberFormat="1" applyFont="1" applyFill="1" applyBorder="1" applyAlignment="1">
      <alignment horizontal="left" vertical="center"/>
    </xf>
    <xf numFmtId="0" fontId="4" fillId="2" borderId="100" xfId="0" applyFont="1" applyFill="1" applyBorder="1" applyAlignment="1">
      <alignment vertical="top" wrapText="1"/>
    </xf>
    <xf numFmtId="49" fontId="4" fillId="2" borderId="39" xfId="0" applyNumberFormat="1" applyFont="1" applyFill="1" applyBorder="1" applyAlignment="1">
      <alignment vertical="center"/>
    </xf>
    <xf numFmtId="0" fontId="4" fillId="2" borderId="100" xfId="0" applyFont="1" applyFill="1" applyBorder="1" applyAlignment="1">
      <alignment horizontal="left" vertical="top" wrapText="1"/>
    </xf>
    <xf numFmtId="0" fontId="4" fillId="2" borderId="101" xfId="0" applyFont="1" applyFill="1" applyBorder="1" applyAlignment="1">
      <alignment vertical="top" wrapText="1"/>
    </xf>
    <xf numFmtId="0" fontId="4" fillId="2" borderId="40" xfId="0" applyFont="1" applyFill="1" applyBorder="1" applyAlignment="1">
      <alignment horizontal="justify" vertical="top" wrapText="1"/>
    </xf>
    <xf numFmtId="49" fontId="4" fillId="2" borderId="40" xfId="0" applyNumberFormat="1" applyFont="1" applyFill="1" applyBorder="1" applyAlignment="1">
      <alignment horizontal="right" vertical="top" wrapText="1"/>
    </xf>
    <xf numFmtId="0" fontId="4" fillId="2" borderId="0" xfId="0" applyFont="1" applyFill="1" applyBorder="1" applyAlignment="1">
      <alignment horizontal="right" vertical="center"/>
    </xf>
    <xf numFmtId="0" fontId="9" fillId="2" borderId="0" xfId="49" applyFont="1" applyFill="1" applyAlignment="1">
      <alignment vertical="center"/>
    </xf>
    <xf numFmtId="0" fontId="64" fillId="0" borderId="0" xfId="49" applyFont="1" applyFill="1"/>
    <xf numFmtId="0" fontId="1" fillId="2" borderId="0" xfId="49" applyFont="1" applyFill="1" applyAlignment="1">
      <alignment vertical="center"/>
    </xf>
    <xf numFmtId="0" fontId="4" fillId="2" borderId="0" xfId="49" applyFont="1" applyFill="1"/>
    <xf numFmtId="0" fontId="1" fillId="2" borderId="2" xfId="49" applyFont="1" applyFill="1" applyBorder="1" applyAlignment="1">
      <alignment vertical="center"/>
    </xf>
    <xf numFmtId="0" fontId="1" fillId="2" borderId="2" xfId="49" applyFont="1" applyFill="1" applyBorder="1" applyAlignment="1">
      <alignment horizontal="right" vertical="center"/>
    </xf>
    <xf numFmtId="0" fontId="4" fillId="0" borderId="0" xfId="49" applyFont="1" applyFill="1"/>
    <xf numFmtId="0" fontId="6" fillId="0" borderId="0" xfId="49" applyFont="1" applyFill="1"/>
    <xf numFmtId="0" fontId="7" fillId="2" borderId="26" xfId="49" applyFont="1" applyFill="1" applyBorder="1" applyAlignment="1">
      <alignment horizontal="distributed" vertical="center" justifyLastLine="1"/>
    </xf>
    <xf numFmtId="0" fontId="7" fillId="2" borderId="7" xfId="49" applyFont="1" applyFill="1" applyBorder="1" applyAlignment="1">
      <alignment horizontal="distributed" vertical="center" justifyLastLine="1"/>
    </xf>
    <xf numFmtId="181" fontId="22" fillId="2" borderId="0" xfId="49" applyNumberFormat="1" applyFont="1" applyFill="1" applyBorder="1" applyAlignment="1">
      <alignment horizontal="right" vertical="center"/>
    </xf>
    <xf numFmtId="181" fontId="23" fillId="2" borderId="0" xfId="49" applyNumberFormat="1" applyFont="1" applyFill="1" applyBorder="1" applyAlignment="1">
      <alignment horizontal="right" vertical="center"/>
    </xf>
    <xf numFmtId="0" fontId="4" fillId="5" borderId="5" xfId="49" applyFont="1" applyFill="1" applyBorder="1" applyAlignment="1">
      <alignment horizontal="center" vertical="center"/>
    </xf>
    <xf numFmtId="0" fontId="7" fillId="2" borderId="23" xfId="49" applyFont="1" applyFill="1" applyBorder="1" applyAlignment="1">
      <alignment horizontal="distributed" vertical="center"/>
    </xf>
    <xf numFmtId="187" fontId="7" fillId="2" borderId="11" xfId="0" applyNumberFormat="1" applyFont="1" applyFill="1" applyBorder="1" applyAlignment="1">
      <alignment horizontal="right" vertical="center"/>
    </xf>
    <xf numFmtId="187" fontId="4" fillId="2" borderId="0" xfId="0" applyNumberFormat="1" applyFont="1" applyFill="1" applyBorder="1" applyAlignment="1">
      <alignment horizontal="right" vertical="center"/>
    </xf>
    <xf numFmtId="187" fontId="7" fillId="2" borderId="0" xfId="0" applyNumberFormat="1" applyFont="1" applyFill="1" applyBorder="1" applyAlignment="1">
      <alignment horizontal="right" vertical="center"/>
    </xf>
    <xf numFmtId="181" fontId="4" fillId="2" borderId="0" xfId="49" applyNumberFormat="1" applyFont="1" applyFill="1" applyBorder="1" applyAlignment="1">
      <alignment horizontal="right" vertical="center"/>
    </xf>
    <xf numFmtId="0" fontId="4" fillId="2" borderId="0" xfId="49" applyFont="1" applyFill="1" applyBorder="1" applyAlignment="1">
      <alignment horizontal="center" vertical="center"/>
    </xf>
    <xf numFmtId="181" fontId="7" fillId="2" borderId="0" xfId="49" applyNumberFormat="1" applyFont="1" applyFill="1" applyBorder="1" applyAlignment="1">
      <alignment horizontal="right" vertical="center"/>
    </xf>
    <xf numFmtId="0" fontId="7" fillId="2" borderId="4" xfId="49" applyFont="1" applyFill="1" applyBorder="1" applyAlignment="1">
      <alignment horizontal="distributed" vertical="center"/>
    </xf>
    <xf numFmtId="187" fontId="7" fillId="2" borderId="3" xfId="0" applyNumberFormat="1" applyFont="1" applyFill="1" applyBorder="1" applyAlignment="1">
      <alignment horizontal="right" vertical="center"/>
    </xf>
    <xf numFmtId="181" fontId="4" fillId="2" borderId="2" xfId="49" applyNumberFormat="1" applyFont="1" applyFill="1" applyBorder="1" applyAlignment="1">
      <alignment horizontal="right" vertical="center"/>
    </xf>
    <xf numFmtId="181" fontId="7" fillId="2" borderId="2" xfId="49" applyNumberFormat="1" applyFont="1" applyFill="1" applyBorder="1" applyAlignment="1">
      <alignment horizontal="right" vertical="center"/>
    </xf>
    <xf numFmtId="181" fontId="1" fillId="2" borderId="0" xfId="49" applyNumberFormat="1" applyFont="1" applyFill="1" applyAlignment="1">
      <alignment vertical="center"/>
    </xf>
    <xf numFmtId="0" fontId="1" fillId="2" borderId="1" xfId="49" applyFont="1" applyFill="1" applyBorder="1" applyAlignment="1">
      <alignment vertical="center"/>
    </xf>
    <xf numFmtId="0" fontId="1" fillId="2" borderId="1" xfId="49" applyFont="1" applyFill="1" applyBorder="1" applyAlignment="1">
      <alignment horizontal="right" vertical="center"/>
    </xf>
    <xf numFmtId="0" fontId="1" fillId="0" borderId="0" xfId="49" applyFont="1" applyFill="1" applyAlignment="1">
      <alignment vertical="center"/>
    </xf>
    <xf numFmtId="181" fontId="1" fillId="0" borderId="0" xfId="49" applyNumberFormat="1" applyFont="1" applyFill="1" applyAlignment="1">
      <alignment vertical="center"/>
    </xf>
    <xf numFmtId="0" fontId="1" fillId="0" borderId="0" xfId="49" applyFont="1" applyFill="1" applyBorder="1" applyAlignment="1">
      <alignment vertical="center"/>
    </xf>
    <xf numFmtId="0" fontId="1" fillId="0" borderId="0" xfId="49" applyFont="1" applyFill="1" applyBorder="1" applyAlignment="1">
      <alignment horizontal="right" vertical="center"/>
    </xf>
    <xf numFmtId="0" fontId="34" fillId="0" borderId="0" xfId="49" applyFont="1" applyFill="1"/>
    <xf numFmtId="0" fontId="9" fillId="2" borderId="0" xfId="50" applyFont="1" applyFill="1" applyAlignment="1">
      <alignment vertical="center"/>
    </xf>
    <xf numFmtId="0" fontId="0" fillId="2" borderId="0" xfId="0" applyFill="1" applyAlignment="1">
      <alignment vertical="center"/>
    </xf>
    <xf numFmtId="0" fontId="64" fillId="0" borderId="0" xfId="50" applyFont="1" applyFill="1" applyAlignment="1">
      <alignment vertical="center"/>
    </xf>
    <xf numFmtId="0" fontId="1" fillId="2" borderId="0" xfId="50" applyFont="1" applyFill="1" applyAlignment="1">
      <alignment vertical="center"/>
    </xf>
    <xf numFmtId="0" fontId="1" fillId="2" borderId="2" xfId="0" applyFont="1" applyFill="1" applyBorder="1" applyAlignment="1">
      <alignment vertical="center"/>
    </xf>
    <xf numFmtId="0" fontId="1" fillId="2" borderId="2" xfId="50" applyFont="1" applyFill="1" applyBorder="1" applyAlignment="1">
      <alignment horizontal="right" vertical="center"/>
    </xf>
    <xf numFmtId="0" fontId="1" fillId="0" borderId="0" xfId="50" applyFont="1" applyFill="1" applyAlignment="1">
      <alignment vertical="center"/>
    </xf>
    <xf numFmtId="0" fontId="34" fillId="0" borderId="0" xfId="50" applyFont="1" applyFill="1" applyAlignment="1">
      <alignment vertical="center"/>
    </xf>
    <xf numFmtId="0" fontId="7" fillId="2" borderId="26" xfId="50" applyFont="1" applyFill="1" applyBorder="1" applyAlignment="1">
      <alignment horizontal="distributed" vertical="center"/>
    </xf>
    <xf numFmtId="0" fontId="7" fillId="2" borderId="7" xfId="50" applyFont="1" applyFill="1" applyBorder="1" applyAlignment="1">
      <alignment horizontal="distributed" vertical="center"/>
    </xf>
    <xf numFmtId="187" fontId="22" fillId="2" borderId="6" xfId="0" applyNumberFormat="1" applyFont="1" applyFill="1" applyBorder="1" applyAlignment="1">
      <alignment horizontal="right" vertical="center"/>
    </xf>
    <xf numFmtId="187" fontId="23" fillId="2" borderId="0" xfId="0" applyNumberFormat="1" applyFont="1" applyFill="1" applyBorder="1" applyAlignment="1">
      <alignment horizontal="right" vertical="center"/>
    </xf>
    <xf numFmtId="187" fontId="22" fillId="2" borderId="0" xfId="0" applyNumberFormat="1" applyFont="1" applyFill="1" applyBorder="1" applyAlignment="1">
      <alignment horizontal="right" vertical="center"/>
    </xf>
    <xf numFmtId="187" fontId="22" fillId="2" borderId="5" xfId="0" applyNumberFormat="1" applyFont="1" applyFill="1" applyBorder="1" applyAlignment="1">
      <alignment horizontal="right" vertical="center"/>
    </xf>
    <xf numFmtId="0" fontId="4" fillId="5" borderId="0" xfId="50" applyFont="1" applyFill="1" applyBorder="1" applyAlignment="1">
      <alignment horizontal="center" vertical="center"/>
    </xf>
    <xf numFmtId="181" fontId="4" fillId="5" borderId="0" xfId="50" applyNumberFormat="1" applyFont="1" applyFill="1" applyBorder="1" applyAlignment="1">
      <alignment horizontal="center" vertical="center"/>
    </xf>
    <xf numFmtId="0" fontId="7" fillId="2" borderId="23" xfId="50" applyFont="1" applyFill="1" applyBorder="1" applyAlignment="1">
      <alignment horizontal="distributed" vertical="center"/>
    </xf>
    <xf numFmtId="0" fontId="4" fillId="2" borderId="0" xfId="50" applyFont="1" applyFill="1" applyBorder="1" applyAlignment="1">
      <alignment horizontal="center" vertical="center"/>
    </xf>
    <xf numFmtId="0" fontId="7" fillId="2" borderId="0" xfId="50" applyFont="1" applyFill="1" applyBorder="1" applyAlignment="1">
      <alignment horizontal="distributed" vertical="center"/>
    </xf>
    <xf numFmtId="0" fontId="7" fillId="2" borderId="4" xfId="50" applyFont="1" applyFill="1" applyBorder="1" applyAlignment="1">
      <alignment horizontal="distributed" vertical="center"/>
    </xf>
    <xf numFmtId="0" fontId="1" fillId="2" borderId="1" xfId="0" applyFont="1" applyFill="1" applyBorder="1" applyAlignment="1">
      <alignment vertical="center"/>
    </xf>
    <xf numFmtId="0" fontId="1" fillId="2" borderId="1" xfId="50" applyFont="1" applyFill="1" applyBorder="1" applyAlignment="1">
      <alignment horizontal="right" vertical="center"/>
    </xf>
    <xf numFmtId="0" fontId="34" fillId="2" borderId="0" xfId="50" applyFont="1" applyFill="1" applyAlignment="1">
      <alignment vertical="center"/>
    </xf>
    <xf numFmtId="0" fontId="6" fillId="2" borderId="26" xfId="50" applyFont="1" applyFill="1" applyBorder="1" applyAlignment="1">
      <alignment horizontal="distributed" vertical="center" justifyLastLine="1"/>
    </xf>
    <xf numFmtId="0" fontId="6" fillId="2" borderId="7" xfId="50" applyFont="1" applyFill="1" applyBorder="1" applyAlignment="1">
      <alignment horizontal="distributed" vertical="center" justifyLastLine="1"/>
    </xf>
    <xf numFmtId="187" fontId="22" fillId="2" borderId="6" xfId="20" applyNumberFormat="1" applyFont="1" applyFill="1" applyBorder="1" applyAlignment="1">
      <alignment vertical="center"/>
    </xf>
    <xf numFmtId="187" fontId="23" fillId="2" borderId="5" xfId="20" applyNumberFormat="1" applyFont="1" applyFill="1" applyBorder="1" applyAlignment="1">
      <alignment vertical="center"/>
    </xf>
    <xf numFmtId="187" fontId="22" fillId="2" borderId="5" xfId="20" applyNumberFormat="1" applyFont="1" applyFill="1" applyBorder="1" applyAlignment="1">
      <alignment vertical="center"/>
    </xf>
    <xf numFmtId="0" fontId="7" fillId="5" borderId="0" xfId="49" applyFont="1" applyFill="1" applyBorder="1" applyAlignment="1">
      <alignment horizontal="center" vertical="center" justifyLastLine="1"/>
    </xf>
    <xf numFmtId="0" fontId="6" fillId="0" borderId="0" xfId="50" applyFont="1" applyFill="1" applyAlignment="1">
      <alignment vertical="center"/>
    </xf>
    <xf numFmtId="0" fontId="6" fillId="2" borderId="23" xfId="50" applyFont="1" applyFill="1" applyBorder="1" applyAlignment="1">
      <alignment horizontal="distributed" vertical="center" justifyLastLine="1"/>
    </xf>
    <xf numFmtId="187" fontId="7" fillId="2" borderId="11" xfId="20" applyNumberFormat="1" applyFont="1" applyFill="1" applyBorder="1" applyAlignment="1">
      <alignment horizontal="right" vertical="center"/>
    </xf>
    <xf numFmtId="187" fontId="4" fillId="2" borderId="0" xfId="20" applyNumberFormat="1" applyFont="1" applyFill="1" applyBorder="1" applyAlignment="1">
      <alignment vertical="center"/>
    </xf>
    <xf numFmtId="187" fontId="7" fillId="2" borderId="0" xfId="20" applyNumberFormat="1" applyFont="1" applyFill="1" applyBorder="1" applyAlignment="1">
      <alignment vertical="center"/>
    </xf>
    <xf numFmtId="0" fontId="4" fillId="2" borderId="0" xfId="50" applyFont="1" applyFill="1" applyBorder="1" applyAlignment="1">
      <alignment horizontal="center" vertical="center" wrapText="1"/>
    </xf>
    <xf numFmtId="3" fontId="4" fillId="2" borderId="0" xfId="50" applyNumberFormat="1" applyFont="1" applyFill="1" applyBorder="1" applyAlignment="1">
      <alignment horizontal="right" vertical="center"/>
    </xf>
    <xf numFmtId="0" fontId="6" fillId="2" borderId="4" xfId="50" applyFont="1" applyFill="1" applyBorder="1" applyAlignment="1">
      <alignment horizontal="distributed" vertical="center" justifyLastLine="1"/>
    </xf>
    <xf numFmtId="187" fontId="4" fillId="2" borderId="2" xfId="20" applyNumberFormat="1" applyFont="1" applyFill="1" applyBorder="1" applyAlignment="1">
      <alignment vertical="center"/>
    </xf>
    <xf numFmtId="187" fontId="7" fillId="2" borderId="2" xfId="20" applyNumberFormat="1" applyFont="1" applyFill="1" applyBorder="1" applyAlignment="1">
      <alignment vertical="center"/>
    </xf>
    <xf numFmtId="0" fontId="4" fillId="2" borderId="2" xfId="50" applyFont="1" applyFill="1" applyBorder="1" applyAlignment="1">
      <alignment horizontal="center" vertical="center" wrapText="1"/>
    </xf>
    <xf numFmtId="3" fontId="4" fillId="2" borderId="2" xfId="50" applyNumberFormat="1" applyFont="1" applyFill="1" applyBorder="1" applyAlignment="1">
      <alignment horizontal="right" vertical="center"/>
    </xf>
    <xf numFmtId="0" fontId="1" fillId="2" borderId="1" xfId="50" applyFont="1" applyFill="1" applyBorder="1" applyAlignment="1">
      <alignment vertical="center"/>
    </xf>
    <xf numFmtId="38" fontId="21" fillId="2" borderId="1" xfId="20" applyFont="1" applyFill="1" applyBorder="1" applyAlignment="1">
      <alignment vertical="center"/>
    </xf>
    <xf numFmtId="38" fontId="21" fillId="2" borderId="5" xfId="20" applyFont="1" applyFill="1" applyBorder="1" applyAlignment="1">
      <alignment vertical="center"/>
    </xf>
    <xf numFmtId="38" fontId="21" fillId="2" borderId="0" xfId="20" applyFont="1" applyFill="1" applyBorder="1" applyAlignment="1">
      <alignment vertical="center"/>
    </xf>
    <xf numFmtId="0" fontId="64" fillId="0" borderId="0" xfId="50" applyFont="1" applyFill="1"/>
    <xf numFmtId="0" fontId="1" fillId="2" borderId="0" xfId="50" applyFont="1" applyFill="1"/>
    <xf numFmtId="0" fontId="1" fillId="0" borderId="0" xfId="50" applyFont="1" applyFill="1"/>
    <xf numFmtId="0" fontId="6" fillId="0" borderId="0" xfId="50" applyFill="1"/>
    <xf numFmtId="0" fontId="7" fillId="2" borderId="27" xfId="50" applyFont="1" applyFill="1" applyBorder="1" applyAlignment="1">
      <alignment horizontal="distributed" vertical="center" justifyLastLine="1"/>
    </xf>
    <xf numFmtId="0" fontId="7" fillId="2" borderId="26" xfId="50" applyFont="1" applyFill="1" applyBorder="1" applyAlignment="1">
      <alignment horizontal="distributed" vertical="center" justifyLastLine="1"/>
    </xf>
    <xf numFmtId="0" fontId="12" fillId="2" borderId="42" xfId="50" applyFont="1" applyFill="1" applyBorder="1" applyAlignment="1">
      <alignment horizontal="distributed" vertical="center" justifyLastLine="1"/>
    </xf>
    <xf numFmtId="184" fontId="7" fillId="2" borderId="41" xfId="50" applyNumberFormat="1" applyFont="1" applyFill="1" applyBorder="1" applyAlignment="1">
      <alignment horizontal="right" vertical="center"/>
    </xf>
    <xf numFmtId="184" fontId="4" fillId="2" borderId="41" xfId="50" applyNumberFormat="1" applyFont="1" applyFill="1" applyBorder="1" applyAlignment="1">
      <alignment vertical="center"/>
    </xf>
    <xf numFmtId="184" fontId="7" fillId="2" borderId="41" xfId="50" applyNumberFormat="1" applyFont="1" applyFill="1" applyBorder="1" applyAlignment="1">
      <alignment vertical="center"/>
    </xf>
    <xf numFmtId="0" fontId="4" fillId="2" borderId="41" xfId="50" applyFont="1" applyFill="1" applyBorder="1" applyAlignment="1">
      <alignment horizontal="center" vertical="center"/>
    </xf>
    <xf numFmtId="3" fontId="4" fillId="2" borderId="41" xfId="50" applyNumberFormat="1" applyFont="1" applyFill="1" applyBorder="1" applyAlignment="1">
      <alignment vertical="center"/>
    </xf>
    <xf numFmtId="0" fontId="48" fillId="2" borderId="0" xfId="50" applyFont="1" applyFill="1"/>
    <xf numFmtId="0" fontId="35" fillId="2" borderId="1" xfId="50" applyFont="1" applyFill="1" applyBorder="1" applyAlignment="1">
      <alignment horizontal="right" vertical="center"/>
    </xf>
    <xf numFmtId="0" fontId="48" fillId="0" borderId="0" xfId="50" applyFont="1" applyFill="1"/>
    <xf numFmtId="0" fontId="1" fillId="2" borderId="2" xfId="50" applyFont="1" applyFill="1" applyBorder="1" applyAlignment="1">
      <alignment vertical="center"/>
    </xf>
    <xf numFmtId="0" fontId="8" fillId="2" borderId="42" xfId="50" applyFont="1" applyFill="1" applyBorder="1" applyAlignment="1">
      <alignment horizontal="distributed" vertical="center" wrapText="1"/>
    </xf>
    <xf numFmtId="181" fontId="7" fillId="2" borderId="43" xfId="50" applyNumberFormat="1" applyFont="1" applyFill="1" applyBorder="1" applyAlignment="1">
      <alignment horizontal="right" vertical="center" justifyLastLine="1"/>
    </xf>
    <xf numFmtId="181" fontId="4" fillId="2" borderId="41" xfId="50" applyNumberFormat="1" applyFont="1" applyFill="1" applyBorder="1" applyAlignment="1">
      <alignment horizontal="right" vertical="center" justifyLastLine="1"/>
    </xf>
    <xf numFmtId="181" fontId="7" fillId="2" borderId="41" xfId="50" applyNumberFormat="1" applyFont="1" applyFill="1" applyBorder="1" applyAlignment="1">
      <alignment horizontal="right" vertical="center" justifyLastLine="1"/>
    </xf>
    <xf numFmtId="39" fontId="4" fillId="2" borderId="41" xfId="50" applyNumberFormat="1" applyFont="1" applyFill="1" applyBorder="1" applyAlignment="1">
      <alignment vertical="center" wrapText="1"/>
    </xf>
    <xf numFmtId="198" fontId="4" fillId="2" borderId="41" xfId="50" applyNumberFormat="1" applyFont="1" applyFill="1" applyBorder="1" applyAlignment="1">
      <alignment horizontal="right" vertical="center" justifyLastLine="1"/>
    </xf>
    <xf numFmtId="0" fontId="1" fillId="2" borderId="0" xfId="50" applyFont="1" applyFill="1" applyBorder="1" applyAlignment="1"/>
    <xf numFmtId="0" fontId="1" fillId="2" borderId="0" xfId="50" applyFont="1" applyFill="1" applyBorder="1" applyAlignment="1">
      <alignment vertical="center"/>
    </xf>
    <xf numFmtId="0" fontId="1" fillId="2" borderId="0" xfId="50" applyFont="1" applyFill="1" applyBorder="1" applyAlignment="1">
      <alignment horizontal="right" vertical="center"/>
    </xf>
    <xf numFmtId="0" fontId="9" fillId="2" borderId="0" xfId="34" applyFont="1" applyFill="1" applyAlignment="1">
      <alignment vertical="center"/>
    </xf>
    <xf numFmtId="0" fontId="64" fillId="2" borderId="0" xfId="34" applyFont="1" applyFill="1" applyAlignment="1">
      <alignment vertical="center"/>
    </xf>
    <xf numFmtId="0" fontId="1" fillId="2" borderId="0" xfId="34" applyFont="1" applyFill="1" applyAlignment="1">
      <alignment vertical="center"/>
    </xf>
    <xf numFmtId="0" fontId="1" fillId="2" borderId="0" xfId="34" applyFont="1" applyFill="1" applyAlignment="1">
      <alignment horizontal="right" vertical="center"/>
    </xf>
    <xf numFmtId="0" fontId="34" fillId="2" borderId="0" xfId="34" applyFont="1" applyFill="1" applyAlignment="1">
      <alignment vertical="center"/>
    </xf>
    <xf numFmtId="0" fontId="7" fillId="2" borderId="5" xfId="34" applyFont="1" applyFill="1" applyBorder="1" applyAlignment="1">
      <alignment horizontal="centerContinuous" vertical="center"/>
    </xf>
    <xf numFmtId="49" fontId="7" fillId="2" borderId="7" xfId="34" applyNumberFormat="1" applyFont="1" applyFill="1" applyBorder="1" applyAlignment="1">
      <alignment horizontal="centerContinuous" vertical="center"/>
    </xf>
    <xf numFmtId="38" fontId="4" fillId="2" borderId="0" xfId="20" applyFont="1" applyFill="1" applyBorder="1" applyAlignment="1">
      <alignment horizontal="right" vertical="center"/>
    </xf>
    <xf numFmtId="0" fontId="34" fillId="2" borderId="0" xfId="34" applyFont="1" applyFill="1" applyBorder="1" applyAlignment="1">
      <alignment vertical="center"/>
    </xf>
    <xf numFmtId="38" fontId="4" fillId="2" borderId="0" xfId="20" applyFont="1" applyFill="1" applyBorder="1" applyAlignment="1">
      <alignment vertical="center"/>
    </xf>
    <xf numFmtId="38" fontId="4" fillId="2" borderId="2" xfId="20" applyFont="1" applyFill="1" applyBorder="1" applyAlignment="1">
      <alignment horizontal="right" vertical="center"/>
    </xf>
    <xf numFmtId="0" fontId="35" fillId="2" borderId="0" xfId="34" applyFont="1" applyFill="1" applyAlignment="1">
      <alignment vertical="center"/>
    </xf>
    <xf numFmtId="0" fontId="35" fillId="2" borderId="103" xfId="34" applyFont="1" applyFill="1" applyBorder="1" applyAlignment="1">
      <alignment vertical="center"/>
    </xf>
    <xf numFmtId="0" fontId="35" fillId="2" borderId="0" xfId="34" applyFont="1" applyFill="1" applyBorder="1" applyAlignment="1">
      <alignment vertical="center"/>
    </xf>
    <xf numFmtId="0" fontId="4" fillId="2" borderId="2" xfId="20" applyNumberFormat="1" applyFont="1" applyFill="1" applyBorder="1" applyAlignment="1">
      <alignment horizontal="right" vertical="center"/>
    </xf>
    <xf numFmtId="38" fontId="4" fillId="2" borderId="11" xfId="20" applyFont="1" applyFill="1" applyBorder="1" applyAlignment="1">
      <alignment horizontal="right" vertical="center"/>
    </xf>
    <xf numFmtId="38" fontId="4" fillId="2" borderId="3" xfId="20" applyFont="1" applyFill="1" applyBorder="1" applyAlignment="1">
      <alignment horizontal="right" vertical="center"/>
    </xf>
    <xf numFmtId="0" fontId="9" fillId="2" borderId="0" xfId="0" applyFont="1" applyFill="1" applyAlignment="1">
      <alignment horizontal="left" vertical="center"/>
    </xf>
    <xf numFmtId="0" fontId="1" fillId="2" borderId="0" xfId="0" applyFont="1" applyFill="1" applyAlignment="1">
      <alignment horizontal="right" vertical="center"/>
    </xf>
    <xf numFmtId="0" fontId="64" fillId="2" borderId="0" xfId="0" applyFont="1" applyFill="1" applyAlignment="1">
      <alignment vertical="center"/>
    </xf>
    <xf numFmtId="0" fontId="1" fillId="2" borderId="0" xfId="0" applyFont="1" applyFill="1" applyAlignment="1">
      <alignment vertical="center"/>
    </xf>
    <xf numFmtId="0" fontId="35" fillId="2" borderId="0" xfId="0" applyFont="1" applyFill="1" applyAlignment="1">
      <alignment horizontal="distributed" vertical="center" justifyLastLine="1"/>
    </xf>
    <xf numFmtId="0" fontId="7" fillId="2" borderId="1" xfId="0" applyFont="1" applyFill="1" applyBorder="1" applyAlignment="1">
      <alignment vertical="center" wrapText="1"/>
    </xf>
    <xf numFmtId="0" fontId="8" fillId="2" borderId="1" xfId="0" applyFont="1" applyFill="1" applyBorder="1" applyAlignment="1">
      <alignment horizontal="right" vertical="top"/>
    </xf>
    <xf numFmtId="0" fontId="34" fillId="2" borderId="0" xfId="0" applyFont="1" applyFill="1" applyAlignment="1">
      <alignment horizontal="distributed" vertical="center" justifyLastLine="1"/>
    </xf>
    <xf numFmtId="0" fontId="7" fillId="2" borderId="26" xfId="0" applyFont="1" applyFill="1" applyBorder="1" applyAlignment="1">
      <alignment horizontal="center" vertical="center"/>
    </xf>
    <xf numFmtId="0" fontId="7" fillId="2" borderId="18" xfId="0" applyFont="1" applyFill="1" applyBorder="1" applyAlignment="1">
      <alignment horizontal="center" vertical="center"/>
    </xf>
    <xf numFmtId="0" fontId="34" fillId="2" borderId="0" xfId="0" applyFont="1" applyFill="1" applyAlignment="1">
      <alignment vertical="center"/>
    </xf>
    <xf numFmtId="182" fontId="7" fillId="2" borderId="6" xfId="0" applyNumberFormat="1" applyFont="1" applyFill="1" applyBorder="1" applyAlignment="1">
      <alignment horizontal="right" vertical="center"/>
    </xf>
    <xf numFmtId="0" fontId="7" fillId="2" borderId="5" xfId="0" applyNumberFormat="1" applyFont="1" applyFill="1" applyBorder="1" applyAlignment="1">
      <alignment horizontal="right" vertical="center"/>
    </xf>
    <xf numFmtId="182" fontId="4" fillId="2" borderId="5" xfId="0" applyNumberFormat="1" applyFont="1" applyFill="1" applyBorder="1" applyAlignment="1">
      <alignment horizontal="right" vertical="center"/>
    </xf>
    <xf numFmtId="0" fontId="4" fillId="2" borderId="5" xfId="0" applyNumberFormat="1" applyFont="1" applyFill="1" applyBorder="1" applyAlignment="1">
      <alignment horizontal="right" vertical="center"/>
    </xf>
    <xf numFmtId="182" fontId="7" fillId="2" borderId="11" xfId="0" applyNumberFormat="1" applyFont="1" applyFill="1" applyBorder="1" applyAlignment="1">
      <alignment horizontal="right" vertical="center"/>
    </xf>
    <xf numFmtId="0" fontId="7" fillId="2" borderId="0" xfId="0" applyNumberFormat="1" applyFont="1" applyFill="1" applyBorder="1" applyAlignment="1">
      <alignment horizontal="right" vertical="center"/>
    </xf>
    <xf numFmtId="182" fontId="4" fillId="2" borderId="0" xfId="0" applyNumberFormat="1" applyFont="1" applyFill="1" applyBorder="1" applyAlignment="1">
      <alignment horizontal="right" vertical="center"/>
    </xf>
    <xf numFmtId="0" fontId="4" fillId="2" borderId="0" xfId="0" applyNumberFormat="1" applyFont="1" applyFill="1" applyBorder="1" applyAlignment="1">
      <alignment horizontal="right" vertical="center"/>
    </xf>
    <xf numFmtId="0" fontId="7" fillId="2" borderId="11" xfId="0" applyNumberFormat="1" applyFont="1" applyFill="1" applyBorder="1" applyAlignment="1">
      <alignment horizontal="right" vertical="center"/>
    </xf>
    <xf numFmtId="182" fontId="7" fillId="2" borderId="0" xfId="0" applyNumberFormat="1" applyFont="1" applyFill="1" applyBorder="1" applyAlignment="1">
      <alignment horizontal="right" vertical="center"/>
    </xf>
    <xf numFmtId="0" fontId="34" fillId="2" borderId="0" xfId="0" applyFont="1" applyFill="1" applyBorder="1" applyAlignment="1">
      <alignment vertical="center"/>
    </xf>
    <xf numFmtId="0" fontId="7" fillId="2" borderId="3" xfId="0" applyNumberFormat="1" applyFont="1" applyFill="1" applyBorder="1" applyAlignment="1">
      <alignment horizontal="right" vertical="center"/>
    </xf>
    <xf numFmtId="182" fontId="7" fillId="2" borderId="2" xfId="0" applyNumberFormat="1" applyFont="1" applyFill="1" applyBorder="1" applyAlignment="1">
      <alignment horizontal="right" vertical="center"/>
    </xf>
    <xf numFmtId="182" fontId="4" fillId="2" borderId="2" xfId="0" applyNumberFormat="1" applyFont="1" applyFill="1" applyBorder="1" applyAlignment="1">
      <alignment horizontal="right" vertical="center"/>
    </xf>
    <xf numFmtId="0" fontId="4" fillId="2" borderId="2" xfId="0" applyNumberFormat="1" applyFont="1" applyFill="1" applyBorder="1" applyAlignment="1">
      <alignment horizontal="right" vertical="center"/>
    </xf>
    <xf numFmtId="0" fontId="35" fillId="2" borderId="0" xfId="0" applyFont="1" applyFill="1" applyAlignment="1">
      <alignment vertical="center"/>
    </xf>
    <xf numFmtId="49" fontId="4" fillId="2" borderId="6" xfId="0" applyNumberFormat="1" applyFont="1" applyFill="1" applyBorder="1" applyAlignment="1">
      <alignment horizontal="right" vertical="center"/>
    </xf>
    <xf numFmtId="49" fontId="4" fillId="2" borderId="5" xfId="0" applyNumberFormat="1" applyFont="1" applyFill="1" applyBorder="1" applyAlignment="1">
      <alignment horizontal="right" vertical="center"/>
    </xf>
    <xf numFmtId="49" fontId="4" fillId="2" borderId="11" xfId="0" applyNumberFormat="1" applyFont="1" applyFill="1" applyBorder="1" applyAlignment="1">
      <alignment horizontal="right" vertical="center"/>
    </xf>
    <xf numFmtId="49" fontId="4" fillId="2" borderId="0" xfId="0" applyNumberFormat="1" applyFont="1" applyFill="1" applyBorder="1" applyAlignment="1">
      <alignment horizontal="right" vertical="center"/>
    </xf>
    <xf numFmtId="49" fontId="4" fillId="2" borderId="3" xfId="0" applyNumberFormat="1" applyFont="1" applyFill="1" applyBorder="1" applyAlignment="1">
      <alignment horizontal="right" vertical="center"/>
    </xf>
    <xf numFmtId="49" fontId="4" fillId="2" borderId="2" xfId="0" applyNumberFormat="1" applyFont="1" applyFill="1" applyBorder="1" applyAlignment="1">
      <alignment horizontal="right" vertical="center"/>
    </xf>
    <xf numFmtId="0" fontId="1" fillId="2" borderId="2" xfId="0" applyFont="1" applyFill="1" applyBorder="1" applyAlignment="1">
      <alignment horizontal="right" vertical="center"/>
    </xf>
    <xf numFmtId="49" fontId="7" fillId="2" borderId="6" xfId="0" applyNumberFormat="1" applyFont="1" applyFill="1" applyBorder="1" applyAlignment="1">
      <alignment horizontal="right" vertical="center"/>
    </xf>
    <xf numFmtId="49" fontId="7" fillId="2" borderId="5" xfId="0" applyNumberFormat="1" applyFont="1" applyFill="1" applyBorder="1" applyAlignment="1">
      <alignment horizontal="right" vertical="center"/>
    </xf>
    <xf numFmtId="49" fontId="7" fillId="2" borderId="11" xfId="0" applyNumberFormat="1" applyFont="1" applyFill="1" applyBorder="1" applyAlignment="1">
      <alignment horizontal="right" vertical="center"/>
    </xf>
    <xf numFmtId="49" fontId="7" fillId="2" borderId="0" xfId="0" applyNumberFormat="1" applyFont="1" applyFill="1" applyBorder="1" applyAlignment="1">
      <alignment horizontal="right" vertical="center"/>
    </xf>
    <xf numFmtId="49" fontId="7" fillId="2" borderId="3" xfId="0" applyNumberFormat="1" applyFont="1" applyFill="1" applyBorder="1" applyAlignment="1">
      <alignment horizontal="right" vertical="center"/>
    </xf>
    <xf numFmtId="49" fontId="7" fillId="2" borderId="2" xfId="0" applyNumberFormat="1" applyFont="1" applyFill="1" applyBorder="1" applyAlignment="1">
      <alignment horizontal="right" vertical="center"/>
    </xf>
    <xf numFmtId="0" fontId="1" fillId="2" borderId="0" xfId="0" applyFont="1" applyFill="1" applyBorder="1" applyAlignment="1">
      <alignment vertical="center"/>
    </xf>
    <xf numFmtId="182" fontId="1" fillId="2" borderId="0" xfId="0" applyNumberFormat="1" applyFont="1" applyFill="1" applyAlignment="1">
      <alignment vertical="center"/>
    </xf>
    <xf numFmtId="0" fontId="1" fillId="2" borderId="0" xfId="0" applyFont="1" applyFill="1" applyBorder="1" applyAlignment="1">
      <alignment horizontal="right" vertical="center"/>
    </xf>
    <xf numFmtId="0" fontId="9" fillId="2" borderId="0" xfId="51" applyFont="1" applyFill="1" applyAlignment="1">
      <alignment vertical="center"/>
    </xf>
    <xf numFmtId="0" fontId="64" fillId="2" borderId="0" xfId="51" applyFont="1" applyFill="1" applyAlignment="1">
      <alignment vertical="center"/>
    </xf>
    <xf numFmtId="0" fontId="1" fillId="2" borderId="2" xfId="51" applyFont="1" applyFill="1" applyBorder="1" applyAlignment="1">
      <alignment vertical="center"/>
    </xf>
    <xf numFmtId="0" fontId="1" fillId="2" borderId="2" xfId="51" applyFont="1" applyFill="1" applyBorder="1" applyAlignment="1">
      <alignment horizontal="right" vertical="center"/>
    </xf>
    <xf numFmtId="0" fontId="1" fillId="2" borderId="0" xfId="51" applyFont="1" applyFill="1" applyAlignment="1">
      <alignment vertical="center"/>
    </xf>
    <xf numFmtId="0" fontId="34" fillId="2" borderId="0" xfId="51" applyFont="1" applyFill="1" applyAlignment="1">
      <alignment horizontal="distributed" vertical="center"/>
    </xf>
    <xf numFmtId="0" fontId="12" fillId="2" borderId="120" xfId="0" applyFont="1" applyFill="1" applyBorder="1" applyAlignment="1" applyProtection="1">
      <alignment horizontal="center" vertical="center"/>
      <protection locked="0"/>
    </xf>
    <xf numFmtId="0" fontId="34" fillId="2" borderId="0" xfId="51" applyFont="1" applyFill="1" applyAlignment="1">
      <alignment vertical="center"/>
    </xf>
    <xf numFmtId="0" fontId="67" fillId="2" borderId="11" xfId="0" applyFont="1" applyFill="1" applyBorder="1" applyAlignment="1" applyProtection="1">
      <alignment horizontal="center" vertical="center" textRotation="255"/>
      <protection locked="0"/>
    </xf>
    <xf numFmtId="0" fontId="67"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horizontal="distributed" vertical="center"/>
      <protection locked="0"/>
    </xf>
    <xf numFmtId="0" fontId="68" fillId="2" borderId="0" xfId="0" applyFont="1" applyFill="1" applyBorder="1" applyAlignment="1" applyProtection="1">
      <alignment horizontal="distributed" vertical="center" wrapText="1"/>
      <protection locked="0"/>
    </xf>
    <xf numFmtId="0" fontId="69" fillId="2" borderId="0" xfId="0" applyFont="1" applyFill="1" applyBorder="1" applyAlignment="1" applyProtection="1">
      <protection locked="0"/>
    </xf>
    <xf numFmtId="0" fontId="70"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45" fillId="2" borderId="0" xfId="0" applyFont="1" applyFill="1" applyBorder="1" applyAlignment="1" applyProtection="1">
      <alignment horizontal="distributed" vertical="center"/>
      <protection locked="0"/>
    </xf>
    <xf numFmtId="0" fontId="67" fillId="2" borderId="0" xfId="0" applyFont="1" applyFill="1" applyBorder="1" applyAlignment="1" applyProtection="1">
      <alignment horizontal="distributed" vertical="center"/>
      <protection locked="0"/>
    </xf>
    <xf numFmtId="41" fontId="22" fillId="2" borderId="11" xfId="0" applyNumberFormat="1" applyFont="1" applyFill="1" applyBorder="1" applyAlignment="1" applyProtection="1">
      <alignment horizontal="right" vertical="center"/>
    </xf>
    <xf numFmtId="41" fontId="7" fillId="2" borderId="0" xfId="0" applyNumberFormat="1" applyFont="1" applyFill="1" applyAlignment="1" applyProtection="1">
      <alignment horizontal="right" vertical="center"/>
    </xf>
    <xf numFmtId="41" fontId="4" fillId="2" borderId="0" xfId="0" applyNumberFormat="1" applyFont="1" applyFill="1" applyAlignment="1" applyProtection="1">
      <alignment horizontal="right" vertical="center"/>
    </xf>
    <xf numFmtId="41" fontId="7" fillId="2" borderId="0" xfId="0" applyNumberFormat="1" applyFont="1" applyFill="1" applyBorder="1" applyAlignment="1" applyProtection="1">
      <alignment horizontal="right" vertical="center"/>
    </xf>
    <xf numFmtId="200" fontId="4" fillId="2" borderId="0" xfId="0" applyNumberFormat="1" applyFont="1" applyFill="1" applyAlignment="1" applyProtection="1">
      <alignment horizontal="right" vertical="center"/>
    </xf>
    <xf numFmtId="0" fontId="7" fillId="2" borderId="0" xfId="51" applyFont="1" applyFill="1" applyBorder="1" applyAlignment="1">
      <alignment horizontal="right" vertical="center"/>
    </xf>
    <xf numFmtId="0" fontId="7" fillId="2" borderId="0" xfId="51" applyFont="1" applyFill="1" applyBorder="1" applyAlignment="1">
      <alignment vertical="center"/>
    </xf>
    <xf numFmtId="181" fontId="23" fillId="2" borderId="11" xfId="51" applyNumberFormat="1" applyFont="1" applyFill="1" applyBorder="1" applyAlignment="1">
      <alignment horizontal="right" vertical="center"/>
    </xf>
    <xf numFmtId="181" fontId="4" fillId="2" borderId="0" xfId="51" applyNumberFormat="1" applyFont="1" applyFill="1" applyBorder="1" applyAlignment="1">
      <alignment horizontal="right" vertical="center"/>
    </xf>
    <xf numFmtId="181" fontId="4" fillId="2" borderId="0" xfId="51" quotePrefix="1" applyNumberFormat="1" applyFont="1" applyFill="1" applyBorder="1" applyAlignment="1">
      <alignment horizontal="right" vertical="center"/>
    </xf>
    <xf numFmtId="181" fontId="7" fillId="2" borderId="0" xfId="51" quotePrefix="1" applyNumberFormat="1" applyFont="1" applyFill="1" applyBorder="1" applyAlignment="1">
      <alignment horizontal="right" vertical="center"/>
    </xf>
    <xf numFmtId="181" fontId="7" fillId="2" borderId="0" xfId="51" applyNumberFormat="1" applyFont="1" applyFill="1" applyBorder="1" applyAlignment="1">
      <alignment horizontal="right" vertical="center"/>
    </xf>
    <xf numFmtId="179" fontId="7" fillId="2" borderId="0" xfId="51" applyNumberFormat="1" applyFont="1" applyFill="1" applyBorder="1" applyAlignment="1">
      <alignment horizontal="right" vertical="center"/>
    </xf>
    <xf numFmtId="49" fontId="4" fillId="2" borderId="0" xfId="51" applyNumberFormat="1" applyFont="1" applyFill="1" applyBorder="1" applyAlignment="1">
      <alignment vertical="center"/>
    </xf>
    <xf numFmtId="0" fontId="4" fillId="2" borderId="0" xfId="51" applyFont="1" applyFill="1" applyAlignment="1">
      <alignment vertical="center"/>
    </xf>
    <xf numFmtId="0" fontId="23" fillId="2" borderId="11" xfId="51" applyFont="1" applyFill="1" applyBorder="1" applyAlignment="1">
      <alignment vertical="center"/>
    </xf>
    <xf numFmtId="0" fontId="7" fillId="2" borderId="0" xfId="51" applyFont="1" applyFill="1" applyAlignment="1">
      <alignment vertical="center"/>
    </xf>
    <xf numFmtId="41" fontId="22" fillId="2" borderId="11" xfId="0" applyNumberFormat="1" applyFont="1" applyFill="1" applyBorder="1" applyAlignment="1" applyProtection="1">
      <alignment vertical="center"/>
    </xf>
    <xf numFmtId="41" fontId="7" fillId="2" borderId="0" xfId="0" applyNumberFormat="1" applyFont="1" applyFill="1" applyAlignment="1" applyProtection="1">
      <alignment vertical="center"/>
    </xf>
    <xf numFmtId="41" fontId="4" fillId="2" borderId="0" xfId="0" applyNumberFormat="1" applyFont="1" applyFill="1" applyAlignment="1" applyProtection="1">
      <alignment vertical="center"/>
    </xf>
    <xf numFmtId="41" fontId="7" fillId="2" borderId="0" xfId="0" applyNumberFormat="1" applyFont="1" applyFill="1" applyBorder="1" applyAlignment="1" applyProtection="1">
      <alignment vertical="center"/>
    </xf>
    <xf numFmtId="200" fontId="4" fillId="2" borderId="0" xfId="0" applyNumberFormat="1" applyFont="1" applyFill="1" applyAlignment="1" applyProtection="1">
      <alignment vertical="center"/>
    </xf>
    <xf numFmtId="41" fontId="4" fillId="2" borderId="0" xfId="0" applyNumberFormat="1" applyFont="1" applyFill="1" applyBorder="1" applyAlignment="1" applyProtection="1">
      <alignment vertical="center"/>
    </xf>
    <xf numFmtId="41" fontId="4" fillId="2" borderId="0" xfId="0" applyNumberFormat="1" applyFont="1" applyFill="1" applyBorder="1" applyAlignment="1" applyProtection="1">
      <alignment horizontal="right" vertical="center"/>
    </xf>
    <xf numFmtId="200" fontId="4" fillId="2" borderId="0" xfId="0" applyNumberFormat="1" applyFont="1" applyFill="1" applyBorder="1" applyAlignment="1" applyProtection="1">
      <alignment vertical="center"/>
    </xf>
    <xf numFmtId="182" fontId="22" fillId="2" borderId="11" xfId="51" applyNumberFormat="1" applyFont="1" applyFill="1" applyBorder="1" applyAlignment="1">
      <alignment vertical="center"/>
    </xf>
    <xf numFmtId="182" fontId="7" fillId="2" borderId="0" xfId="51" applyNumberFormat="1" applyFont="1" applyFill="1" applyBorder="1" applyAlignment="1">
      <alignment vertical="center"/>
    </xf>
    <xf numFmtId="182" fontId="4" fillId="2" borderId="0" xfId="51" applyNumberFormat="1" applyFont="1" applyFill="1" applyBorder="1" applyAlignment="1">
      <alignment vertical="center"/>
    </xf>
    <xf numFmtId="200" fontId="4" fillId="2" borderId="0" xfId="0" applyNumberFormat="1" applyFont="1" applyFill="1" applyBorder="1" applyAlignment="1" applyProtection="1">
      <alignment horizontal="right" vertical="center"/>
    </xf>
    <xf numFmtId="182" fontId="22" fillId="2" borderId="3" xfId="51" applyNumberFormat="1" applyFont="1" applyFill="1" applyBorder="1" applyAlignment="1">
      <alignment vertical="center"/>
    </xf>
    <xf numFmtId="182" fontId="7" fillId="2" borderId="2" xfId="51" applyNumberFormat="1" applyFont="1" applyFill="1" applyBorder="1" applyAlignment="1">
      <alignment vertical="center"/>
    </xf>
    <xf numFmtId="182" fontId="4" fillId="2" borderId="2" xfId="51" applyNumberFormat="1" applyFont="1" applyFill="1" applyBorder="1" applyAlignment="1">
      <alignment vertical="center"/>
    </xf>
    <xf numFmtId="41" fontId="4" fillId="2" borderId="2" xfId="0" applyNumberFormat="1" applyFont="1" applyFill="1" applyBorder="1" applyAlignment="1" applyProtection="1">
      <alignment vertical="center"/>
    </xf>
    <xf numFmtId="41" fontId="4" fillId="2" borderId="2" xfId="0" applyNumberFormat="1" applyFont="1" applyFill="1" applyBorder="1" applyAlignment="1" applyProtection="1">
      <alignment horizontal="right" vertical="center"/>
    </xf>
    <xf numFmtId="41" fontId="7" fillId="2" borderId="2" xfId="0" applyNumberFormat="1" applyFont="1" applyFill="1" applyBorder="1" applyAlignment="1" applyProtection="1">
      <alignment horizontal="right" vertical="center"/>
    </xf>
    <xf numFmtId="200" fontId="4" fillId="2" borderId="2" xfId="0" applyNumberFormat="1" applyFont="1" applyFill="1" applyBorder="1" applyAlignment="1" applyProtection="1">
      <alignment vertical="center"/>
    </xf>
    <xf numFmtId="200" fontId="4" fillId="2" borderId="2" xfId="0" applyNumberFormat="1" applyFont="1" applyFill="1" applyBorder="1" applyAlignment="1" applyProtection="1">
      <alignment horizontal="right" vertical="center"/>
    </xf>
    <xf numFmtId="0" fontId="1" fillId="2" borderId="0" xfId="51" applyFont="1" applyFill="1" applyAlignment="1">
      <alignment horizontal="right" vertical="center"/>
    </xf>
    <xf numFmtId="0" fontId="1" fillId="2" borderId="0" xfId="51" applyFont="1" applyFill="1" applyBorder="1" applyAlignment="1">
      <alignment vertical="center"/>
    </xf>
    <xf numFmtId="0" fontId="1" fillId="2" borderId="0" xfId="51" applyFont="1" applyFill="1" applyBorder="1" applyAlignment="1">
      <alignment horizontal="right" vertical="center"/>
    </xf>
    <xf numFmtId="0" fontId="7" fillId="2" borderId="115" xfId="0" applyFont="1" applyFill="1" applyBorder="1" applyAlignment="1" applyProtection="1">
      <alignment vertical="center" wrapText="1"/>
      <protection locked="0"/>
    </xf>
    <xf numFmtId="0" fontId="7" fillId="2" borderId="129" xfId="0" applyFont="1" applyFill="1" applyBorder="1" applyAlignment="1" applyProtection="1">
      <alignment horizontal="center" vertical="center" wrapText="1"/>
      <protection locked="0"/>
    </xf>
    <xf numFmtId="0" fontId="7" fillId="2" borderId="134" xfId="0" applyFont="1" applyFill="1" applyBorder="1" applyAlignment="1" applyProtection="1">
      <alignment horizontal="distributed" vertical="center"/>
      <protection locked="0"/>
    </xf>
    <xf numFmtId="0" fontId="7" fillId="2" borderId="134" xfId="0" applyFont="1" applyFill="1" applyBorder="1" applyAlignment="1" applyProtection="1">
      <alignment horizontal="distributed" vertical="center" wrapText="1"/>
      <protection locked="0"/>
    </xf>
    <xf numFmtId="0" fontId="7" fillId="2" borderId="135" xfId="0" applyFont="1" applyFill="1" applyBorder="1" applyAlignment="1" applyProtection="1">
      <alignment horizontal="distributed" vertical="center" wrapText="1"/>
      <protection locked="0"/>
    </xf>
    <xf numFmtId="0" fontId="7" fillId="2" borderId="136" xfId="0" applyFont="1" applyFill="1" applyBorder="1" applyAlignment="1" applyProtection="1">
      <alignment horizontal="distributed" vertical="center"/>
      <protection locked="0"/>
    </xf>
    <xf numFmtId="0" fontId="7" fillId="2" borderId="137" xfId="0" applyFont="1" applyFill="1" applyBorder="1" applyAlignment="1" applyProtection="1">
      <alignment horizontal="distributed" vertical="center"/>
      <protection locked="0"/>
    </xf>
    <xf numFmtId="0" fontId="7" fillId="2" borderId="119" xfId="0" applyFont="1" applyFill="1" applyBorder="1" applyAlignment="1" applyProtection="1">
      <alignment horizontal="center" vertical="center" wrapText="1"/>
      <protection locked="0"/>
    </xf>
    <xf numFmtId="0" fontId="7" fillId="2" borderId="139" xfId="0" applyFont="1" applyFill="1" applyBorder="1" applyAlignment="1" applyProtection="1">
      <alignment horizontal="center" vertical="center" wrapText="1"/>
      <protection locked="0"/>
    </xf>
    <xf numFmtId="0" fontId="7" fillId="2" borderId="134" xfId="0" applyFont="1" applyFill="1" applyBorder="1" applyAlignment="1" applyProtection="1">
      <alignment vertical="center" wrapText="1"/>
      <protection locked="0"/>
    </xf>
    <xf numFmtId="0" fontId="7" fillId="2" borderId="134" xfId="0" applyFont="1" applyFill="1" applyBorder="1" applyAlignment="1" applyProtection="1">
      <alignment horizontal="center" vertical="center" wrapText="1"/>
      <protection locked="0"/>
    </xf>
    <xf numFmtId="0" fontId="12" fillId="2" borderId="6" xfId="0" applyFont="1" applyFill="1" applyBorder="1" applyAlignment="1" applyProtection="1">
      <alignment horizontal="center" vertical="center" textRotation="255"/>
      <protection locked="0"/>
    </xf>
    <xf numFmtId="0" fontId="70" fillId="2" borderId="0" xfId="0" applyFont="1" applyFill="1" applyBorder="1" applyAlignment="1" applyProtection="1">
      <alignment horizontal="distributed" vertical="center"/>
      <protection locked="0"/>
    </xf>
    <xf numFmtId="0" fontId="70" fillId="2" borderId="0" xfId="0" applyFont="1" applyFill="1" applyBorder="1" applyAlignment="1" applyProtection="1">
      <alignment horizontal="distributed" vertical="center" wrapText="1"/>
      <protection locked="0"/>
    </xf>
    <xf numFmtId="0" fontId="71" fillId="2" borderId="0" xfId="0" applyFont="1" applyFill="1" applyBorder="1" applyAlignment="1" applyProtection="1">
      <alignment horizontal="distributed" vertical="center" wrapText="1"/>
      <protection locked="0"/>
    </xf>
    <xf numFmtId="0" fontId="12" fillId="2" borderId="0" xfId="0"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wrapText="1"/>
      <protection locked="0"/>
    </xf>
    <xf numFmtId="41" fontId="4" fillId="2" borderId="0" xfId="0" applyNumberFormat="1" applyFont="1" applyFill="1" applyAlignment="1" applyProtection="1">
      <alignment horizontal="right" vertical="center"/>
      <protection locked="0"/>
    </xf>
    <xf numFmtId="41" fontId="4" fillId="2" borderId="0" xfId="0" applyNumberFormat="1" applyFont="1" applyFill="1" applyAlignment="1" applyProtection="1">
      <alignment vertical="center"/>
      <protection locked="0"/>
    </xf>
    <xf numFmtId="41" fontId="7" fillId="2" borderId="0" xfId="0" applyNumberFormat="1" applyFont="1" applyFill="1" applyAlignment="1" applyProtection="1">
      <alignment horizontal="right" vertical="center"/>
      <protection locked="0"/>
    </xf>
    <xf numFmtId="0" fontId="34" fillId="2" borderId="0" xfId="51" applyFont="1" applyFill="1" applyAlignment="1">
      <alignment horizontal="right" vertical="center"/>
    </xf>
    <xf numFmtId="0" fontId="34" fillId="2" borderId="0" xfId="51" applyFont="1" applyFill="1" applyBorder="1" applyAlignment="1">
      <alignment vertical="center"/>
    </xf>
    <xf numFmtId="41" fontId="22" fillId="2" borderId="2" xfId="0" applyNumberFormat="1" applyFont="1" applyFill="1" applyBorder="1" applyAlignment="1" applyProtection="1">
      <alignment horizontal="right" vertical="center"/>
    </xf>
    <xf numFmtId="0" fontId="9" fillId="2" borderId="0" xfId="52" applyFont="1" applyFill="1" applyAlignment="1">
      <alignment vertical="center"/>
    </xf>
    <xf numFmtId="0" fontId="7" fillId="2" borderId="0" xfId="52" applyFont="1" applyFill="1" applyAlignment="1">
      <alignment vertical="center"/>
    </xf>
    <xf numFmtId="0" fontId="1" fillId="2" borderId="0" xfId="52" applyFont="1" applyFill="1" applyAlignment="1">
      <alignment vertical="center"/>
    </xf>
    <xf numFmtId="0" fontId="1" fillId="2" borderId="2" xfId="52" applyFont="1" applyFill="1" applyBorder="1" applyAlignment="1">
      <alignment horizontal="right" vertical="center"/>
    </xf>
    <xf numFmtId="0" fontId="7" fillId="2" borderId="8" xfId="52" applyFont="1" applyFill="1" applyBorder="1" applyAlignment="1">
      <alignment horizontal="center" vertical="center" justifyLastLine="1"/>
    </xf>
    <xf numFmtId="0" fontId="7" fillId="2" borderId="10" xfId="52" applyFont="1" applyFill="1" applyBorder="1" applyAlignment="1">
      <alignment horizontal="center" vertical="center" justifyLastLine="1"/>
    </xf>
    <xf numFmtId="0" fontId="34" fillId="2" borderId="0" xfId="52" applyFont="1" applyFill="1" applyAlignment="1">
      <alignment vertical="center"/>
    </xf>
    <xf numFmtId="0" fontId="7" fillId="2" borderId="7" xfId="52" applyFont="1" applyFill="1" applyBorder="1" applyAlignment="1">
      <alignment horizontal="center" vertical="center"/>
    </xf>
    <xf numFmtId="0" fontId="7" fillId="2" borderId="23" xfId="52" applyFont="1" applyFill="1" applyBorder="1" applyAlignment="1">
      <alignment horizontal="center" vertical="center"/>
    </xf>
    <xf numFmtId="0" fontId="7" fillId="2" borderId="4" xfId="52" applyFont="1" applyFill="1" applyBorder="1" applyAlignment="1">
      <alignment horizontal="center" vertical="center"/>
    </xf>
    <xf numFmtId="0" fontId="1" fillId="2" borderId="0" xfId="52" applyFont="1" applyFill="1" applyBorder="1" applyAlignment="1">
      <alignment vertical="center"/>
    </xf>
    <xf numFmtId="0" fontId="1" fillId="2" borderId="0" xfId="52" applyFont="1" applyFill="1" applyBorder="1" applyAlignment="1">
      <alignment horizontal="right" vertical="center"/>
    </xf>
    <xf numFmtId="0" fontId="64" fillId="2" borderId="0" xfId="53" applyFont="1" applyFill="1" applyAlignment="1">
      <alignment vertical="center"/>
    </xf>
    <xf numFmtId="0" fontId="9" fillId="2" borderId="0" xfId="53" applyFont="1" applyFill="1" applyAlignment="1">
      <alignment vertical="center"/>
    </xf>
    <xf numFmtId="0" fontId="1" fillId="2" borderId="0" xfId="53" applyFont="1" applyFill="1" applyAlignment="1">
      <alignment vertical="center"/>
    </xf>
    <xf numFmtId="0" fontId="1" fillId="2" borderId="2" xfId="53" applyFont="1" applyFill="1" applyBorder="1" applyAlignment="1">
      <alignment horizontal="right" vertical="center"/>
    </xf>
    <xf numFmtId="0" fontId="7" fillId="2" borderId="20" xfId="0" applyFont="1" applyFill="1" applyBorder="1" applyAlignment="1">
      <alignment horizontal="centerContinuous" vertical="center"/>
    </xf>
    <xf numFmtId="0" fontId="7" fillId="2" borderId="24" xfId="0" applyFont="1" applyFill="1" applyBorder="1" applyAlignment="1">
      <alignment horizontal="centerContinuous" vertical="center"/>
    </xf>
    <xf numFmtId="0" fontId="7" fillId="2" borderId="10" xfId="0" applyFont="1" applyFill="1" applyBorder="1" applyAlignment="1">
      <alignment horizontal="centerContinuous" vertical="distributed"/>
    </xf>
    <xf numFmtId="0" fontId="7" fillId="2" borderId="21" xfId="0" applyFont="1" applyFill="1" applyBorder="1" applyAlignment="1">
      <alignment horizontal="centerContinuous" vertical="distributed"/>
    </xf>
    <xf numFmtId="0" fontId="7" fillId="2" borderId="10" xfId="0" applyFont="1" applyFill="1" applyBorder="1" applyAlignment="1">
      <alignment horizontal="centerContinuous" vertical="center"/>
    </xf>
    <xf numFmtId="0" fontId="7" fillId="2" borderId="8" xfId="0" applyFont="1" applyFill="1" applyBorder="1" applyAlignment="1">
      <alignment horizontal="centerContinuous" vertical="center"/>
    </xf>
    <xf numFmtId="0" fontId="7" fillId="2" borderId="0" xfId="0" applyFont="1" applyFill="1" applyBorder="1" applyAlignment="1">
      <alignment horizontal="distributed" vertical="center" justifyLastLine="1"/>
    </xf>
    <xf numFmtId="0" fontId="7" fillId="2" borderId="0" xfId="0" applyFont="1" applyFill="1" applyBorder="1" applyAlignment="1">
      <alignment vertical="center"/>
    </xf>
    <xf numFmtId="0" fontId="34" fillId="2" borderId="0" xfId="53" applyFont="1" applyFill="1" applyBorder="1" applyAlignment="1">
      <alignment vertical="center"/>
    </xf>
    <xf numFmtId="0" fontId="34" fillId="2" borderId="0" xfId="53" applyFont="1" applyFill="1" applyAlignment="1">
      <alignment vertical="center"/>
    </xf>
    <xf numFmtId="0" fontId="72" fillId="2" borderId="27" xfId="0" applyFont="1" applyFill="1" applyBorder="1" applyAlignment="1">
      <alignment horizontal="center" vertical="center"/>
    </xf>
    <xf numFmtId="0" fontId="72" fillId="2" borderId="26" xfId="0" applyFont="1" applyFill="1" applyBorder="1" applyAlignment="1">
      <alignment horizontal="center" vertical="center"/>
    </xf>
    <xf numFmtId="0" fontId="72" fillId="2" borderId="18" xfId="0" applyFont="1" applyFill="1" applyBorder="1" applyAlignment="1">
      <alignment horizontal="center" vertical="center"/>
    </xf>
    <xf numFmtId="0" fontId="72" fillId="2" borderId="0" xfId="0" applyFont="1" applyFill="1" applyBorder="1" applyAlignment="1">
      <alignment horizontal="center" vertical="center"/>
    </xf>
    <xf numFmtId="184" fontId="34" fillId="2" borderId="0" xfId="53" applyNumberFormat="1" applyFont="1" applyFill="1" applyBorder="1" applyAlignment="1">
      <alignment vertical="center"/>
    </xf>
    <xf numFmtId="184" fontId="34" fillId="2" borderId="0" xfId="53" applyNumberFormat="1" applyFont="1" applyFill="1" applyAlignment="1">
      <alignment vertical="center"/>
    </xf>
    <xf numFmtId="0" fontId="8" fillId="2" borderId="23" xfId="0" applyFont="1" applyFill="1" applyBorder="1" applyAlignment="1">
      <alignment horizontal="center" vertical="center"/>
    </xf>
    <xf numFmtId="187" fontId="22" fillId="2" borderId="0" xfId="53" applyNumberFormat="1" applyFont="1" applyFill="1" applyBorder="1" applyAlignment="1">
      <alignment vertical="center"/>
    </xf>
    <xf numFmtId="187" fontId="4" fillId="2" borderId="0" xfId="53" applyNumberFormat="1" applyFont="1" applyFill="1" applyBorder="1" applyAlignment="1">
      <alignment vertical="center"/>
    </xf>
    <xf numFmtId="0" fontId="7" fillId="2" borderId="23" xfId="53" applyFont="1" applyFill="1" applyBorder="1" applyAlignment="1">
      <alignment horizontal="center" vertical="center"/>
    </xf>
    <xf numFmtId="0" fontId="7" fillId="2" borderId="0" xfId="53" applyFont="1" applyFill="1" applyBorder="1" applyAlignment="1">
      <alignment horizontal="center" vertical="center"/>
    </xf>
    <xf numFmtId="0" fontId="7" fillId="2" borderId="4" xfId="53" applyFont="1" applyFill="1" applyBorder="1" applyAlignment="1">
      <alignment horizontal="center" vertical="center"/>
    </xf>
    <xf numFmtId="187" fontId="4" fillId="2" borderId="2" xfId="53" applyNumberFormat="1" applyFont="1" applyFill="1" applyBorder="1" applyAlignment="1">
      <alignment vertical="center"/>
    </xf>
    <xf numFmtId="0" fontId="1" fillId="2" borderId="0" xfId="52" applyFont="1" applyFill="1" applyBorder="1" applyAlignment="1">
      <alignment vertical="top"/>
    </xf>
    <xf numFmtId="0" fontId="7" fillId="2" borderId="1" xfId="0" applyFont="1" applyFill="1" applyBorder="1" applyAlignment="1">
      <alignment horizontal="centerContinuous" vertical="center"/>
    </xf>
    <xf numFmtId="0" fontId="1" fillId="2" borderId="0" xfId="53" applyFont="1" applyFill="1" applyBorder="1" applyAlignment="1">
      <alignment horizontal="right" vertical="center"/>
    </xf>
    <xf numFmtId="0" fontId="9" fillId="2" borderId="0" xfId="54" applyFont="1" applyFill="1" applyAlignment="1">
      <alignment vertical="center"/>
    </xf>
    <xf numFmtId="0" fontId="64" fillId="2" borderId="0" xfId="54" applyFont="1" applyFill="1" applyAlignment="1">
      <alignment vertical="center"/>
    </xf>
    <xf numFmtId="0" fontId="1" fillId="2" borderId="0" xfId="54" applyFont="1" applyFill="1" applyBorder="1" applyAlignment="1">
      <alignment vertical="center"/>
    </xf>
    <xf numFmtId="0" fontId="1" fillId="2" borderId="0" xfId="54" applyFont="1" applyFill="1" applyBorder="1" applyAlignment="1">
      <alignment horizontal="right" vertical="center"/>
    </xf>
    <xf numFmtId="0" fontId="1" fillId="2" borderId="0" xfId="54" applyFont="1" applyFill="1" applyAlignment="1">
      <alignment vertical="center"/>
    </xf>
    <xf numFmtId="0" fontId="34" fillId="2" borderId="0" xfId="54" applyFont="1" applyFill="1" applyAlignment="1">
      <alignment vertical="center"/>
    </xf>
    <xf numFmtId="0" fontId="12" fillId="2" borderId="27" xfId="54" applyFont="1" applyFill="1" applyBorder="1" applyAlignment="1">
      <alignment horizontal="center" vertical="center" shrinkToFit="1"/>
    </xf>
    <xf numFmtId="0" fontId="12" fillId="2" borderId="26" xfId="54" applyFont="1" applyFill="1" applyBorder="1" applyAlignment="1">
      <alignment horizontal="center" vertical="center" shrinkToFit="1"/>
    </xf>
    <xf numFmtId="0" fontId="12" fillId="2" borderId="18" xfId="54" applyFont="1" applyFill="1" applyBorder="1" applyAlignment="1">
      <alignment horizontal="center" vertical="center" shrinkToFit="1"/>
    </xf>
    <xf numFmtId="0" fontId="7" fillId="2" borderId="23" xfId="54" applyFont="1" applyFill="1" applyBorder="1" applyAlignment="1">
      <alignment horizontal="center" vertical="center"/>
    </xf>
    <xf numFmtId="38" fontId="22" fillId="2" borderId="0" xfId="20" applyFont="1" applyFill="1" applyBorder="1" applyAlignment="1">
      <alignment horizontal="right" vertical="center"/>
    </xf>
    <xf numFmtId="38" fontId="22" fillId="2" borderId="0" xfId="20" applyFont="1" applyFill="1" applyBorder="1" applyAlignment="1">
      <alignment vertical="center"/>
    </xf>
    <xf numFmtId="0" fontId="7" fillId="2" borderId="4" xfId="54" applyFont="1" applyFill="1" applyBorder="1" applyAlignment="1">
      <alignment horizontal="center" vertical="center"/>
    </xf>
    <xf numFmtId="0" fontId="22" fillId="2" borderId="0" xfId="54" applyFont="1" applyFill="1" applyBorder="1" applyAlignment="1">
      <alignment horizontal="center" vertical="center"/>
    </xf>
    <xf numFmtId="0" fontId="7" fillId="2" borderId="0" xfId="0" applyFont="1" applyFill="1" applyAlignment="1">
      <alignment vertical="center"/>
    </xf>
    <xf numFmtId="0" fontId="7" fillId="2" borderId="0" xfId="54" applyFont="1" applyFill="1" applyBorder="1" applyAlignment="1">
      <alignment horizontal="center" vertical="center"/>
    </xf>
    <xf numFmtId="38" fontId="7" fillId="2" borderId="0" xfId="20" applyFont="1" applyFill="1" applyBorder="1" applyAlignment="1">
      <alignment horizontal="right" vertical="center"/>
    </xf>
    <xf numFmtId="38" fontId="7" fillId="2" borderId="0" xfId="20" applyFont="1" applyFill="1" applyBorder="1" applyAlignment="1">
      <alignment vertical="center"/>
    </xf>
    <xf numFmtId="0" fontId="34" fillId="2" borderId="0" xfId="54" applyFont="1" applyFill="1" applyBorder="1" applyAlignment="1">
      <alignment vertical="center"/>
    </xf>
    <xf numFmtId="0" fontId="8" fillId="2" borderId="0" xfId="0" applyFont="1" applyFill="1" applyAlignment="1">
      <alignment vertical="center"/>
    </xf>
    <xf numFmtId="0" fontId="4" fillId="2" borderId="0" xfId="54" applyFont="1" applyFill="1" applyAlignment="1">
      <alignment vertical="center"/>
    </xf>
    <xf numFmtId="0" fontId="4" fillId="2" borderId="0" xfId="54" applyFont="1" applyFill="1" applyBorder="1" applyAlignment="1">
      <alignment vertical="center"/>
    </xf>
    <xf numFmtId="0" fontId="7" fillId="2" borderId="0" xfId="54" applyFont="1" applyFill="1" applyBorder="1" applyAlignment="1">
      <alignment horizontal="center" vertical="center" wrapText="1"/>
    </xf>
    <xf numFmtId="0" fontId="64" fillId="2" borderId="0" xfId="0" applyFont="1" applyFill="1" applyBorder="1" applyAlignment="1">
      <alignment vertical="center"/>
    </xf>
    <xf numFmtId="0" fontId="8" fillId="2" borderId="2" xfId="0" applyFont="1" applyFill="1" applyBorder="1" applyAlignment="1">
      <alignment vertical="center"/>
    </xf>
    <xf numFmtId="0" fontId="7" fillId="2" borderId="21" xfId="0" applyFont="1" applyFill="1" applyBorder="1" applyAlignment="1">
      <alignment horizontal="center" vertical="center" justifyLastLine="1"/>
    </xf>
    <xf numFmtId="0" fontId="7" fillId="2" borderId="9" xfId="0" applyFont="1" applyFill="1" applyBorder="1" applyAlignment="1">
      <alignment horizontal="center" vertical="center" justifyLastLine="1"/>
    </xf>
    <xf numFmtId="0" fontId="7" fillId="2" borderId="10" xfId="0" applyFont="1" applyFill="1" applyBorder="1" applyAlignment="1">
      <alignment horizontal="center" vertical="center" justifyLastLine="1"/>
    </xf>
    <xf numFmtId="0" fontId="12" fillId="2" borderId="0" xfId="54" applyFont="1" applyFill="1" applyBorder="1" applyAlignment="1">
      <alignment horizontal="center" vertical="center" shrinkToFit="1"/>
    </xf>
    <xf numFmtId="0" fontId="7" fillId="2" borderId="0" xfId="52" applyFont="1" applyFill="1" applyBorder="1" applyAlignment="1">
      <alignment horizontal="center" vertical="center"/>
    </xf>
    <xf numFmtId="184" fontId="22" fillId="2" borderId="11" xfId="0" applyNumberFormat="1" applyFont="1" applyFill="1" applyBorder="1" applyAlignment="1">
      <alignment vertical="center"/>
    </xf>
    <xf numFmtId="184" fontId="4" fillId="2" borderId="0" xfId="0" applyNumberFormat="1" applyFont="1" applyFill="1" applyBorder="1" applyAlignment="1">
      <alignment vertical="center"/>
    </xf>
    <xf numFmtId="184" fontId="4" fillId="2" borderId="0" xfId="20" applyNumberFormat="1" applyFont="1" applyFill="1" applyBorder="1" applyAlignment="1">
      <alignment vertical="center"/>
    </xf>
    <xf numFmtId="180" fontId="4" fillId="2" borderId="0" xfId="0" applyNumberFormat="1" applyFont="1" applyFill="1" applyBorder="1" applyAlignment="1">
      <alignment vertical="center"/>
    </xf>
    <xf numFmtId="184" fontId="22" fillId="2" borderId="3" xfId="0" applyNumberFormat="1" applyFont="1" applyFill="1" applyBorder="1" applyAlignment="1">
      <alignment vertical="center"/>
    </xf>
    <xf numFmtId="184" fontId="4" fillId="2" borderId="2" xfId="20" applyNumberFormat="1" applyFont="1" applyFill="1" applyBorder="1" applyAlignment="1">
      <alignment vertical="center"/>
    </xf>
    <xf numFmtId="180" fontId="4" fillId="2" borderId="2" xfId="0" applyNumberFormat="1" applyFont="1" applyFill="1" applyBorder="1" applyAlignment="1">
      <alignment vertical="center"/>
    </xf>
    <xf numFmtId="0" fontId="8" fillId="2" borderId="0" xfId="0" applyFont="1" applyFill="1" applyBorder="1" applyAlignment="1">
      <alignment vertical="center"/>
    </xf>
    <xf numFmtId="0" fontId="12" fillId="2" borderId="7" xfId="0" applyFont="1" applyFill="1" applyBorder="1" applyAlignment="1">
      <alignment horizontal="left" vertical="center" justifyLastLine="1"/>
    </xf>
    <xf numFmtId="0" fontId="12" fillId="2" borderId="26" xfId="0" applyFont="1" applyFill="1" applyBorder="1" applyAlignment="1">
      <alignment horizontal="center" vertical="center"/>
    </xf>
    <xf numFmtId="0" fontId="12" fillId="2" borderId="18" xfId="0" applyFont="1" applyFill="1" applyBorder="1" applyAlignment="1">
      <alignment horizontal="center" vertical="center"/>
    </xf>
    <xf numFmtId="0" fontId="12" fillId="2" borderId="0" xfId="0" applyFont="1" applyFill="1" applyAlignment="1">
      <alignment vertical="center"/>
    </xf>
    <xf numFmtId="0" fontId="8" fillId="2" borderId="23" xfId="0" applyFont="1" applyFill="1" applyBorder="1" applyAlignment="1">
      <alignment horizontal="center" vertical="center" justifyLastLine="1"/>
    </xf>
    <xf numFmtId="181" fontId="8" fillId="2" borderId="0" xfId="0" applyNumberFormat="1" applyFont="1" applyFill="1" applyAlignment="1">
      <alignment vertical="center"/>
    </xf>
    <xf numFmtId="181" fontId="8" fillId="2" borderId="11" xfId="0" applyNumberFormat="1" applyFont="1" applyFill="1" applyBorder="1" applyAlignment="1">
      <alignment vertical="center"/>
    </xf>
    <xf numFmtId="181" fontId="8" fillId="2" borderId="0" xfId="0" applyNumberFormat="1" applyFont="1" applyFill="1" applyBorder="1" applyAlignment="1">
      <alignment vertical="center"/>
    </xf>
    <xf numFmtId="0" fontId="8" fillId="2" borderId="23" xfId="0" applyFont="1" applyFill="1" applyBorder="1" applyAlignment="1">
      <alignment vertical="center" shrinkToFit="1"/>
    </xf>
    <xf numFmtId="181" fontId="1" fillId="2" borderId="0" xfId="20" applyNumberFormat="1" applyFont="1" applyFill="1" applyAlignment="1">
      <alignment vertical="center"/>
    </xf>
    <xf numFmtId="184" fontId="1" fillId="2" borderId="0" xfId="20" applyNumberFormat="1" applyFont="1" applyFill="1" applyAlignment="1">
      <alignment vertical="center"/>
    </xf>
    <xf numFmtId="181" fontId="1" fillId="2" borderId="0" xfId="0" applyNumberFormat="1" applyFont="1" applyFill="1" applyAlignment="1">
      <alignment vertical="center"/>
    </xf>
    <xf numFmtId="184" fontId="1" fillId="2" borderId="0" xfId="0" applyNumberFormat="1" applyFont="1" applyFill="1" applyAlignment="1">
      <alignment vertical="center"/>
    </xf>
    <xf numFmtId="181" fontId="1" fillId="2" borderId="11" xfId="0" applyNumberFormat="1" applyFont="1" applyFill="1" applyBorder="1" applyAlignment="1">
      <alignment vertical="center"/>
    </xf>
    <xf numFmtId="181" fontId="1" fillId="2" borderId="0" xfId="0" applyNumberFormat="1" applyFont="1" applyFill="1" applyBorder="1" applyAlignment="1">
      <alignment vertical="center"/>
    </xf>
    <xf numFmtId="184" fontId="1" fillId="2" borderId="0" xfId="0" applyNumberFormat="1" applyFont="1" applyFill="1" applyBorder="1" applyAlignment="1">
      <alignment vertical="center"/>
    </xf>
    <xf numFmtId="184" fontId="1" fillId="2" borderId="0" xfId="20" applyNumberFormat="1" applyFont="1" applyFill="1" applyAlignment="1">
      <alignment horizontal="right" vertical="center"/>
    </xf>
    <xf numFmtId="0" fontId="8" fillId="2" borderId="4" xfId="0" applyFont="1" applyFill="1" applyBorder="1" applyAlignment="1">
      <alignment vertical="center" shrinkToFit="1"/>
    </xf>
    <xf numFmtId="181" fontId="1" fillId="2" borderId="2" xfId="20" applyNumberFormat="1" applyFont="1" applyFill="1" applyBorder="1" applyAlignment="1">
      <alignment vertical="center"/>
    </xf>
    <xf numFmtId="184" fontId="1" fillId="2" borderId="2" xfId="20" applyNumberFormat="1" applyFont="1" applyFill="1" applyBorder="1" applyAlignment="1">
      <alignment vertical="center"/>
    </xf>
    <xf numFmtId="181" fontId="1" fillId="2" borderId="2" xfId="0" applyNumberFormat="1" applyFont="1" applyFill="1" applyBorder="1" applyAlignment="1">
      <alignment vertical="center"/>
    </xf>
    <xf numFmtId="184" fontId="1" fillId="2" borderId="2" xfId="0" applyNumberFormat="1" applyFont="1" applyFill="1" applyBorder="1" applyAlignment="1">
      <alignment vertical="center"/>
    </xf>
    <xf numFmtId="181" fontId="1" fillId="2" borderId="3" xfId="0" applyNumberFormat="1" applyFont="1" applyFill="1" applyBorder="1" applyAlignment="1">
      <alignment vertical="center"/>
    </xf>
    <xf numFmtId="0" fontId="8" fillId="2" borderId="1" xfId="0" applyFont="1" applyFill="1" applyBorder="1" applyAlignment="1">
      <alignment vertical="center"/>
    </xf>
    <xf numFmtId="38" fontId="7" fillId="2" borderId="0" xfId="20" applyFont="1" applyFill="1" applyAlignment="1">
      <alignment vertical="center"/>
    </xf>
    <xf numFmtId="0" fontId="8" fillId="2" borderId="1" xfId="0" applyFont="1" applyFill="1" applyBorder="1" applyAlignment="1">
      <alignment horizontal="right" vertical="center"/>
    </xf>
    <xf numFmtId="0" fontId="9" fillId="2" borderId="0" xfId="55" applyFont="1" applyFill="1" applyAlignment="1">
      <alignment horizontal="left" vertical="center"/>
    </xf>
    <xf numFmtId="0" fontId="64" fillId="2" borderId="0" xfId="55" applyFont="1" applyFill="1" applyAlignment="1">
      <alignment vertical="center"/>
    </xf>
    <xf numFmtId="0" fontId="7" fillId="2" borderId="0" xfId="0" applyFont="1" applyFill="1" applyBorder="1" applyAlignment="1">
      <alignment horizontal="left" vertical="center" justifyLastLine="1"/>
    </xf>
    <xf numFmtId="0" fontId="12" fillId="2" borderId="0" xfId="0" applyFont="1" applyFill="1" applyBorder="1" applyAlignment="1">
      <alignment horizontal="center" vertical="center"/>
    </xf>
    <xf numFmtId="0" fontId="8" fillId="2" borderId="0" xfId="0" applyFont="1" applyFill="1" applyBorder="1" applyAlignment="1">
      <alignment horizontal="center" vertical="center" justifyLastLine="1"/>
    </xf>
    <xf numFmtId="0" fontId="9" fillId="2" borderId="0" xfId="55" applyFont="1" applyFill="1" applyBorder="1" applyAlignment="1">
      <alignment horizontal="left" vertical="center"/>
    </xf>
    <xf numFmtId="0" fontId="64" fillId="2" borderId="0" xfId="55" applyFont="1" applyFill="1" applyBorder="1" applyAlignment="1">
      <alignment vertical="center"/>
    </xf>
    <xf numFmtId="0" fontId="8" fillId="2" borderId="0" xfId="0" applyFont="1" applyFill="1" applyBorder="1" applyAlignment="1">
      <alignment vertical="center" shrinkToFit="1"/>
    </xf>
    <xf numFmtId="0" fontId="0" fillId="2" borderId="0" xfId="0" applyFont="1" applyFill="1" applyBorder="1" applyAlignment="1">
      <alignment horizontal="left" vertical="center" justifyLastLine="1"/>
    </xf>
    <xf numFmtId="0" fontId="48" fillId="2" borderId="0" xfId="0" applyFont="1" applyFill="1" applyBorder="1" applyAlignment="1">
      <alignment horizontal="center" vertical="center" justifyLastLine="1"/>
    </xf>
    <xf numFmtId="0" fontId="48" fillId="2" borderId="0" xfId="0" applyFont="1" applyFill="1" applyBorder="1" applyAlignment="1">
      <alignment vertical="center" shrinkToFit="1"/>
    </xf>
    <xf numFmtId="184" fontId="8" fillId="2" borderId="0" xfId="0" applyNumberFormat="1" applyFont="1" applyFill="1" applyBorder="1" applyAlignment="1">
      <alignment vertical="center"/>
    </xf>
    <xf numFmtId="184" fontId="7" fillId="2" borderId="0" xfId="0" applyNumberFormat="1" applyFont="1" applyFill="1" applyBorder="1" applyAlignment="1">
      <alignment vertical="center"/>
    </xf>
    <xf numFmtId="184" fontId="7" fillId="2" borderId="0" xfId="0" applyNumberFormat="1" applyFont="1" applyFill="1" applyAlignment="1">
      <alignment vertical="center"/>
    </xf>
    <xf numFmtId="181" fontId="7" fillId="2" borderId="0" xfId="0" applyNumberFormat="1" applyFont="1" applyFill="1" applyBorder="1" applyAlignment="1">
      <alignment vertical="center"/>
    </xf>
    <xf numFmtId="181" fontId="7" fillId="2" borderId="0" xfId="0" applyNumberFormat="1" applyFont="1" applyFill="1" applyAlignment="1">
      <alignment vertical="center"/>
    </xf>
    <xf numFmtId="38" fontId="64" fillId="2" borderId="0" xfId="20" applyFont="1" applyFill="1" applyAlignment="1">
      <alignment vertical="center"/>
    </xf>
    <xf numFmtId="38" fontId="8" fillId="2" borderId="0" xfId="20" applyFont="1" applyFill="1" applyAlignment="1">
      <alignment vertical="center"/>
    </xf>
    <xf numFmtId="0" fontId="7" fillId="2" borderId="44" xfId="0" applyFont="1" applyFill="1" applyBorder="1" applyAlignment="1">
      <alignment horizontal="distributed" vertical="center" justifyLastLine="1"/>
    </xf>
    <xf numFmtId="0" fontId="7" fillId="2" borderId="1" xfId="0" applyFont="1" applyFill="1" applyBorder="1" applyAlignment="1">
      <alignment horizontal="distributed" vertical="center" justifyLastLine="1"/>
    </xf>
    <xf numFmtId="0" fontId="7" fillId="2" borderId="22" xfId="0" applyFont="1" applyFill="1" applyBorder="1" applyAlignment="1">
      <alignment horizontal="distributed" vertical="center" justifyLastLine="1"/>
    </xf>
    <xf numFmtId="0" fontId="7" fillId="2" borderId="32" xfId="0" applyFont="1" applyFill="1" applyBorder="1" applyAlignment="1">
      <alignment horizontal="distributed" vertical="center" justifyLastLine="1"/>
    </xf>
    <xf numFmtId="184" fontId="22" fillId="2" borderId="0" xfId="20" applyNumberFormat="1" applyFont="1" applyFill="1" applyAlignment="1">
      <alignment vertical="center"/>
    </xf>
    <xf numFmtId="184" fontId="22" fillId="2" borderId="0" xfId="0" applyNumberFormat="1" applyFont="1" applyFill="1">
      <alignment vertical="center"/>
    </xf>
    <xf numFmtId="184" fontId="22" fillId="2" borderId="0" xfId="0" applyNumberFormat="1" applyFont="1" applyFill="1" applyAlignment="1">
      <alignment horizontal="right" vertical="center"/>
    </xf>
    <xf numFmtId="184" fontId="4" fillId="2" borderId="0" xfId="20" applyNumberFormat="1" applyFont="1" applyFill="1" applyAlignment="1">
      <alignment vertical="center"/>
    </xf>
    <xf numFmtId="184" fontId="4" fillId="2" borderId="0" xfId="0" applyNumberFormat="1" applyFont="1" applyFill="1">
      <alignment vertical="center"/>
    </xf>
    <xf numFmtId="184" fontId="4" fillId="2" borderId="2" xfId="20" quotePrefix="1" applyNumberFormat="1" applyFont="1" applyFill="1" applyBorder="1" applyAlignment="1">
      <alignment horizontal="right" vertical="center" indent="1"/>
    </xf>
    <xf numFmtId="184" fontId="4" fillId="2" borderId="2" xfId="0" applyNumberFormat="1" applyFont="1" applyFill="1" applyBorder="1">
      <alignment vertical="center"/>
    </xf>
    <xf numFmtId="0" fontId="9" fillId="2" borderId="0" xfId="55" applyFont="1" applyFill="1" applyAlignment="1">
      <alignment vertical="center"/>
    </xf>
    <xf numFmtId="0" fontId="8" fillId="2" borderId="0" xfId="55" applyFont="1" applyFill="1" applyBorder="1" applyAlignment="1">
      <alignment vertical="center"/>
    </xf>
    <xf numFmtId="0" fontId="8" fillId="2" borderId="0" xfId="55" applyFont="1" applyFill="1" applyAlignment="1">
      <alignment vertical="center"/>
    </xf>
    <xf numFmtId="0" fontId="7" fillId="2" borderId="0" xfId="55" applyFont="1" applyFill="1" applyAlignment="1">
      <alignment vertical="center"/>
    </xf>
    <xf numFmtId="0" fontId="9" fillId="2" borderId="0" xfId="56" applyFont="1" applyFill="1" applyAlignment="1">
      <alignment horizontal="left" vertical="center"/>
    </xf>
    <xf numFmtId="38" fontId="9" fillId="2" borderId="0" xfId="20" applyFont="1" applyFill="1" applyAlignment="1">
      <alignment horizontal="left" vertical="center"/>
    </xf>
    <xf numFmtId="0" fontId="64" fillId="2" borderId="0" xfId="56" applyFont="1" applyFill="1" applyAlignment="1">
      <alignment vertical="center"/>
    </xf>
    <xf numFmtId="0" fontId="8" fillId="2" borderId="0" xfId="56" applyFont="1" applyFill="1" applyAlignment="1">
      <alignment vertical="center"/>
    </xf>
    <xf numFmtId="0" fontId="7" fillId="2" borderId="0" xfId="56" applyFont="1" applyFill="1" applyAlignment="1">
      <alignment vertical="center"/>
    </xf>
    <xf numFmtId="184" fontId="4" fillId="2" borderId="2" xfId="20" applyNumberFormat="1" applyFont="1" applyFill="1" applyBorder="1" applyAlignment="1">
      <alignment horizontal="right" vertical="center" indent="1"/>
    </xf>
    <xf numFmtId="0" fontId="9" fillId="2" borderId="0" xfId="56" applyFont="1" applyFill="1" applyAlignment="1">
      <alignment vertical="center"/>
    </xf>
    <xf numFmtId="0" fontId="9" fillId="2" borderId="0" xfId="55" applyFont="1" applyFill="1" applyBorder="1" applyAlignment="1">
      <alignment vertical="center"/>
    </xf>
    <xf numFmtId="0" fontId="8" fillId="2" borderId="2" xfId="55" applyFont="1" applyFill="1" applyBorder="1" applyAlignment="1">
      <alignment vertical="center"/>
    </xf>
    <xf numFmtId="0" fontId="1" fillId="2" borderId="2" xfId="55" applyFont="1" applyFill="1" applyBorder="1" applyAlignment="1">
      <alignment horizontal="right" vertical="center"/>
    </xf>
    <xf numFmtId="0" fontId="7" fillId="2" borderId="0" xfId="55" applyFont="1" applyFill="1" applyBorder="1" applyAlignment="1">
      <alignment horizontal="centerContinuous" vertical="center"/>
    </xf>
    <xf numFmtId="0" fontId="7" fillId="2" borderId="23" xfId="55" applyFont="1" applyFill="1" applyBorder="1" applyAlignment="1">
      <alignment horizontal="centerContinuous" vertical="center"/>
    </xf>
    <xf numFmtId="181" fontId="7" fillId="2" borderId="0" xfId="55" applyNumberFormat="1" applyFont="1" applyFill="1" applyBorder="1" applyAlignment="1">
      <alignment vertical="center"/>
    </xf>
    <xf numFmtId="0" fontId="12" fillId="2" borderId="0" xfId="55" applyFont="1" applyFill="1" applyBorder="1" applyAlignment="1">
      <alignment horizontal="centerContinuous" vertical="center" wrapText="1"/>
    </xf>
    <xf numFmtId="0" fontId="12" fillId="2" borderId="23" xfId="55" applyFont="1" applyFill="1" applyBorder="1" applyAlignment="1">
      <alignment horizontal="centerContinuous" vertical="center" wrapText="1"/>
    </xf>
    <xf numFmtId="181" fontId="4" fillId="2" borderId="0" xfId="55" applyNumberFormat="1" applyFont="1" applyFill="1" applyBorder="1" applyAlignment="1">
      <alignment vertical="center"/>
    </xf>
    <xf numFmtId="0" fontId="12" fillId="2" borderId="2" xfId="55" applyFont="1" applyFill="1" applyBorder="1" applyAlignment="1">
      <alignment horizontal="centerContinuous" vertical="center" wrapText="1"/>
    </xf>
    <xf numFmtId="0" fontId="12" fillId="2" borderId="4" xfId="55" applyFont="1" applyFill="1" applyBorder="1" applyAlignment="1">
      <alignment horizontal="centerContinuous" vertical="center" wrapText="1"/>
    </xf>
    <xf numFmtId="181" fontId="4" fillId="2" borderId="2" xfId="55" applyNumberFormat="1" applyFont="1" applyFill="1" applyBorder="1" applyAlignment="1">
      <alignment vertical="center"/>
    </xf>
    <xf numFmtId="0" fontId="5" fillId="2" borderId="0" xfId="55" applyFont="1" applyFill="1" applyBorder="1" applyAlignment="1">
      <alignment vertical="center"/>
    </xf>
    <xf numFmtId="0" fontId="5" fillId="2" borderId="0" xfId="55" applyFont="1" applyFill="1" applyAlignment="1">
      <alignment vertical="center"/>
    </xf>
    <xf numFmtId="0" fontId="1" fillId="2" borderId="0" xfId="55" applyFont="1" applyFill="1" applyBorder="1" applyAlignment="1">
      <alignment horizontal="right" vertical="center"/>
    </xf>
    <xf numFmtId="0" fontId="1" fillId="2" borderId="0" xfId="56" applyFont="1" applyFill="1" applyBorder="1" applyAlignment="1">
      <alignment horizontal="right" vertical="center"/>
    </xf>
    <xf numFmtId="0" fontId="8" fillId="2" borderId="0" xfId="56" applyFont="1" applyFill="1" applyBorder="1" applyAlignment="1">
      <alignment vertical="center"/>
    </xf>
    <xf numFmtId="38" fontId="8" fillId="2" borderId="0" xfId="20" applyFont="1" applyFill="1" applyBorder="1" applyAlignment="1">
      <alignment vertical="center"/>
    </xf>
    <xf numFmtId="0" fontId="7" fillId="2" borderId="0" xfId="56" applyFont="1" applyFill="1" applyBorder="1" applyAlignment="1">
      <alignment horizontal="center" vertical="center" wrapText="1" justifyLastLine="1"/>
    </xf>
    <xf numFmtId="0" fontId="7" fillId="2" borderId="0" xfId="56" applyFont="1" applyFill="1" applyBorder="1" applyAlignment="1">
      <alignment vertical="center"/>
    </xf>
    <xf numFmtId="181" fontId="4" fillId="2" borderId="0" xfId="56" applyNumberFormat="1" applyFont="1" applyFill="1" applyBorder="1" applyAlignment="1">
      <alignment vertical="center"/>
    </xf>
    <xf numFmtId="181" fontId="4" fillId="2" borderId="2" xfId="55" applyNumberFormat="1" applyFont="1" applyFill="1" applyBorder="1" applyAlignment="1">
      <alignment horizontal="right" vertical="center"/>
    </xf>
    <xf numFmtId="49" fontId="7" fillId="2" borderId="0" xfId="34" applyNumberFormat="1" applyFont="1" applyFill="1" applyBorder="1" applyAlignment="1">
      <alignment horizontal="centerContinuous" vertical="center"/>
    </xf>
    <xf numFmtId="0" fontId="8" fillId="2" borderId="2" xfId="56" applyFont="1" applyFill="1" applyBorder="1" applyAlignment="1">
      <alignment vertical="center"/>
    </xf>
    <xf numFmtId="0" fontId="1" fillId="2" borderId="2" xfId="56" applyFont="1" applyFill="1" applyBorder="1" applyAlignment="1">
      <alignment horizontal="right" vertical="center"/>
    </xf>
    <xf numFmtId="0" fontId="7" fillId="2" borderId="9" xfId="56" applyFont="1" applyFill="1" applyBorder="1" applyAlignment="1">
      <alignment horizontal="center" vertical="center" justifyLastLine="1"/>
    </xf>
    <xf numFmtId="0" fontId="7" fillId="2" borderId="9" xfId="56" applyFont="1" applyFill="1" applyBorder="1" applyAlignment="1">
      <alignment horizontal="center" vertical="center" wrapText="1" justifyLastLine="1"/>
    </xf>
    <xf numFmtId="0" fontId="7" fillId="2" borderId="10" xfId="56" applyFont="1" applyFill="1" applyBorder="1" applyAlignment="1">
      <alignment horizontal="center" vertical="center" wrapText="1" justifyLastLine="1"/>
    </xf>
    <xf numFmtId="181" fontId="4" fillId="2" borderId="11" xfId="56" applyNumberFormat="1" applyFont="1" applyFill="1" applyBorder="1" applyAlignment="1">
      <alignment vertical="center"/>
    </xf>
    <xf numFmtId="0" fontId="7" fillId="2" borderId="2" xfId="34" applyFont="1" applyFill="1" applyBorder="1" applyAlignment="1">
      <alignment horizontal="centerContinuous" vertical="center"/>
    </xf>
    <xf numFmtId="181" fontId="4" fillId="2" borderId="3" xfId="56" applyNumberFormat="1" applyFont="1" applyFill="1" applyBorder="1" applyAlignment="1">
      <alignment vertical="center"/>
    </xf>
    <xf numFmtId="181" fontId="4" fillId="2" borderId="2" xfId="56" applyNumberFormat="1" applyFont="1" applyFill="1" applyBorder="1" applyAlignment="1">
      <alignment vertical="center"/>
    </xf>
    <xf numFmtId="0" fontId="1" fillId="2" borderId="1" xfId="56" applyFont="1" applyFill="1" applyBorder="1" applyAlignment="1">
      <alignment horizontal="right" vertical="center"/>
    </xf>
    <xf numFmtId="0" fontId="9" fillId="2" borderId="0" xfId="57" applyFont="1" applyFill="1" applyAlignment="1">
      <alignment vertical="center"/>
    </xf>
    <xf numFmtId="0" fontId="64" fillId="0" borderId="0" xfId="57" applyFont="1" applyAlignment="1">
      <alignment vertical="center"/>
    </xf>
    <xf numFmtId="0" fontId="8" fillId="2" borderId="0" xfId="57" applyFont="1" applyFill="1" applyAlignment="1">
      <alignment vertical="center"/>
    </xf>
    <xf numFmtId="0" fontId="8" fillId="2" borderId="2" xfId="57" applyFont="1" applyFill="1" applyBorder="1" applyAlignment="1">
      <alignment vertical="center"/>
    </xf>
    <xf numFmtId="0" fontId="1" fillId="2" borderId="2" xfId="57" applyFont="1" applyFill="1" applyBorder="1" applyAlignment="1">
      <alignment horizontal="right" vertical="center"/>
    </xf>
    <xf numFmtId="0" fontId="8" fillId="0" borderId="0" xfId="57" applyFont="1" applyAlignment="1">
      <alignment vertical="center"/>
    </xf>
    <xf numFmtId="0" fontId="7" fillId="2" borderId="9" xfId="57" applyFont="1" applyFill="1" applyBorder="1" applyAlignment="1">
      <alignment horizontal="center" vertical="center"/>
    </xf>
    <xf numFmtId="0" fontId="7" fillId="2" borderId="10" xfId="57" applyFont="1" applyFill="1" applyBorder="1" applyAlignment="1">
      <alignment horizontal="center" vertical="center"/>
    </xf>
    <xf numFmtId="0" fontId="7" fillId="0" borderId="0" xfId="57" applyFont="1" applyAlignment="1">
      <alignment vertical="center"/>
    </xf>
    <xf numFmtId="184" fontId="7" fillId="2" borderId="0" xfId="57" applyNumberFormat="1" applyFont="1" applyFill="1" applyBorder="1" applyAlignment="1">
      <alignment horizontal="right" vertical="center"/>
    </xf>
    <xf numFmtId="184" fontId="4" fillId="2" borderId="0" xfId="57" applyNumberFormat="1" applyFont="1" applyFill="1" applyBorder="1" applyAlignment="1">
      <alignment horizontal="right" vertical="center"/>
    </xf>
    <xf numFmtId="184" fontId="4" fillId="2" borderId="2" xfId="57" applyNumberFormat="1" applyFont="1" applyFill="1" applyBorder="1" applyAlignment="1">
      <alignment horizontal="right" vertical="center"/>
    </xf>
    <xf numFmtId="184" fontId="4" fillId="2" borderId="2" xfId="57" applyNumberFormat="1" applyFont="1" applyFill="1" applyBorder="1" applyAlignment="1">
      <alignment vertical="center"/>
    </xf>
    <xf numFmtId="0" fontId="8" fillId="2" borderId="0" xfId="57" applyFont="1" applyFill="1" applyBorder="1" applyAlignment="1">
      <alignment vertical="center" wrapText="1"/>
    </xf>
    <xf numFmtId="0" fontId="8" fillId="2" borderId="1" xfId="57" applyFont="1" applyFill="1" applyBorder="1" applyAlignment="1">
      <alignment vertical="center" wrapText="1"/>
    </xf>
    <xf numFmtId="0" fontId="1" fillId="2" borderId="1" xfId="57" applyFont="1" applyFill="1" applyBorder="1" applyAlignment="1">
      <alignment horizontal="right" vertical="center"/>
    </xf>
    <xf numFmtId="0" fontId="8" fillId="2" borderId="0" xfId="57" applyFont="1" applyFill="1" applyBorder="1" applyAlignment="1">
      <alignment horizontal="right" vertical="center"/>
    </xf>
    <xf numFmtId="0" fontId="9" fillId="2" borderId="0" xfId="58" applyFont="1" applyFill="1" applyAlignment="1">
      <alignment vertical="center"/>
    </xf>
    <xf numFmtId="0" fontId="64" fillId="0" borderId="0" xfId="58" applyFont="1" applyAlignment="1">
      <alignment vertical="center"/>
    </xf>
    <xf numFmtId="0" fontId="1" fillId="2" borderId="0" xfId="58" applyFont="1" applyFill="1" applyAlignment="1">
      <alignment vertical="center"/>
    </xf>
    <xf numFmtId="0" fontId="1" fillId="0" borderId="0" xfId="58" applyFont="1" applyAlignment="1">
      <alignment vertical="center"/>
    </xf>
    <xf numFmtId="0" fontId="7" fillId="2" borderId="0" xfId="58" applyFont="1" applyFill="1" applyAlignment="1">
      <alignment vertical="center"/>
    </xf>
    <xf numFmtId="0" fontId="7" fillId="0" borderId="0" xfId="58" applyFont="1" applyAlignment="1">
      <alignment vertical="center"/>
    </xf>
    <xf numFmtId="0" fontId="7" fillId="2" borderId="26" xfId="58" applyFont="1" applyFill="1" applyBorder="1" applyAlignment="1">
      <alignment horizontal="center" vertical="center" justifyLastLine="1"/>
    </xf>
    <xf numFmtId="0" fontId="7" fillId="2" borderId="18" xfId="58" applyFont="1" applyFill="1" applyBorder="1" applyAlignment="1">
      <alignment horizontal="center" vertical="center" justifyLastLine="1"/>
    </xf>
    <xf numFmtId="184" fontId="7" fillId="2" borderId="0" xfId="58" applyNumberFormat="1" applyFont="1" applyFill="1" applyBorder="1" applyAlignment="1">
      <alignment vertical="center"/>
    </xf>
    <xf numFmtId="184" fontId="4" fillId="2" borderId="0" xfId="58" applyNumberFormat="1" applyFont="1" applyFill="1" applyBorder="1" applyAlignment="1">
      <alignment vertical="center"/>
    </xf>
    <xf numFmtId="184" fontId="7" fillId="2" borderId="0" xfId="58" applyNumberFormat="1" applyFont="1" applyFill="1" applyBorder="1" applyAlignment="1">
      <alignment horizontal="right" vertical="center"/>
    </xf>
    <xf numFmtId="0" fontId="7" fillId="0" borderId="0" xfId="58" applyFont="1" applyFill="1" applyAlignment="1">
      <alignment vertical="center"/>
    </xf>
    <xf numFmtId="184" fontId="7" fillId="2" borderId="2" xfId="58" applyNumberFormat="1" applyFont="1" applyFill="1" applyBorder="1" applyAlignment="1">
      <alignment vertical="center"/>
    </xf>
    <xf numFmtId="184" fontId="4" fillId="2" borderId="2" xfId="58" applyNumberFormat="1" applyFont="1" applyFill="1" applyBorder="1" applyAlignment="1">
      <alignment vertical="center"/>
    </xf>
    <xf numFmtId="0" fontId="8" fillId="2" borderId="0" xfId="58" applyFont="1" applyFill="1" applyAlignment="1">
      <alignment horizontal="right" vertical="center"/>
    </xf>
    <xf numFmtId="0" fontId="8" fillId="0" borderId="0" xfId="58" applyFont="1" applyFill="1" applyAlignment="1">
      <alignment horizontal="right" vertical="center"/>
    </xf>
    <xf numFmtId="0" fontId="1" fillId="2" borderId="0" xfId="58" applyFont="1" applyFill="1" applyBorder="1" applyAlignment="1">
      <alignment vertical="center"/>
    </xf>
    <xf numFmtId="0" fontId="1" fillId="2" borderId="0" xfId="58" applyFont="1" applyFill="1" applyBorder="1" applyAlignment="1">
      <alignment vertical="center" wrapText="1"/>
    </xf>
    <xf numFmtId="0" fontId="1" fillId="2" borderId="0" xfId="58" applyFont="1" applyFill="1" applyBorder="1" applyAlignment="1">
      <alignment horizontal="right" vertical="center"/>
    </xf>
    <xf numFmtId="0" fontId="73" fillId="2" borderId="0" xfId="58" applyFont="1" applyFill="1" applyAlignment="1">
      <alignment vertical="center"/>
    </xf>
    <xf numFmtId="0" fontId="9" fillId="2" borderId="0" xfId="59" applyFont="1" applyFill="1" applyAlignment="1">
      <alignment vertical="center"/>
    </xf>
    <xf numFmtId="0" fontId="64" fillId="2" borderId="0" xfId="59" applyFont="1" applyFill="1" applyAlignment="1">
      <alignment vertical="center"/>
    </xf>
    <xf numFmtId="0" fontId="1" fillId="2" borderId="0" xfId="59" applyFont="1" applyFill="1" applyAlignment="1">
      <alignment vertical="center"/>
    </xf>
    <xf numFmtId="0" fontId="34" fillId="2" borderId="0" xfId="59" applyFont="1" applyFill="1" applyAlignment="1">
      <alignment vertical="center"/>
    </xf>
    <xf numFmtId="0" fontId="7" fillId="2" borderId="29" xfId="59" applyFont="1" applyFill="1" applyBorder="1" applyAlignment="1">
      <alignment horizontal="center" vertical="center" justifyLastLine="1"/>
    </xf>
    <xf numFmtId="184" fontId="7" fillId="2" borderId="11" xfId="59" applyNumberFormat="1" applyFont="1" applyFill="1" applyBorder="1" applyAlignment="1">
      <alignment horizontal="right" vertical="center"/>
    </xf>
    <xf numFmtId="184" fontId="4" fillId="2" borderId="0" xfId="59" applyNumberFormat="1" applyFont="1" applyFill="1" applyBorder="1" applyAlignment="1">
      <alignment horizontal="right" vertical="center"/>
    </xf>
    <xf numFmtId="181" fontId="34" fillId="2" borderId="0" xfId="59" applyNumberFormat="1" applyFont="1" applyFill="1" applyAlignment="1">
      <alignment vertical="center"/>
    </xf>
    <xf numFmtId="184" fontId="4" fillId="2" borderId="0" xfId="58" applyNumberFormat="1" applyFont="1" applyFill="1" applyBorder="1" applyAlignment="1">
      <alignment horizontal="right" vertical="center"/>
    </xf>
    <xf numFmtId="184" fontId="7" fillId="2" borderId="3" xfId="58" applyNumberFormat="1" applyFont="1" applyFill="1" applyBorder="1" applyAlignment="1">
      <alignment horizontal="right" vertical="center"/>
    </xf>
    <xf numFmtId="184" fontId="4" fillId="2" borderId="2" xfId="58" applyNumberFormat="1" applyFont="1" applyFill="1" applyBorder="1" applyAlignment="1">
      <alignment horizontal="right" vertical="center"/>
    </xf>
    <xf numFmtId="0" fontId="1" fillId="2" borderId="1" xfId="59" applyFont="1" applyFill="1" applyBorder="1" applyAlignment="1">
      <alignment vertical="center"/>
    </xf>
    <xf numFmtId="0" fontId="1" fillId="2" borderId="0" xfId="59" applyFont="1" applyFill="1" applyBorder="1" applyAlignment="1">
      <alignment vertical="center"/>
    </xf>
    <xf numFmtId="0" fontId="4" fillId="2" borderId="0" xfId="59" applyFont="1" applyFill="1" applyAlignment="1">
      <alignment vertical="center"/>
    </xf>
    <xf numFmtId="0" fontId="9" fillId="2" borderId="0" xfId="60" applyFont="1" applyFill="1" applyAlignment="1">
      <alignment vertical="center"/>
    </xf>
    <xf numFmtId="0" fontId="64" fillId="2" borderId="0" xfId="60" applyFont="1" applyFill="1" applyAlignment="1">
      <alignment vertical="center"/>
    </xf>
    <xf numFmtId="0" fontId="1" fillId="2" borderId="0" xfId="60" applyFont="1" applyFill="1" applyAlignment="1">
      <alignment vertical="center"/>
    </xf>
    <xf numFmtId="0" fontId="34" fillId="2" borderId="0" xfId="60" applyFont="1" applyFill="1" applyAlignment="1">
      <alignment vertical="center"/>
    </xf>
    <xf numFmtId="184" fontId="7" fillId="2" borderId="0" xfId="59" applyNumberFormat="1" applyFont="1" applyFill="1" applyBorder="1" applyAlignment="1">
      <alignment horizontal="right" vertical="center"/>
    </xf>
    <xf numFmtId="0" fontId="6" fillId="2" borderId="0" xfId="60" applyFont="1" applyFill="1" applyAlignment="1">
      <alignment vertical="center"/>
    </xf>
    <xf numFmtId="181" fontId="34" fillId="2" borderId="0" xfId="60" applyNumberFormat="1" applyFont="1" applyFill="1" applyAlignment="1">
      <alignment vertical="center"/>
    </xf>
    <xf numFmtId="0" fontId="1" fillId="2" borderId="1" xfId="60" applyFont="1" applyFill="1" applyBorder="1" applyAlignment="1">
      <alignment vertical="center"/>
    </xf>
    <xf numFmtId="0" fontId="7" fillId="2" borderId="2" xfId="0" applyFont="1" applyFill="1" applyBorder="1" applyAlignment="1">
      <alignment vertical="center"/>
    </xf>
    <xf numFmtId="0" fontId="1" fillId="2" borderId="2" xfId="60" applyFont="1" applyFill="1" applyBorder="1" applyAlignment="1">
      <alignment horizontal="right" vertical="center"/>
    </xf>
    <xf numFmtId="0" fontId="7" fillId="2" borderId="26" xfId="0" applyFont="1" applyFill="1" applyBorder="1" applyAlignment="1">
      <alignment horizontal="distributed" vertical="center" justifyLastLine="1"/>
    </xf>
    <xf numFmtId="184" fontId="7" fillId="2" borderId="0" xfId="0" applyNumberFormat="1" applyFont="1" applyFill="1" applyBorder="1" applyAlignment="1">
      <alignment horizontal="right" vertical="center"/>
    </xf>
    <xf numFmtId="181" fontId="4" fillId="2" borderId="0" xfId="0" applyNumberFormat="1" applyFont="1" applyFill="1" applyBorder="1" applyAlignment="1">
      <alignment horizontal="right" vertical="center"/>
    </xf>
    <xf numFmtId="184" fontId="4" fillId="2" borderId="0" xfId="0" applyNumberFormat="1" applyFont="1" applyFill="1" applyBorder="1" applyAlignment="1">
      <alignment horizontal="right" vertical="center"/>
    </xf>
    <xf numFmtId="181" fontId="4" fillId="2" borderId="2" xfId="0" applyNumberFormat="1" applyFont="1" applyFill="1" applyBorder="1" applyAlignment="1">
      <alignment horizontal="right" vertical="center"/>
    </xf>
    <xf numFmtId="0" fontId="4" fillId="2" borderId="1" xfId="0" applyFont="1" applyFill="1" applyBorder="1" applyAlignment="1">
      <alignment vertical="center"/>
    </xf>
    <xf numFmtId="201" fontId="7" fillId="2" borderId="0" xfId="0" applyNumberFormat="1" applyFont="1" applyFill="1" applyBorder="1" applyAlignment="1">
      <alignment vertical="center"/>
    </xf>
    <xf numFmtId="201" fontId="48" fillId="2" borderId="0" xfId="0" applyNumberFormat="1" applyFont="1" applyFill="1" applyBorder="1" applyAlignment="1">
      <alignment vertical="center"/>
    </xf>
    <xf numFmtId="0" fontId="7" fillId="2" borderId="0" xfId="0" applyFont="1" applyFill="1" applyBorder="1">
      <alignment vertical="center"/>
    </xf>
    <xf numFmtId="0" fontId="35" fillId="2" borderId="1" xfId="0" applyFont="1" applyFill="1" applyBorder="1" applyAlignment="1">
      <alignment vertical="center"/>
    </xf>
    <xf numFmtId="0" fontId="64" fillId="2" borderId="0" xfId="0" applyFont="1" applyFill="1">
      <alignment vertical="center"/>
    </xf>
    <xf numFmtId="0" fontId="8" fillId="2" borderId="0" xfId="0" applyFont="1" applyFill="1">
      <alignment vertical="center"/>
    </xf>
    <xf numFmtId="184" fontId="7" fillId="2" borderId="3" xfId="0" applyNumberFormat="1" applyFont="1" applyFill="1" applyBorder="1" applyAlignment="1">
      <alignment horizontal="right" vertical="center"/>
    </xf>
    <xf numFmtId="49" fontId="7" fillId="2" borderId="0" xfId="57" applyNumberFormat="1" applyFont="1" applyFill="1" applyBorder="1" applyAlignment="1">
      <alignment vertical="center"/>
    </xf>
    <xf numFmtId="181" fontId="1" fillId="2" borderId="0" xfId="0" applyNumberFormat="1" applyFont="1" applyFill="1" applyBorder="1" applyAlignment="1">
      <alignment horizontal="right" vertical="center"/>
    </xf>
    <xf numFmtId="0" fontId="9" fillId="2" borderId="0" xfId="61" applyFont="1" applyFill="1" applyAlignment="1">
      <alignment vertical="center"/>
    </xf>
    <xf numFmtId="0" fontId="64" fillId="2" borderId="0" xfId="61" applyFont="1" applyFill="1" applyAlignment="1">
      <alignment vertical="center"/>
    </xf>
    <xf numFmtId="0" fontId="1" fillId="2" borderId="0" xfId="61" applyFont="1" applyFill="1" applyAlignment="1">
      <alignment vertical="center"/>
    </xf>
    <xf numFmtId="0" fontId="1" fillId="2" borderId="0" xfId="61" applyFont="1" applyFill="1" applyAlignment="1">
      <alignment horizontal="right" vertical="center"/>
    </xf>
    <xf numFmtId="0" fontId="7" fillId="2" borderId="0" xfId="61" applyFont="1" applyFill="1" applyAlignment="1">
      <alignment vertical="center"/>
    </xf>
    <xf numFmtId="0" fontId="6" fillId="2" borderId="26" xfId="61" applyFont="1" applyFill="1" applyBorder="1" applyAlignment="1">
      <alignment horizontal="distributed" vertical="center"/>
    </xf>
    <xf numFmtId="0" fontId="7" fillId="2" borderId="18" xfId="61" applyFont="1" applyFill="1" applyBorder="1" applyAlignment="1">
      <alignment horizontal="distributed" vertical="center" indent="2"/>
    </xf>
    <xf numFmtId="181" fontId="7" fillId="2" borderId="11" xfId="61" applyNumberFormat="1" applyFont="1" applyFill="1" applyBorder="1" applyAlignment="1">
      <alignment horizontal="right" vertical="center"/>
    </xf>
    <xf numFmtId="181" fontId="4" fillId="2" borderId="0" xfId="61" applyNumberFormat="1" applyFont="1" applyFill="1" applyBorder="1" applyAlignment="1">
      <alignment horizontal="right" vertical="center"/>
    </xf>
    <xf numFmtId="181" fontId="4" fillId="2" borderId="3" xfId="61" applyNumberFormat="1" applyFont="1" applyFill="1" applyBorder="1" applyAlignment="1">
      <alignment horizontal="right" vertical="center"/>
    </xf>
    <xf numFmtId="181" fontId="4" fillId="2" borderId="2" xfId="61" applyNumberFormat="1" applyFont="1" applyFill="1" applyBorder="1" applyAlignment="1">
      <alignment horizontal="right" vertical="center"/>
    </xf>
    <xf numFmtId="181" fontId="4" fillId="2" borderId="2" xfId="61" quotePrefix="1" applyNumberFormat="1" applyFont="1" applyFill="1" applyBorder="1" applyAlignment="1">
      <alignment horizontal="right" vertical="center"/>
    </xf>
    <xf numFmtId="0" fontId="1" fillId="2" borderId="0" xfId="62" applyFont="1" applyFill="1" applyBorder="1" applyAlignment="1">
      <alignment horizontal="right" vertical="top"/>
    </xf>
    <xf numFmtId="0" fontId="74" fillId="2" borderId="0" xfId="61" applyFont="1" applyFill="1" applyAlignment="1">
      <alignment vertical="center"/>
    </xf>
    <xf numFmtId="0" fontId="9" fillId="2" borderId="0" xfId="62" applyFont="1" applyFill="1" applyAlignment="1">
      <alignment vertical="center"/>
    </xf>
    <xf numFmtId="0" fontId="64" fillId="2" borderId="0" xfId="62" applyFont="1" applyFill="1" applyAlignment="1">
      <alignment vertical="center"/>
    </xf>
    <xf numFmtId="0" fontId="1" fillId="2" borderId="0" xfId="62" applyFont="1" applyFill="1" applyAlignment="1">
      <alignment vertical="center"/>
    </xf>
    <xf numFmtId="0" fontId="1" fillId="2" borderId="0" xfId="62" applyFont="1" applyFill="1" applyBorder="1" applyAlignment="1">
      <alignment horizontal="right" vertical="center"/>
    </xf>
    <xf numFmtId="0" fontId="21" fillId="2" borderId="0" xfId="62" applyFont="1" applyFill="1" applyAlignment="1">
      <alignment horizontal="left" vertical="center"/>
    </xf>
    <xf numFmtId="0" fontId="7" fillId="2" borderId="9" xfId="62" applyFont="1" applyFill="1" applyBorder="1" applyAlignment="1">
      <alignment horizontal="center" vertical="center" justifyLastLine="1"/>
    </xf>
    <xf numFmtId="0" fontId="7" fillId="2" borderId="10" xfId="62" applyFont="1" applyFill="1" applyBorder="1" applyAlignment="1">
      <alignment horizontal="center" vertical="center" justifyLastLine="1"/>
    </xf>
    <xf numFmtId="0" fontId="9" fillId="2" borderId="0" xfId="62" applyFont="1" applyFill="1" applyAlignment="1">
      <alignment horizontal="left" vertical="center"/>
    </xf>
    <xf numFmtId="0" fontId="7" fillId="2" borderId="0" xfId="62" applyFont="1" applyFill="1" applyAlignment="1">
      <alignment vertical="center"/>
    </xf>
    <xf numFmtId="187" fontId="7" fillId="2" borderId="0" xfId="62" applyNumberFormat="1" applyFont="1" applyFill="1" applyBorder="1" applyAlignment="1">
      <alignment vertical="center"/>
    </xf>
    <xf numFmtId="184" fontId="4" fillId="2" borderId="0" xfId="62" applyNumberFormat="1" applyFont="1" applyFill="1" applyBorder="1" applyAlignment="1">
      <alignment horizontal="right" vertical="center"/>
    </xf>
    <xf numFmtId="0" fontId="7" fillId="2" borderId="0" xfId="62" applyFont="1" applyFill="1" applyBorder="1" applyAlignment="1">
      <alignment vertical="center"/>
    </xf>
    <xf numFmtId="187" fontId="4" fillId="2" borderId="0" xfId="62" applyNumberFormat="1" applyFont="1" applyFill="1" applyBorder="1" applyAlignment="1">
      <alignment vertical="center"/>
    </xf>
    <xf numFmtId="181" fontId="4" fillId="2" borderId="0" xfId="62" applyNumberFormat="1" applyFont="1" applyFill="1" applyBorder="1" applyAlignment="1">
      <alignment horizontal="right" vertical="center"/>
    </xf>
    <xf numFmtId="0" fontId="1" fillId="2" borderId="0" xfId="62" applyFont="1" applyFill="1" applyBorder="1" applyAlignment="1">
      <alignment vertical="center"/>
    </xf>
    <xf numFmtId="181" fontId="1" fillId="2" borderId="0" xfId="62" applyNumberFormat="1" applyFont="1" applyFill="1" applyBorder="1" applyAlignment="1">
      <alignment vertical="center"/>
    </xf>
    <xf numFmtId="181" fontId="1" fillId="2" borderId="0" xfId="62" applyNumberFormat="1" applyFont="1" applyFill="1" applyBorder="1" applyAlignment="1">
      <alignment horizontal="right" vertical="center"/>
    </xf>
    <xf numFmtId="0" fontId="9" fillId="2" borderId="0" xfId="63" applyFont="1" applyFill="1" applyAlignment="1">
      <alignment vertical="center"/>
    </xf>
    <xf numFmtId="0" fontId="64" fillId="2" borderId="0" xfId="63" applyFont="1" applyFill="1"/>
    <xf numFmtId="0" fontId="1" fillId="2" borderId="0" xfId="63" applyFont="1" applyFill="1"/>
    <xf numFmtId="0" fontId="1" fillId="2" borderId="2" xfId="0" applyFont="1" applyFill="1" applyBorder="1" applyAlignment="1"/>
    <xf numFmtId="0" fontId="1" fillId="2" borderId="2" xfId="63" applyFont="1" applyFill="1" applyBorder="1" applyAlignment="1">
      <alignment horizontal="right"/>
    </xf>
    <xf numFmtId="0" fontId="7" fillId="2" borderId="10" xfId="63" applyFont="1" applyFill="1" applyBorder="1" applyAlignment="1">
      <alignment horizontal="center" vertical="center"/>
    </xf>
    <xf numFmtId="0" fontId="7" fillId="2" borderId="0" xfId="63" applyFont="1" applyFill="1" applyAlignment="1">
      <alignment vertical="center"/>
    </xf>
    <xf numFmtId="184" fontId="7" fillId="2" borderId="11" xfId="63" applyNumberFormat="1" applyFont="1" applyFill="1" applyBorder="1" applyAlignment="1">
      <alignment vertical="center"/>
    </xf>
    <xf numFmtId="184" fontId="4" fillId="2" borderId="0" xfId="63" applyNumberFormat="1" applyFont="1" applyFill="1" applyBorder="1" applyAlignment="1">
      <alignment vertical="center"/>
    </xf>
    <xf numFmtId="184" fontId="4" fillId="2" borderId="3" xfId="63" applyNumberFormat="1" applyFont="1" applyFill="1" applyBorder="1" applyAlignment="1">
      <alignment vertical="center"/>
    </xf>
    <xf numFmtId="184" fontId="4" fillId="2" borderId="2" xfId="63" applyNumberFormat="1" applyFont="1" applyFill="1" applyBorder="1" applyAlignment="1">
      <alignment horizontal="right" vertical="center"/>
    </xf>
    <xf numFmtId="0" fontId="8" fillId="2" borderId="0" xfId="63" applyFont="1" applyFill="1"/>
    <xf numFmtId="184" fontId="1" fillId="2" borderId="0" xfId="62" applyNumberFormat="1" applyFont="1" applyFill="1" applyAlignment="1">
      <alignment vertical="center"/>
    </xf>
    <xf numFmtId="0" fontId="1" fillId="2" borderId="1" xfId="63" applyFont="1" applyFill="1" applyBorder="1" applyAlignment="1">
      <alignment horizontal="right" vertical="center"/>
    </xf>
    <xf numFmtId="0" fontId="1" fillId="2" borderId="0" xfId="63" applyFont="1" applyFill="1" applyAlignment="1">
      <alignment vertical="center"/>
    </xf>
    <xf numFmtId="0" fontId="4" fillId="2" borderId="2" xfId="0" applyFont="1" applyFill="1" applyBorder="1" applyAlignment="1"/>
    <xf numFmtId="184" fontId="7" fillId="2" borderId="3" xfId="63" applyNumberFormat="1" applyFont="1" applyFill="1" applyBorder="1" applyAlignment="1">
      <alignment vertical="center"/>
    </xf>
    <xf numFmtId="0" fontId="1" fillId="2" borderId="1" xfId="63" applyFont="1" applyFill="1" applyBorder="1" applyAlignment="1">
      <alignment horizontal="right"/>
    </xf>
    <xf numFmtId="0" fontId="4" fillId="2" borderId="0" xfId="63" applyFont="1" applyFill="1" applyAlignment="1">
      <alignment vertical="center"/>
    </xf>
    <xf numFmtId="0" fontId="4" fillId="2" borderId="0" xfId="62" applyFont="1" applyFill="1" applyAlignment="1">
      <alignment vertical="center"/>
    </xf>
    <xf numFmtId="0" fontId="1" fillId="2" borderId="0" xfId="63" applyFont="1" applyFill="1" applyBorder="1" applyAlignment="1">
      <alignment horizontal="right" vertical="center"/>
    </xf>
    <xf numFmtId="0" fontId="7" fillId="2" borderId="0" xfId="64" applyFont="1" applyFill="1" applyAlignment="1">
      <alignment vertical="center"/>
    </xf>
    <xf numFmtId="181" fontId="7" fillId="2" borderId="0" xfId="64" applyNumberFormat="1" applyFont="1" applyFill="1" applyAlignment="1">
      <alignment vertical="center"/>
    </xf>
    <xf numFmtId="0" fontId="7" fillId="2" borderId="0" xfId="64" applyFont="1" applyFill="1" applyBorder="1" applyAlignment="1">
      <alignment vertical="center"/>
    </xf>
    <xf numFmtId="181" fontId="7" fillId="2" borderId="0" xfId="64" applyNumberFormat="1" applyFont="1" applyFill="1" applyBorder="1" applyAlignment="1">
      <alignment vertical="center"/>
    </xf>
    <xf numFmtId="0" fontId="9" fillId="2" borderId="0" xfId="65" applyFont="1" applyFill="1" applyAlignment="1">
      <alignment vertical="center"/>
    </xf>
    <xf numFmtId="0" fontId="9" fillId="2" borderId="0" xfId="65" applyFont="1" applyFill="1" applyAlignment="1">
      <alignment horizontal="left" vertical="center"/>
    </xf>
    <xf numFmtId="0" fontId="64" fillId="2" borderId="0" xfId="65" applyFont="1" applyFill="1" applyAlignment="1">
      <alignment vertical="center"/>
    </xf>
    <xf numFmtId="0" fontId="1" fillId="2" borderId="0" xfId="65" applyFont="1" applyFill="1" applyAlignment="1">
      <alignment vertical="center"/>
    </xf>
    <xf numFmtId="0" fontId="1" fillId="2" borderId="2" xfId="65" applyFont="1" applyFill="1" applyBorder="1" applyAlignment="1">
      <alignment vertical="center"/>
    </xf>
    <xf numFmtId="0" fontId="1" fillId="2" borderId="2" xfId="65" applyFont="1" applyFill="1" applyBorder="1" applyAlignment="1">
      <alignment horizontal="right" vertical="center"/>
    </xf>
    <xf numFmtId="0" fontId="1" fillId="2" borderId="0" xfId="65" applyFont="1" applyFill="1" applyAlignment="1">
      <alignment horizontal="right" vertical="center"/>
    </xf>
    <xf numFmtId="0" fontId="34" fillId="2" borderId="0" xfId="65" applyFont="1" applyFill="1" applyAlignment="1">
      <alignment vertical="center"/>
    </xf>
    <xf numFmtId="0" fontId="8" fillId="2" borderId="26" xfId="66" applyFont="1" applyFill="1" applyBorder="1" applyAlignment="1">
      <alignment horizontal="center" vertical="center"/>
    </xf>
    <xf numFmtId="0" fontId="8" fillId="2" borderId="18" xfId="65" applyFont="1" applyFill="1" applyBorder="1" applyAlignment="1">
      <alignment horizontal="center" vertical="center" justifyLastLine="1"/>
    </xf>
    <xf numFmtId="184" fontId="22" fillId="2" borderId="0" xfId="65" applyNumberFormat="1" applyFont="1" applyFill="1" applyAlignment="1">
      <alignment horizontal="right" vertical="center"/>
    </xf>
    <xf numFmtId="38" fontId="22" fillId="2" borderId="0" xfId="20" applyFont="1" applyFill="1" applyAlignment="1">
      <alignment vertical="center"/>
    </xf>
    <xf numFmtId="0" fontId="7" fillId="2" borderId="26" xfId="65" applyFont="1" applyFill="1" applyBorder="1" applyAlignment="1">
      <alignment horizontal="distributed" vertical="center" justifyLastLine="1"/>
    </xf>
    <xf numFmtId="184" fontId="7" fillId="2" borderId="0" xfId="65" applyNumberFormat="1" applyFont="1" applyFill="1" applyBorder="1" applyAlignment="1">
      <alignment horizontal="right" vertical="center"/>
    </xf>
    <xf numFmtId="38" fontId="34" fillId="2" borderId="0" xfId="20" applyFont="1" applyFill="1" applyAlignment="1">
      <alignment vertical="center"/>
    </xf>
    <xf numFmtId="0" fontId="7" fillId="2" borderId="26" xfId="65" applyFont="1" applyFill="1" applyBorder="1" applyAlignment="1">
      <alignment horizontal="distributed" vertical="center" wrapText="1" justifyLastLine="1"/>
    </xf>
    <xf numFmtId="184" fontId="4" fillId="2" borderId="0" xfId="65" applyNumberFormat="1" applyFont="1" applyFill="1" applyBorder="1" applyAlignment="1">
      <alignment horizontal="right" vertical="center"/>
    </xf>
    <xf numFmtId="38" fontId="4" fillId="2" borderId="0" xfId="20" applyFont="1" applyFill="1" applyAlignment="1">
      <alignment vertical="center"/>
    </xf>
    <xf numFmtId="184" fontId="4" fillId="2" borderId="0" xfId="65" quotePrefix="1" applyNumberFormat="1" applyFont="1" applyFill="1" applyBorder="1" applyAlignment="1">
      <alignment horizontal="right" vertical="center"/>
    </xf>
    <xf numFmtId="184" fontId="4" fillId="2" borderId="0" xfId="20" applyNumberFormat="1" applyFont="1" applyFill="1" applyBorder="1" applyAlignment="1">
      <alignment horizontal="right" vertical="center"/>
    </xf>
    <xf numFmtId="0" fontId="12" fillId="2" borderId="26" xfId="65" applyFont="1" applyFill="1" applyBorder="1" applyAlignment="1">
      <alignment horizontal="distributed" vertical="center" wrapText="1" justifyLastLine="1"/>
    </xf>
    <xf numFmtId="0" fontId="7" fillId="2" borderId="53" xfId="65" applyFont="1" applyFill="1" applyBorder="1" applyAlignment="1">
      <alignment horizontal="distributed" vertical="center" justifyLastLine="1"/>
    </xf>
    <xf numFmtId="184" fontId="4" fillId="2" borderId="2" xfId="65" applyNumberFormat="1" applyFont="1" applyFill="1" applyBorder="1" applyAlignment="1">
      <alignment horizontal="right" vertical="center"/>
    </xf>
    <xf numFmtId="38" fontId="4" fillId="2" borderId="2" xfId="20" applyFont="1" applyFill="1" applyBorder="1" applyAlignment="1">
      <alignment vertical="center"/>
    </xf>
    <xf numFmtId="0" fontId="1" fillId="2" borderId="0" xfId="65" applyFont="1" applyFill="1" applyAlignment="1">
      <alignment vertical="top"/>
    </xf>
    <xf numFmtId="0" fontId="1" fillId="2" borderId="1" xfId="65" applyFont="1" applyFill="1" applyBorder="1" applyAlignment="1">
      <alignment horizontal="right" vertical="center"/>
    </xf>
    <xf numFmtId="0" fontId="1" fillId="2" borderId="0" xfId="65" applyFont="1" applyFill="1" applyBorder="1" applyAlignment="1">
      <alignment horizontal="right" vertical="center"/>
    </xf>
    <xf numFmtId="184" fontId="75" fillId="2" borderId="0" xfId="65" quotePrefix="1" applyNumberFormat="1" applyFont="1" applyFill="1" applyBorder="1" applyAlignment="1">
      <alignment horizontal="right" vertical="center"/>
    </xf>
    <xf numFmtId="38" fontId="22" fillId="2" borderId="0" xfId="20" applyFont="1" applyFill="1" applyAlignment="1">
      <alignment horizontal="right" vertical="center"/>
    </xf>
    <xf numFmtId="38" fontId="7" fillId="2" borderId="0" xfId="20" applyFont="1" applyFill="1" applyAlignment="1">
      <alignment horizontal="right" vertical="center"/>
    </xf>
    <xf numFmtId="38" fontId="4" fillId="2" borderId="0" xfId="20" applyFont="1" applyFill="1" applyAlignment="1">
      <alignment horizontal="right" vertical="center"/>
    </xf>
    <xf numFmtId="0" fontId="1" fillId="2" borderId="1" xfId="66" applyFont="1" applyFill="1" applyBorder="1" applyAlignment="1">
      <alignment horizontal="right" vertical="center"/>
    </xf>
    <xf numFmtId="0" fontId="9" fillId="2" borderId="0" xfId="67" applyFont="1" applyFill="1" applyAlignment="1">
      <alignment vertical="center"/>
    </xf>
    <xf numFmtId="0" fontId="64" fillId="2" borderId="0" xfId="67" applyFont="1" applyFill="1" applyAlignment="1">
      <alignment vertical="center"/>
    </xf>
    <xf numFmtId="0" fontId="9" fillId="2" borderId="0" xfId="67" applyFont="1" applyFill="1" applyAlignment="1">
      <alignment horizontal="left" vertical="center"/>
    </xf>
    <xf numFmtId="0" fontId="1" fillId="2" borderId="0" xfId="67" applyFont="1" applyFill="1" applyAlignment="1">
      <alignment vertical="center"/>
    </xf>
    <xf numFmtId="0" fontId="8" fillId="2" borderId="0" xfId="67" applyFont="1" applyFill="1" applyBorder="1" applyAlignment="1">
      <alignment horizontal="distributed" vertical="center" justifyLastLine="1"/>
    </xf>
    <xf numFmtId="0" fontId="8" fillId="2" borderId="0" xfId="67" applyFont="1" applyFill="1" applyAlignment="1">
      <alignment horizontal="distributed" vertical="center" justifyLastLine="1"/>
    </xf>
    <xf numFmtId="0" fontId="7" fillId="2" borderId="27" xfId="67" applyFont="1" applyFill="1" applyBorder="1" applyAlignment="1">
      <alignment horizontal="distributed" vertical="center" justifyLastLine="1"/>
    </xf>
    <xf numFmtId="0" fontId="7" fillId="2" borderId="26" xfId="67" applyFont="1" applyFill="1" applyBorder="1" applyAlignment="1">
      <alignment horizontal="distributed" vertical="center" justifyLastLine="1"/>
    </xf>
    <xf numFmtId="0" fontId="7" fillId="2" borderId="28" xfId="67" applyFont="1" applyFill="1" applyBorder="1" applyAlignment="1">
      <alignment horizontal="distributed" vertical="center" justifyLastLine="1"/>
    </xf>
    <xf numFmtId="0" fontId="8" fillId="2" borderId="26" xfId="67" applyFont="1" applyFill="1" applyBorder="1" applyAlignment="1">
      <alignment horizontal="distributed" vertical="center" justifyLastLine="1"/>
    </xf>
    <xf numFmtId="0" fontId="8" fillId="2" borderId="18" xfId="67" applyFont="1" applyFill="1" applyBorder="1" applyAlignment="1">
      <alignment horizontal="distributed" vertical="center" justifyLastLine="1"/>
    </xf>
    <xf numFmtId="38" fontId="7" fillId="2" borderId="11" xfId="67" applyNumberFormat="1" applyFont="1" applyFill="1" applyBorder="1" applyAlignment="1">
      <alignment vertical="center"/>
    </xf>
    <xf numFmtId="38" fontId="4" fillId="2" borderId="0" xfId="67" applyNumberFormat="1" applyFont="1" applyFill="1" applyBorder="1" applyAlignment="1">
      <alignment horizontal="right" vertical="center"/>
    </xf>
    <xf numFmtId="38" fontId="4" fillId="2" borderId="0" xfId="67" applyNumberFormat="1" applyFont="1" applyFill="1" applyBorder="1" applyAlignment="1">
      <alignment vertical="center"/>
    </xf>
    <xf numFmtId="38" fontId="7" fillId="2" borderId="0" xfId="67" applyNumberFormat="1" applyFont="1" applyFill="1" applyBorder="1" applyAlignment="1">
      <alignment vertical="center"/>
    </xf>
    <xf numFmtId="0" fontId="8" fillId="2" borderId="0" xfId="67" applyFont="1" applyFill="1" applyBorder="1" applyAlignment="1">
      <alignment vertical="center"/>
    </xf>
    <xf numFmtId="0" fontId="8" fillId="2" borderId="0" xfId="67" applyFont="1" applyFill="1" applyAlignment="1">
      <alignment vertical="center"/>
    </xf>
    <xf numFmtId="181" fontId="8" fillId="2" borderId="0" xfId="67" applyNumberFormat="1" applyFont="1" applyFill="1" applyBorder="1" applyAlignment="1">
      <alignment horizontal="right" vertical="center"/>
    </xf>
    <xf numFmtId="38" fontId="7" fillId="2" borderId="3" xfId="67" applyNumberFormat="1" applyFont="1" applyFill="1" applyBorder="1" applyAlignment="1">
      <alignment vertical="center" wrapText="1"/>
    </xf>
    <xf numFmtId="38" fontId="4" fillId="2" borderId="2" xfId="67" applyNumberFormat="1" applyFont="1" applyFill="1" applyBorder="1" applyAlignment="1">
      <alignment vertical="center" wrapText="1"/>
    </xf>
    <xf numFmtId="38" fontId="7" fillId="2" borderId="2" xfId="67" applyNumberFormat="1" applyFont="1" applyFill="1" applyBorder="1" applyAlignment="1">
      <alignment vertical="center"/>
    </xf>
    <xf numFmtId="38" fontId="4" fillId="2" borderId="2" xfId="67" applyNumberFormat="1" applyFont="1" applyFill="1" applyBorder="1" applyAlignment="1">
      <alignment vertical="center"/>
    </xf>
    <xf numFmtId="0" fontId="35" fillId="2" borderId="0" xfId="67" applyFont="1" applyFill="1" applyBorder="1" applyAlignment="1">
      <alignment vertical="center"/>
    </xf>
    <xf numFmtId="0" fontId="35" fillId="2" borderId="0" xfId="67" applyFont="1" applyFill="1" applyAlignment="1">
      <alignment vertical="center"/>
    </xf>
    <xf numFmtId="181" fontId="35" fillId="2" borderId="2" xfId="67" applyNumberFormat="1" applyFont="1" applyFill="1" applyBorder="1" applyAlignment="1">
      <alignment vertical="center"/>
    </xf>
    <xf numFmtId="181" fontId="35" fillId="2" borderId="2" xfId="67" applyNumberFormat="1" applyFont="1" applyFill="1" applyBorder="1" applyAlignment="1">
      <alignment horizontal="right" vertical="center"/>
    </xf>
    <xf numFmtId="38" fontId="8" fillId="2" borderId="0" xfId="67" applyNumberFormat="1" applyFont="1" applyFill="1" applyBorder="1" applyAlignment="1">
      <alignment horizontal="right" vertical="center"/>
    </xf>
    <xf numFmtId="38" fontId="7" fillId="2" borderId="0" xfId="67" applyNumberFormat="1" applyFont="1" applyFill="1" applyBorder="1" applyAlignment="1">
      <alignment horizontal="right" vertical="center"/>
    </xf>
    <xf numFmtId="38" fontId="7" fillId="2" borderId="2" xfId="67" applyNumberFormat="1" applyFont="1" applyFill="1" applyBorder="1" applyAlignment="1">
      <alignment horizontal="right" vertical="center"/>
    </xf>
    <xf numFmtId="0" fontId="7" fillId="2" borderId="18" xfId="67" applyFont="1" applyFill="1" applyBorder="1" applyAlignment="1">
      <alignment horizontal="distributed" vertical="center" justifyLastLine="1"/>
    </xf>
    <xf numFmtId="0" fontId="1" fillId="2" borderId="0" xfId="67" applyFont="1" applyFill="1" applyBorder="1" applyAlignment="1">
      <alignment horizontal="right" vertical="center"/>
    </xf>
    <xf numFmtId="180" fontId="9" fillId="2" borderId="0" xfId="68" applyNumberFormat="1" applyFont="1" applyFill="1" applyAlignment="1">
      <alignment vertical="center"/>
    </xf>
    <xf numFmtId="0" fontId="64" fillId="2" borderId="0" xfId="68" applyFont="1" applyFill="1" applyAlignment="1">
      <alignment vertical="center"/>
    </xf>
    <xf numFmtId="180" fontId="21" fillId="2" borderId="0" xfId="68" applyNumberFormat="1" applyFont="1" applyFill="1" applyBorder="1" applyAlignment="1">
      <alignment horizontal="left" vertical="center"/>
    </xf>
    <xf numFmtId="0" fontId="21" fillId="2" borderId="0" xfId="68" applyFont="1" applyFill="1" applyBorder="1" applyAlignment="1">
      <alignment horizontal="left" vertical="center"/>
    </xf>
    <xf numFmtId="0" fontId="21" fillId="2" borderId="0" xfId="68" applyFont="1" applyFill="1" applyBorder="1" applyAlignment="1">
      <alignment horizontal="left" vertical="center" shrinkToFit="1"/>
    </xf>
    <xf numFmtId="0" fontId="21" fillId="2" borderId="0" xfId="68" applyFont="1" applyFill="1" applyAlignment="1">
      <alignment horizontal="left" vertical="center"/>
    </xf>
    <xf numFmtId="0" fontId="1" fillId="2" borderId="0" xfId="68" applyFont="1" applyFill="1" applyAlignment="1">
      <alignment vertical="center"/>
    </xf>
    <xf numFmtId="0" fontId="52" fillId="2" borderId="0" xfId="68" applyFont="1" applyFill="1" applyBorder="1" applyAlignment="1">
      <alignment horizontal="right" vertical="center" wrapText="1"/>
    </xf>
    <xf numFmtId="0" fontId="52" fillId="2" borderId="0" xfId="68" applyFont="1" applyFill="1" applyBorder="1" applyAlignment="1">
      <alignment vertical="center" wrapText="1"/>
    </xf>
    <xf numFmtId="0" fontId="52" fillId="2" borderId="0" xfId="68" applyFont="1" applyFill="1" applyAlignment="1">
      <alignment wrapText="1"/>
    </xf>
    <xf numFmtId="180" fontId="51" fillId="2" borderId="26" xfId="68" applyNumberFormat="1" applyFont="1" applyFill="1" applyBorder="1" applyAlignment="1">
      <alignment horizontal="center" vertical="center" wrapText="1"/>
    </xf>
    <xf numFmtId="0" fontId="51" fillId="2" borderId="26" xfId="68" applyFont="1" applyFill="1" applyBorder="1" applyAlignment="1">
      <alignment horizontal="center" vertical="center" wrapText="1"/>
    </xf>
    <xf numFmtId="0" fontId="51" fillId="2" borderId="26" xfId="68" applyFont="1" applyFill="1" applyBorder="1" applyAlignment="1">
      <alignment horizontal="center" vertical="center" wrapText="1" shrinkToFit="1"/>
    </xf>
    <xf numFmtId="0" fontId="57" fillId="2" borderId="0" xfId="68" applyFont="1" applyFill="1" applyAlignment="1">
      <alignment wrapText="1"/>
    </xf>
    <xf numFmtId="180" fontId="57" fillId="2" borderId="26" xfId="0" applyNumberFormat="1" applyFont="1" applyFill="1" applyBorder="1" applyAlignment="1">
      <alignment vertical="center"/>
    </xf>
    <xf numFmtId="0" fontId="57" fillId="2" borderId="26" xfId="68" applyFont="1" applyFill="1" applyBorder="1" applyAlignment="1">
      <alignment vertical="center" wrapText="1"/>
    </xf>
    <xf numFmtId="0" fontId="57" fillId="2" borderId="26" xfId="68" applyFont="1" applyFill="1" applyBorder="1" applyAlignment="1">
      <alignment vertical="center" wrapText="1" shrinkToFit="1"/>
    </xf>
    <xf numFmtId="0" fontId="57" fillId="2" borderId="26" xfId="68" applyFont="1" applyFill="1" applyBorder="1" applyAlignment="1">
      <alignment horizontal="right" vertical="center" wrapText="1"/>
    </xf>
    <xf numFmtId="180" fontId="52" fillId="2" borderId="0" xfId="68" applyNumberFormat="1" applyFont="1" applyFill="1" applyBorder="1" applyAlignment="1">
      <alignment horizontal="right" vertical="center" wrapText="1"/>
    </xf>
    <xf numFmtId="0" fontId="52" fillId="2" borderId="0" xfId="68" applyFont="1" applyFill="1" applyBorder="1" applyAlignment="1">
      <alignment vertical="center" wrapText="1" shrinkToFit="1"/>
    </xf>
    <xf numFmtId="0" fontId="51" fillId="2" borderId="0" xfId="68" applyFont="1" applyFill="1" applyAlignment="1">
      <alignment wrapText="1"/>
    </xf>
    <xf numFmtId="180" fontId="52" fillId="2" borderId="5" xfId="68" applyNumberFormat="1" applyFont="1" applyFill="1" applyBorder="1" applyAlignment="1">
      <alignment vertical="center" wrapText="1"/>
    </xf>
    <xf numFmtId="0" fontId="52" fillId="2" borderId="5" xfId="68" applyFont="1" applyFill="1" applyBorder="1" applyAlignment="1">
      <alignment vertical="center" wrapText="1"/>
    </xf>
    <xf numFmtId="0" fontId="52" fillId="2" borderId="5" xfId="68" applyFont="1" applyFill="1" applyBorder="1" applyAlignment="1">
      <alignment vertical="center" wrapText="1" shrinkToFit="1"/>
    </xf>
    <xf numFmtId="0" fontId="57" fillId="2" borderId="141" xfId="68" applyFont="1" applyFill="1" applyBorder="1" applyAlignment="1">
      <alignment horizontal="right" vertical="center" wrapText="1"/>
    </xf>
    <xf numFmtId="0" fontId="52" fillId="2" borderId="22" xfId="68" applyFont="1" applyFill="1" applyBorder="1" applyAlignment="1">
      <alignment horizontal="right" vertical="center" wrapText="1"/>
    </xf>
    <xf numFmtId="0" fontId="52" fillId="2" borderId="22" xfId="68" applyFont="1" applyFill="1" applyBorder="1" applyAlignment="1">
      <alignment vertical="center" wrapText="1"/>
    </xf>
    <xf numFmtId="180" fontId="52" fillId="2" borderId="5" xfId="68" applyNumberFormat="1" applyFont="1" applyFill="1" applyBorder="1" applyAlignment="1">
      <alignment horizontal="right" vertical="center" wrapText="1"/>
    </xf>
    <xf numFmtId="0" fontId="57" fillId="2" borderId="26" xfId="0" applyFont="1" applyFill="1" applyBorder="1" applyAlignment="1">
      <alignment vertical="center" wrapText="1"/>
    </xf>
    <xf numFmtId="0" fontId="57" fillId="2" borderId="26" xfId="0" applyFont="1" applyFill="1" applyBorder="1" applyAlignment="1">
      <alignment horizontal="right" vertical="center" wrapText="1"/>
    </xf>
    <xf numFmtId="0" fontId="57" fillId="2" borderId="26" xfId="0" applyFont="1" applyFill="1" applyBorder="1" applyAlignment="1">
      <alignment vertical="center" wrapText="1" shrinkToFit="1"/>
    </xf>
    <xf numFmtId="0" fontId="77" fillId="2" borderId="0" xfId="0" applyFont="1" applyFill="1" applyAlignment="1">
      <alignment vertical="center"/>
    </xf>
    <xf numFmtId="0" fontId="57" fillId="2" borderId="0" xfId="0" applyFont="1" applyFill="1" applyAlignment="1">
      <alignment vertical="center" wrapText="1"/>
    </xf>
    <xf numFmtId="180" fontId="52" fillId="2" borderId="0" xfId="0" applyNumberFormat="1" applyFont="1" applyFill="1" applyBorder="1" applyAlignment="1">
      <alignment vertical="center"/>
    </xf>
    <xf numFmtId="0" fontId="52" fillId="2" borderId="0" xfId="0" applyFont="1" applyFill="1" applyBorder="1" applyAlignment="1">
      <alignment vertical="center" wrapText="1"/>
    </xf>
    <xf numFmtId="0" fontId="52" fillId="2" borderId="0" xfId="0" applyFont="1" applyFill="1" applyBorder="1" applyAlignment="1">
      <alignment horizontal="right" vertical="center" wrapText="1"/>
    </xf>
    <xf numFmtId="0" fontId="52" fillId="2" borderId="0" xfId="0" applyFont="1" applyFill="1" applyBorder="1" applyAlignment="1">
      <alignment vertical="center" wrapText="1" shrinkToFit="1"/>
    </xf>
    <xf numFmtId="0" fontId="52" fillId="2" borderId="0" xfId="0" applyFont="1" applyFill="1" applyAlignment="1">
      <alignment vertical="center"/>
    </xf>
    <xf numFmtId="14" fontId="57" fillId="2" borderId="26" xfId="0" applyNumberFormat="1" applyFont="1" applyFill="1" applyBorder="1" applyAlignment="1">
      <alignment vertical="center" wrapText="1" shrinkToFit="1"/>
    </xf>
    <xf numFmtId="180" fontId="57" fillId="2" borderId="26" xfId="0" applyNumberFormat="1" applyFont="1" applyFill="1" applyBorder="1" applyAlignment="1">
      <alignment vertical="center" shrinkToFit="1"/>
    </xf>
    <xf numFmtId="0" fontId="57" fillId="2" borderId="18" xfId="0" applyFont="1" applyFill="1" applyBorder="1" applyAlignment="1">
      <alignment vertical="center" wrapText="1"/>
    </xf>
    <xf numFmtId="0" fontId="57" fillId="2" borderId="26" xfId="69" applyFont="1" applyFill="1" applyBorder="1" applyAlignment="1">
      <alignment vertical="center" wrapText="1" shrinkToFit="1"/>
    </xf>
    <xf numFmtId="0" fontId="57" fillId="2" borderId="26" xfId="0" applyFont="1" applyFill="1" applyBorder="1" applyAlignment="1">
      <alignment horizontal="right" vertical="center" wrapText="1" shrinkToFit="1"/>
    </xf>
    <xf numFmtId="0" fontId="57" fillId="2" borderId="0" xfId="68" applyFont="1" applyFill="1"/>
    <xf numFmtId="0" fontId="57" fillId="2" borderId="26" xfId="0" applyFont="1" applyFill="1" applyBorder="1" applyAlignment="1">
      <alignment horizontal="center" vertical="center" shrinkToFit="1"/>
    </xf>
    <xf numFmtId="0" fontId="57" fillId="2" borderId="26" xfId="0" applyFont="1" applyFill="1" applyBorder="1" applyAlignment="1">
      <alignment vertical="center"/>
    </xf>
    <xf numFmtId="0" fontId="57" fillId="2" borderId="26" xfId="0" applyFont="1" applyFill="1" applyBorder="1" applyAlignment="1">
      <alignment horizontal="right" vertical="center" shrinkToFit="1"/>
    </xf>
    <xf numFmtId="0" fontId="52" fillId="2" borderId="0" xfId="0" applyFont="1" applyFill="1" applyBorder="1" applyAlignment="1">
      <alignment horizontal="center" vertical="center"/>
    </xf>
    <xf numFmtId="0" fontId="52" fillId="2" borderId="0" xfId="0" applyFont="1" applyFill="1" applyBorder="1" applyAlignment="1">
      <alignment vertical="center"/>
    </xf>
    <xf numFmtId="0" fontId="52" fillId="2" borderId="0" xfId="0" applyFont="1" applyFill="1" applyBorder="1" applyAlignment="1">
      <alignment vertical="center" shrinkToFit="1"/>
    </xf>
    <xf numFmtId="0" fontId="52" fillId="2" borderId="0" xfId="0" applyFont="1" applyFill="1" applyBorder="1" applyAlignment="1">
      <alignment horizontal="right" vertical="center" shrinkToFit="1"/>
    </xf>
    <xf numFmtId="0" fontId="52" fillId="2" borderId="0" xfId="68" applyFont="1" applyFill="1" applyBorder="1" applyAlignment="1">
      <alignment wrapText="1"/>
    </xf>
    <xf numFmtId="0" fontId="51" fillId="2" borderId="26" xfId="68" applyFont="1" applyFill="1" applyBorder="1" applyAlignment="1">
      <alignment vertical="center" wrapText="1"/>
    </xf>
    <xf numFmtId="180" fontId="52" fillId="2" borderId="0" xfId="68" applyNumberFormat="1" applyFont="1" applyFill="1" applyBorder="1" applyAlignment="1">
      <alignment vertical="center" wrapText="1"/>
    </xf>
    <xf numFmtId="0" fontId="52" fillId="2" borderId="0" xfId="68" applyFont="1" applyFill="1" applyBorder="1" applyAlignment="1">
      <alignment horizontal="left" vertical="center" wrapText="1"/>
    </xf>
    <xf numFmtId="0" fontId="52" fillId="2" borderId="0" xfId="68" applyFont="1" applyFill="1" applyAlignment="1">
      <alignment horizontal="right" vertical="center" wrapText="1"/>
    </xf>
    <xf numFmtId="0" fontId="52" fillId="2" borderId="0" xfId="68" applyFont="1" applyFill="1" applyAlignment="1">
      <alignment vertical="center" wrapText="1"/>
    </xf>
    <xf numFmtId="58" fontId="57" fillId="2" borderId="26" xfId="68" applyNumberFormat="1" applyFont="1" applyFill="1" applyBorder="1" applyAlignment="1">
      <alignment horizontal="left" vertical="center" wrapText="1"/>
    </xf>
    <xf numFmtId="58" fontId="57" fillId="2" borderId="26" xfId="0" applyNumberFormat="1" applyFont="1" applyFill="1" applyBorder="1" applyAlignment="1">
      <alignment horizontal="left" vertical="center" wrapText="1"/>
    </xf>
    <xf numFmtId="180" fontId="52" fillId="2" borderId="0" xfId="68" applyNumberFormat="1" applyFont="1" applyFill="1" applyAlignment="1">
      <alignment wrapText="1"/>
    </xf>
    <xf numFmtId="0" fontId="52" fillId="2" borderId="0" xfId="68" applyFont="1" applyFill="1" applyAlignment="1">
      <alignment wrapText="1" shrinkToFit="1"/>
    </xf>
    <xf numFmtId="0" fontId="52" fillId="2" borderId="5" xfId="68" applyFont="1" applyFill="1" applyBorder="1" applyAlignment="1">
      <alignment vertical="center"/>
    </xf>
    <xf numFmtId="0" fontId="52" fillId="2" borderId="5" xfId="68" applyFont="1" applyFill="1" applyBorder="1" applyAlignment="1">
      <alignment horizontal="right" vertical="center"/>
    </xf>
    <xf numFmtId="0" fontId="52" fillId="2" borderId="0" xfId="68" applyFont="1" applyFill="1"/>
    <xf numFmtId="0" fontId="52" fillId="2" borderId="0" xfId="0" applyFont="1" applyFill="1" applyBorder="1" applyAlignment="1">
      <alignment horizontal="left" vertical="center" wrapText="1"/>
    </xf>
    <xf numFmtId="58" fontId="52" fillId="2" borderId="0" xfId="0" applyNumberFormat="1" applyFont="1" applyFill="1" applyBorder="1" applyAlignment="1">
      <alignment horizontal="left" vertical="center" wrapText="1"/>
    </xf>
    <xf numFmtId="0" fontId="1" fillId="2" borderId="0" xfId="68" applyFont="1" applyFill="1"/>
    <xf numFmtId="180" fontId="51" fillId="2" borderId="26" xfId="0" applyNumberFormat="1" applyFont="1" applyFill="1" applyBorder="1" applyAlignment="1">
      <alignment horizontal="center" vertical="center"/>
    </xf>
    <xf numFmtId="58" fontId="51" fillId="2" borderId="26" xfId="0" applyNumberFormat="1" applyFont="1" applyFill="1" applyBorder="1" applyAlignment="1">
      <alignment horizontal="center" vertical="center" wrapText="1"/>
    </xf>
    <xf numFmtId="0" fontId="7" fillId="2" borderId="0" xfId="68" applyFont="1" applyFill="1"/>
    <xf numFmtId="58" fontId="57" fillId="2" borderId="26" xfId="0" applyNumberFormat="1" applyFont="1" applyFill="1" applyBorder="1" applyAlignment="1">
      <alignment horizontal="left" vertical="top" wrapText="1"/>
    </xf>
    <xf numFmtId="180" fontId="1" fillId="2" borderId="0" xfId="68" applyNumberFormat="1" applyFont="1" applyFill="1"/>
    <xf numFmtId="0" fontId="1" fillId="2" borderId="0" xfId="68" applyFont="1" applyFill="1" applyAlignment="1">
      <alignment shrinkToFit="1"/>
    </xf>
    <xf numFmtId="180" fontId="7" fillId="2" borderId="0" xfId="68" applyNumberFormat="1" applyFont="1" applyFill="1"/>
    <xf numFmtId="0" fontId="7" fillId="2" borderId="0" xfId="68" applyFont="1" applyFill="1" applyAlignment="1">
      <alignment shrinkToFit="1"/>
    </xf>
    <xf numFmtId="0" fontId="9" fillId="2" borderId="0" xfId="70" applyFont="1" applyFill="1" applyAlignment="1">
      <alignment vertical="center"/>
    </xf>
    <xf numFmtId="0" fontId="6" fillId="2" borderId="0" xfId="70" applyFont="1" applyFill="1" applyAlignment="1">
      <alignment vertical="center"/>
    </xf>
    <xf numFmtId="0" fontId="1" fillId="2" borderId="2" xfId="70" applyFont="1" applyFill="1" applyBorder="1" applyAlignment="1"/>
    <xf numFmtId="0" fontId="1" fillId="2" borderId="2" xfId="70" applyFont="1" applyFill="1" applyBorder="1" applyAlignment="1">
      <alignment horizontal="right"/>
    </xf>
    <xf numFmtId="202" fontId="7" fillId="2" borderId="9" xfId="70" applyNumberFormat="1" applyFont="1" applyFill="1" applyBorder="1" applyAlignment="1">
      <alignment horizontal="center" vertical="center"/>
    </xf>
    <xf numFmtId="0" fontId="7" fillId="2" borderId="9" xfId="70" applyFont="1" applyFill="1" applyBorder="1" applyAlignment="1">
      <alignment horizontal="center" vertical="center"/>
    </xf>
    <xf numFmtId="0" fontId="7" fillId="2" borderId="10" xfId="70" applyFont="1" applyFill="1" applyBorder="1" applyAlignment="1">
      <alignment horizontal="center" vertical="center"/>
    </xf>
    <xf numFmtId="0" fontId="48" fillId="2" borderId="0" xfId="70" applyFont="1" applyFill="1" applyAlignment="1">
      <alignment vertical="center"/>
    </xf>
    <xf numFmtId="0" fontId="57" fillId="2" borderId="18" xfId="70" applyFont="1" applyFill="1" applyBorder="1" applyAlignment="1">
      <alignment vertical="center"/>
    </xf>
    <xf numFmtId="202" fontId="57" fillId="2" borderId="28" xfId="70" applyNumberFormat="1" applyFont="1" applyFill="1" applyBorder="1" applyAlignment="1">
      <alignment vertical="center"/>
    </xf>
    <xf numFmtId="182" fontId="57" fillId="2" borderId="28" xfId="70" applyNumberFormat="1" applyFont="1" applyFill="1" applyBorder="1" applyAlignment="1">
      <alignment vertical="center"/>
    </xf>
    <xf numFmtId="187" fontId="57" fillId="2" borderId="28" xfId="70" applyNumberFormat="1" applyFont="1" applyFill="1" applyBorder="1" applyAlignment="1">
      <alignment horizontal="right" vertical="center"/>
    </xf>
    <xf numFmtId="187" fontId="57" fillId="2" borderId="28" xfId="70" applyNumberFormat="1" applyFont="1" applyFill="1" applyBorder="1" applyAlignment="1">
      <alignment vertical="center"/>
    </xf>
    <xf numFmtId="0" fontId="57" fillId="2" borderId="43" xfId="70" applyFont="1" applyFill="1" applyBorder="1" applyAlignment="1">
      <alignment vertical="center"/>
    </xf>
    <xf numFmtId="202" fontId="57" fillId="2" borderId="41" xfId="70" applyNumberFormat="1" applyFont="1" applyFill="1" applyBorder="1" applyAlignment="1">
      <alignment vertical="center"/>
    </xf>
    <xf numFmtId="182" fontId="57" fillId="2" borderId="41" xfId="70" applyNumberFormat="1" applyFont="1" applyFill="1" applyBorder="1" applyAlignment="1">
      <alignment vertical="center"/>
    </xf>
    <xf numFmtId="187" fontId="57" fillId="2" borderId="41" xfId="70" applyNumberFormat="1" applyFont="1" applyFill="1" applyBorder="1" applyAlignment="1">
      <alignment horizontal="right" vertical="center"/>
    </xf>
    <xf numFmtId="202" fontId="57" fillId="2" borderId="0" xfId="70" applyNumberFormat="1" applyFont="1" applyFill="1" applyBorder="1" applyAlignment="1">
      <alignment vertical="center"/>
    </xf>
    <xf numFmtId="182" fontId="57" fillId="2" borderId="0" xfId="70" applyNumberFormat="1" applyFont="1" applyFill="1" applyBorder="1" applyAlignment="1">
      <alignment vertical="center"/>
    </xf>
    <xf numFmtId="187" fontId="57" fillId="2" borderId="0" xfId="70" applyNumberFormat="1" applyFont="1" applyFill="1" applyBorder="1" applyAlignment="1">
      <alignment vertical="center"/>
    </xf>
    <xf numFmtId="0" fontId="57" fillId="2" borderId="103" xfId="70" applyFont="1" applyFill="1" applyBorder="1" applyAlignment="1">
      <alignment vertical="center"/>
    </xf>
    <xf numFmtId="0" fontId="57" fillId="2" borderId="103" xfId="70" applyFont="1" applyFill="1" applyBorder="1" applyAlignment="1">
      <alignment vertical="center" wrapText="1"/>
    </xf>
    <xf numFmtId="202" fontId="57" fillId="2" borderId="103" xfId="70" applyNumberFormat="1" applyFont="1" applyFill="1" applyBorder="1" applyAlignment="1">
      <alignment vertical="center"/>
    </xf>
    <xf numFmtId="182" fontId="57" fillId="2" borderId="103" xfId="70" applyNumberFormat="1" applyFont="1" applyFill="1" applyBorder="1" applyAlignment="1">
      <alignment vertical="center"/>
    </xf>
    <xf numFmtId="187" fontId="57" fillId="2" borderId="103" xfId="70" applyNumberFormat="1" applyFont="1" applyFill="1" applyBorder="1" applyAlignment="1">
      <alignment vertical="center"/>
    </xf>
    <xf numFmtId="0" fontId="4" fillId="2" borderId="19" xfId="70" applyFont="1" applyFill="1" applyBorder="1" applyAlignment="1">
      <alignment vertical="center" wrapText="1"/>
    </xf>
    <xf numFmtId="202" fontId="4" fillId="2" borderId="22" xfId="70" applyNumberFormat="1" applyFont="1" applyFill="1" applyBorder="1" applyAlignment="1">
      <alignment vertical="center" wrapText="1"/>
    </xf>
    <xf numFmtId="182" fontId="4" fillId="2" borderId="22" xfId="70" applyNumberFormat="1" applyFont="1" applyFill="1" applyBorder="1" applyAlignment="1">
      <alignment vertical="center"/>
    </xf>
    <xf numFmtId="202" fontId="4" fillId="2" borderId="22" xfId="70" applyNumberFormat="1" applyFont="1" applyFill="1" applyBorder="1" applyAlignment="1">
      <alignment horizontal="right" vertical="center"/>
    </xf>
    <xf numFmtId="0" fontId="4" fillId="2" borderId="18" xfId="70" applyFont="1" applyFill="1" applyBorder="1" applyAlignment="1">
      <alignment vertical="center" wrapText="1"/>
    </xf>
    <xf numFmtId="202" fontId="4" fillId="2" borderId="28" xfId="70" applyNumberFormat="1" applyFont="1" applyFill="1" applyBorder="1" applyAlignment="1">
      <alignment vertical="center" wrapText="1"/>
    </xf>
    <xf numFmtId="182" fontId="4" fillId="2" borderId="28" xfId="70" applyNumberFormat="1" applyFont="1" applyFill="1" applyBorder="1" applyAlignment="1">
      <alignment vertical="center"/>
    </xf>
    <xf numFmtId="202" fontId="4" fillId="2" borderId="28" xfId="70" applyNumberFormat="1" applyFont="1" applyFill="1" applyBorder="1" applyAlignment="1">
      <alignment horizontal="right" vertical="center"/>
    </xf>
    <xf numFmtId="202" fontId="4" fillId="2" borderId="28" xfId="70" applyNumberFormat="1" applyFont="1" applyFill="1" applyBorder="1" applyAlignment="1">
      <alignment vertical="center"/>
    </xf>
    <xf numFmtId="0" fontId="6" fillId="2" borderId="0" xfId="70" applyFont="1" applyFill="1" applyBorder="1" applyAlignment="1">
      <alignment vertical="center"/>
    </xf>
    <xf numFmtId="0" fontId="48" fillId="2" borderId="0" xfId="70" applyFont="1" applyFill="1" applyBorder="1" applyAlignment="1">
      <alignment vertical="center"/>
    </xf>
    <xf numFmtId="0" fontId="4" fillId="2" borderId="18" xfId="70" applyFont="1" applyFill="1" applyBorder="1" applyAlignment="1">
      <alignment vertical="center"/>
    </xf>
    <xf numFmtId="0" fontId="4" fillId="2" borderId="43" xfId="70" applyFont="1" applyFill="1" applyBorder="1" applyAlignment="1">
      <alignment vertical="center"/>
    </xf>
    <xf numFmtId="202" fontId="4" fillId="2" borderId="41" xfId="70" applyNumberFormat="1" applyFont="1" applyFill="1" applyBorder="1" applyAlignment="1">
      <alignment vertical="center"/>
    </xf>
    <xf numFmtId="182" fontId="4" fillId="2" borderId="41" xfId="70" quotePrefix="1" applyNumberFormat="1" applyFont="1" applyFill="1" applyBorder="1" applyAlignment="1">
      <alignment horizontal="right" vertical="center"/>
    </xf>
    <xf numFmtId="202" fontId="4" fillId="2" borderId="41" xfId="70" quotePrefix="1" applyNumberFormat="1" applyFont="1" applyFill="1" applyBorder="1" applyAlignment="1">
      <alignment horizontal="right" vertical="center"/>
    </xf>
    <xf numFmtId="0" fontId="7" fillId="2" borderId="0" xfId="70" applyFont="1" applyFill="1" applyBorder="1" applyAlignment="1">
      <alignment vertical="center"/>
    </xf>
    <xf numFmtId="202" fontId="4" fillId="2" borderId="1" xfId="70" applyNumberFormat="1" applyFont="1" applyFill="1" applyBorder="1" applyAlignment="1">
      <alignment vertical="center"/>
    </xf>
    <xf numFmtId="182" fontId="4" fillId="2" borderId="0" xfId="70" quotePrefix="1" applyNumberFormat="1" applyFont="1" applyFill="1" applyBorder="1" applyAlignment="1">
      <alignment horizontal="right" vertical="center"/>
    </xf>
    <xf numFmtId="202" fontId="4" fillId="2" borderId="0" xfId="70" quotePrefix="1" applyNumberFormat="1" applyFont="1" applyFill="1" applyBorder="1" applyAlignment="1">
      <alignment horizontal="right" vertical="center"/>
    </xf>
    <xf numFmtId="0" fontId="7" fillId="2" borderId="2" xfId="70" applyFont="1" applyFill="1" applyBorder="1" applyAlignment="1">
      <alignment vertical="center"/>
    </xf>
    <xf numFmtId="202" fontId="4" fillId="2" borderId="2" xfId="70" applyNumberFormat="1" applyFont="1" applyFill="1" applyBorder="1" applyAlignment="1">
      <alignment vertical="center"/>
    </xf>
    <xf numFmtId="182" fontId="4" fillId="2" borderId="2" xfId="70" quotePrefix="1" applyNumberFormat="1" applyFont="1" applyFill="1" applyBorder="1" applyAlignment="1">
      <alignment horizontal="right" vertical="center"/>
    </xf>
    <xf numFmtId="202" fontId="4" fillId="2" borderId="2" xfId="70" quotePrefix="1" applyNumberFormat="1" applyFont="1" applyFill="1" applyBorder="1" applyAlignment="1">
      <alignment horizontal="right" vertical="center"/>
    </xf>
    <xf numFmtId="202" fontId="4" fillId="2" borderId="9" xfId="70" applyNumberFormat="1" applyFont="1" applyFill="1" applyBorder="1" applyAlignment="1">
      <alignment horizontal="center" vertical="center"/>
    </xf>
    <xf numFmtId="0" fontId="4" fillId="2" borderId="8" xfId="70" applyFont="1" applyFill="1" applyBorder="1" applyAlignment="1">
      <alignment horizontal="center" vertical="center"/>
    </xf>
    <xf numFmtId="0" fontId="4" fillId="2" borderId="10" xfId="70" applyFont="1" applyFill="1" applyBorder="1" applyAlignment="1">
      <alignment horizontal="center" vertical="center" justifyLastLine="1"/>
    </xf>
    <xf numFmtId="184" fontId="4" fillId="2" borderId="28" xfId="70" applyNumberFormat="1" applyFont="1" applyFill="1" applyBorder="1" applyAlignment="1">
      <alignment horizontal="right" vertical="center" wrapText="1"/>
    </xf>
    <xf numFmtId="202" fontId="4" fillId="2" borderId="28" xfId="70" applyNumberFormat="1" applyFont="1" applyFill="1" applyBorder="1" applyAlignment="1">
      <alignment horizontal="right" vertical="center" wrapText="1"/>
    </xf>
    <xf numFmtId="202" fontId="4" fillId="2" borderId="28" xfId="70" quotePrefix="1" applyNumberFormat="1" applyFont="1" applyFill="1" applyBorder="1" applyAlignment="1">
      <alignment horizontal="right" vertical="center" wrapText="1"/>
    </xf>
    <xf numFmtId="0" fontId="30" fillId="2" borderId="18" xfId="70" applyFont="1" applyFill="1" applyBorder="1" applyAlignment="1">
      <alignment vertical="center" wrapText="1"/>
    </xf>
    <xf numFmtId="202" fontId="30" fillId="2" borderId="28" xfId="70" applyNumberFormat="1" applyFont="1" applyFill="1" applyBorder="1" applyAlignment="1">
      <alignment vertical="center" wrapText="1"/>
    </xf>
    <xf numFmtId="184" fontId="30" fillId="2" borderId="28" xfId="70" applyNumberFormat="1" applyFont="1" applyFill="1" applyBorder="1" applyAlignment="1">
      <alignment horizontal="right" vertical="center" wrapText="1"/>
    </xf>
    <xf numFmtId="202" fontId="30" fillId="2" borderId="28" xfId="70" quotePrefix="1" applyNumberFormat="1" applyFont="1" applyFill="1" applyBorder="1" applyAlignment="1">
      <alignment horizontal="right" vertical="center" wrapText="1"/>
    </xf>
    <xf numFmtId="202" fontId="30" fillId="2" borderId="28" xfId="70" applyNumberFormat="1" applyFont="1" applyFill="1" applyBorder="1" applyAlignment="1">
      <alignment horizontal="right" vertical="center" wrapText="1"/>
    </xf>
    <xf numFmtId="0" fontId="30" fillId="2" borderId="43" xfId="70" applyFont="1" applyFill="1" applyBorder="1" applyAlignment="1">
      <alignment vertical="center"/>
    </xf>
    <xf numFmtId="202" fontId="30" fillId="2" borderId="41" xfId="70" applyNumberFormat="1" applyFont="1" applyFill="1" applyBorder="1" applyAlignment="1">
      <alignment vertical="center"/>
    </xf>
    <xf numFmtId="184" fontId="30" fillId="2" borderId="41" xfId="70" applyNumberFormat="1" applyFont="1" applyFill="1" applyBorder="1" applyAlignment="1">
      <alignment horizontal="right" vertical="center" wrapText="1"/>
    </xf>
    <xf numFmtId="202" fontId="30" fillId="2" borderId="41" xfId="70" applyNumberFormat="1" applyFont="1" applyFill="1" applyBorder="1" applyAlignment="1">
      <alignment horizontal="right" vertical="center" wrapText="1"/>
    </xf>
    <xf numFmtId="0" fontId="30" fillId="2" borderId="19" xfId="70" applyFont="1" applyFill="1" applyBorder="1" applyAlignment="1">
      <alignment vertical="center"/>
    </xf>
    <xf numFmtId="202" fontId="30" fillId="2" borderId="22" xfId="70" applyNumberFormat="1" applyFont="1" applyFill="1" applyBorder="1" applyAlignment="1">
      <alignment vertical="center" wrapText="1"/>
    </xf>
    <xf numFmtId="184" fontId="30" fillId="2" borderId="22" xfId="70" applyNumberFormat="1" applyFont="1" applyFill="1" applyBorder="1" applyAlignment="1">
      <alignment horizontal="right" vertical="center" wrapText="1"/>
    </xf>
    <xf numFmtId="202" fontId="30" fillId="2" borderId="22" xfId="70" applyNumberFormat="1" applyFont="1" applyFill="1" applyBorder="1" applyAlignment="1">
      <alignment horizontal="right" vertical="center" wrapText="1"/>
    </xf>
    <xf numFmtId="0" fontId="30" fillId="2" borderId="18" xfId="70" applyFont="1" applyFill="1" applyBorder="1" applyAlignment="1">
      <alignment vertical="center"/>
    </xf>
    <xf numFmtId="202" fontId="30" fillId="2" borderId="41" xfId="70" applyNumberFormat="1" applyFont="1" applyFill="1" applyBorder="1" applyAlignment="1">
      <alignment vertical="center" wrapText="1"/>
    </xf>
    <xf numFmtId="0" fontId="0" fillId="2" borderId="0" xfId="70" applyFont="1" applyFill="1" applyBorder="1" applyAlignment="1">
      <alignment vertical="center"/>
    </xf>
    <xf numFmtId="0" fontId="0" fillId="2" borderId="0" xfId="70" applyFont="1" applyFill="1" applyBorder="1" applyAlignment="1">
      <alignment horizontal="distributed" vertical="center"/>
    </xf>
    <xf numFmtId="202" fontId="0" fillId="2" borderId="0" xfId="70" applyNumberFormat="1" applyFont="1" applyFill="1" applyBorder="1" applyAlignment="1">
      <alignment horizontal="distributed" vertical="center" justifyLastLine="1"/>
    </xf>
    <xf numFmtId="202" fontId="0" fillId="2" borderId="0" xfId="70" applyNumberFormat="1" applyFont="1" applyFill="1" applyBorder="1" applyAlignment="1">
      <alignment vertical="center"/>
    </xf>
    <xf numFmtId="202" fontId="4" fillId="2" borderId="0" xfId="70" applyNumberFormat="1" applyFont="1" applyFill="1" applyBorder="1" applyAlignment="1">
      <alignment horizontal="right" vertical="center"/>
    </xf>
    <xf numFmtId="0" fontId="1" fillId="2" borderId="0" xfId="70" applyFont="1" applyFill="1" applyBorder="1" applyAlignment="1">
      <alignment vertical="center"/>
    </xf>
    <xf numFmtId="0" fontId="7" fillId="2" borderId="0" xfId="70" applyFont="1" applyFill="1" applyBorder="1" applyAlignment="1">
      <alignment horizontal="distributed" vertical="center" wrapText="1"/>
    </xf>
    <xf numFmtId="202" fontId="4" fillId="2" borderId="0" xfId="70" applyNumberFormat="1" applyFont="1" applyFill="1" applyBorder="1" applyAlignment="1">
      <alignment horizontal="distributed" vertical="center" wrapText="1" indent="1"/>
    </xf>
    <xf numFmtId="184" fontId="4" fillId="2" borderId="0" xfId="70" applyNumberFormat="1" applyFont="1" applyFill="1" applyBorder="1" applyAlignment="1">
      <alignment vertical="center"/>
    </xf>
    <xf numFmtId="202" fontId="4" fillId="2" borderId="0" xfId="70" applyNumberFormat="1" applyFont="1" applyFill="1" applyBorder="1" applyAlignment="1">
      <alignment horizontal="distributed" vertical="center" wrapText="1" justifyLastLine="1"/>
    </xf>
    <xf numFmtId="0" fontId="7" fillId="2" borderId="0" xfId="70" applyFont="1" applyFill="1" applyBorder="1" applyAlignment="1">
      <alignment horizontal="distributed" vertical="center"/>
    </xf>
    <xf numFmtId="202" fontId="4" fillId="2" borderId="0" xfId="70" applyNumberFormat="1" applyFont="1" applyFill="1" applyBorder="1" applyAlignment="1">
      <alignment horizontal="distributed" vertical="center" justifyLastLine="1"/>
    </xf>
    <xf numFmtId="202" fontId="4" fillId="2" borderId="0" xfId="70" applyNumberFormat="1" applyFont="1" applyFill="1" applyBorder="1" applyAlignment="1">
      <alignment vertical="center"/>
    </xf>
    <xf numFmtId="38" fontId="0" fillId="2" borderId="0" xfId="70" applyNumberFormat="1" applyFont="1" applyFill="1" applyBorder="1" applyAlignment="1">
      <alignment horizontal="right" vertical="center"/>
    </xf>
    <xf numFmtId="0" fontId="0" fillId="2" borderId="0" xfId="70" applyFont="1" applyFill="1" applyAlignment="1">
      <alignment vertical="center"/>
    </xf>
    <xf numFmtId="0" fontId="48" fillId="2" borderId="0" xfId="70" applyFont="1" applyFill="1" applyBorder="1" applyAlignment="1">
      <alignment horizontal="distributed" vertical="center"/>
    </xf>
    <xf numFmtId="38" fontId="48" fillId="2" borderId="0" xfId="70" applyNumberFormat="1" applyFont="1" applyFill="1" applyBorder="1" applyAlignment="1">
      <alignment horizontal="right" vertical="center"/>
    </xf>
    <xf numFmtId="0" fontId="9" fillId="2" borderId="0" xfId="71" applyFont="1" applyFill="1" applyAlignment="1">
      <alignment vertical="center"/>
    </xf>
    <xf numFmtId="0" fontId="7" fillId="2" borderId="0" xfId="71" applyFont="1" applyFill="1" applyAlignment="1">
      <alignment vertical="center"/>
    </xf>
    <xf numFmtId="0" fontId="8" fillId="2" borderId="0" xfId="71" applyFont="1" applyFill="1" applyAlignment="1">
      <alignment vertical="center"/>
    </xf>
    <xf numFmtId="0" fontId="8" fillId="2" borderId="2" xfId="71" applyFont="1" applyFill="1" applyBorder="1" applyAlignment="1">
      <alignment horizontal="right" vertical="center"/>
    </xf>
    <xf numFmtId="0" fontId="1" fillId="2" borderId="2" xfId="71" applyFont="1" applyFill="1" applyBorder="1" applyAlignment="1">
      <alignment horizontal="right" vertical="center"/>
    </xf>
    <xf numFmtId="0" fontId="7" fillId="2" borderId="10" xfId="71" applyFont="1" applyFill="1" applyBorder="1" applyAlignment="1">
      <alignment horizontal="distributed" vertical="center" justifyLastLine="1"/>
    </xf>
    <xf numFmtId="187" fontId="22" fillId="2" borderId="0" xfId="71" applyNumberFormat="1" applyFont="1" applyFill="1" applyBorder="1" applyAlignment="1">
      <alignment horizontal="right" vertical="center"/>
    </xf>
    <xf numFmtId="0" fontId="7" fillId="2" borderId="0" xfId="71" applyFont="1" applyFill="1" applyBorder="1" applyAlignment="1">
      <alignment vertical="center"/>
    </xf>
    <xf numFmtId="0" fontId="7" fillId="2" borderId="23" xfId="71" applyFont="1" applyFill="1" applyBorder="1" applyAlignment="1">
      <alignment vertical="center"/>
    </xf>
    <xf numFmtId="187" fontId="4" fillId="2" borderId="0" xfId="71" applyNumberFormat="1" applyFont="1" applyFill="1" applyAlignment="1">
      <alignment horizontal="right" vertical="center"/>
    </xf>
    <xf numFmtId="187" fontId="45" fillId="2" borderId="0" xfId="71" applyNumberFormat="1" applyFont="1" applyFill="1" applyAlignment="1">
      <alignment horizontal="right" vertical="center"/>
    </xf>
    <xf numFmtId="0" fontId="7" fillId="2" borderId="2" xfId="71" applyFont="1" applyFill="1" applyBorder="1" applyAlignment="1">
      <alignment vertical="center"/>
    </xf>
    <xf numFmtId="0" fontId="7" fillId="2" borderId="4" xfId="71" applyFont="1" applyFill="1" applyBorder="1" applyAlignment="1">
      <alignment vertical="center"/>
    </xf>
    <xf numFmtId="187" fontId="4" fillId="2" borderId="2" xfId="71" applyNumberFormat="1" applyFont="1" applyFill="1" applyBorder="1" applyAlignment="1">
      <alignment horizontal="right" vertical="center"/>
    </xf>
    <xf numFmtId="187" fontId="45" fillId="2" borderId="0" xfId="71" applyNumberFormat="1" applyFont="1" applyFill="1" applyBorder="1" applyAlignment="1">
      <alignment horizontal="right" vertical="center"/>
    </xf>
    <xf numFmtId="0" fontId="8" fillId="2" borderId="1" xfId="71" applyFont="1" applyFill="1" applyBorder="1" applyAlignment="1">
      <alignment vertical="center"/>
    </xf>
    <xf numFmtId="0" fontId="8" fillId="2" borderId="1" xfId="71" applyFont="1" applyFill="1" applyBorder="1" applyAlignment="1">
      <alignment horizontal="right" vertical="center"/>
    </xf>
    <xf numFmtId="0" fontId="1" fillId="2" borderId="1" xfId="71" applyFont="1" applyFill="1" applyBorder="1" applyAlignment="1">
      <alignment horizontal="right" vertical="center"/>
    </xf>
    <xf numFmtId="38" fontId="7" fillId="2" borderId="0" xfId="71" applyNumberFormat="1" applyFont="1" applyFill="1" applyAlignment="1">
      <alignment vertical="center"/>
    </xf>
    <xf numFmtId="0" fontId="1" fillId="2" borderId="0" xfId="71" applyFont="1" applyFill="1" applyAlignment="1">
      <alignment horizontal="right" vertical="center"/>
    </xf>
    <xf numFmtId="0" fontId="7" fillId="2" borderId="10" xfId="72" applyFont="1" applyFill="1" applyBorder="1" applyAlignment="1">
      <alignment horizontal="center" vertical="center"/>
    </xf>
    <xf numFmtId="184" fontId="22" fillId="2" borderId="0" xfId="71" applyNumberFormat="1" applyFont="1" applyFill="1" applyBorder="1" applyAlignment="1">
      <alignment horizontal="right" vertical="center"/>
    </xf>
    <xf numFmtId="184" fontId="4" fillId="2" borderId="0" xfId="71" applyNumberFormat="1" applyFont="1" applyFill="1" applyBorder="1" applyAlignment="1">
      <alignment horizontal="right" vertical="center"/>
    </xf>
    <xf numFmtId="184" fontId="4" fillId="2" borderId="2" xfId="71" applyNumberFormat="1" applyFont="1" applyFill="1" applyBorder="1" applyAlignment="1">
      <alignment horizontal="right" vertical="center"/>
    </xf>
    <xf numFmtId="0" fontId="8" fillId="2" borderId="0" xfId="71" applyFont="1" applyFill="1" applyBorder="1" applyAlignment="1">
      <alignment vertical="center"/>
    </xf>
    <xf numFmtId="184" fontId="22" fillId="2" borderId="0" xfId="71" applyNumberFormat="1" applyFont="1" applyFill="1" applyBorder="1" applyAlignment="1">
      <alignment horizontal="right" vertical="center" wrapText="1"/>
    </xf>
    <xf numFmtId="184" fontId="22" fillId="2" borderId="5" xfId="71" applyNumberFormat="1" applyFont="1" applyFill="1" applyBorder="1" applyAlignment="1">
      <alignment horizontal="right" vertical="center" wrapText="1"/>
    </xf>
    <xf numFmtId="184" fontId="22" fillId="2" borderId="0" xfId="71" applyNumberFormat="1" applyFont="1" applyFill="1" applyAlignment="1">
      <alignment horizontal="right" vertical="center" wrapText="1"/>
    </xf>
    <xf numFmtId="184" fontId="4" fillId="2" borderId="0" xfId="71" applyNumberFormat="1" applyFont="1" applyFill="1" applyAlignment="1">
      <alignment horizontal="right" vertical="center" wrapText="1"/>
    </xf>
    <xf numFmtId="0" fontId="7" fillId="2" borderId="4" xfId="71" applyFont="1" applyFill="1" applyBorder="1" applyAlignment="1">
      <alignment vertical="center" wrapText="1"/>
    </xf>
    <xf numFmtId="0" fontId="1" fillId="2" borderId="2" xfId="72" applyFont="1" applyFill="1" applyBorder="1" applyAlignment="1">
      <alignment horizontal="right" vertical="center"/>
    </xf>
    <xf numFmtId="184" fontId="7" fillId="2" borderId="2" xfId="71" applyNumberFormat="1" applyFont="1" applyFill="1" applyBorder="1" applyAlignment="1">
      <alignment vertical="center"/>
    </xf>
    <xf numFmtId="0" fontId="35" fillId="2" borderId="1" xfId="71" applyFont="1" applyFill="1" applyBorder="1" applyAlignment="1">
      <alignment vertical="center"/>
    </xf>
    <xf numFmtId="0" fontId="9" fillId="2" borderId="0" xfId="72" applyFont="1" applyFill="1" applyAlignment="1">
      <alignment vertical="center"/>
    </xf>
    <xf numFmtId="0" fontId="7" fillId="2" borderId="0" xfId="72" applyFont="1" applyFill="1" applyAlignment="1">
      <alignment vertical="center"/>
    </xf>
    <xf numFmtId="0" fontId="7" fillId="2" borderId="25" xfId="72" applyFont="1" applyFill="1" applyBorder="1" applyAlignment="1">
      <alignment horizontal="center" vertical="center"/>
    </xf>
    <xf numFmtId="184" fontId="4" fillId="2" borderId="0" xfId="72" applyNumberFormat="1" applyFont="1" applyFill="1" applyBorder="1" applyAlignment="1">
      <alignment horizontal="right" vertical="center"/>
    </xf>
    <xf numFmtId="0" fontId="7" fillId="2" borderId="29" xfId="72" applyFont="1" applyFill="1" applyBorder="1" applyAlignment="1">
      <alignment horizontal="center" vertical="center"/>
    </xf>
    <xf numFmtId="0" fontId="7" fillId="2" borderId="40" xfId="72" applyFont="1" applyFill="1" applyBorder="1" applyAlignment="1">
      <alignment horizontal="center" vertical="center"/>
    </xf>
    <xf numFmtId="184" fontId="4" fillId="2" borderId="2" xfId="72" applyNumberFormat="1" applyFont="1" applyFill="1" applyBorder="1" applyAlignment="1">
      <alignment horizontal="right" vertical="center"/>
    </xf>
    <xf numFmtId="0" fontId="4" fillId="2" borderId="1" xfId="15" applyFont="1" applyFill="1" applyBorder="1" applyAlignment="1">
      <alignment vertical="center"/>
    </xf>
    <xf numFmtId="0" fontId="1" fillId="2" borderId="1" xfId="72" applyFont="1" applyFill="1" applyBorder="1" applyAlignment="1">
      <alignment horizontal="right" vertical="center"/>
    </xf>
    <xf numFmtId="0" fontId="9" fillId="2" borderId="0" xfId="72" applyFont="1" applyFill="1" applyAlignment="1">
      <alignment vertical="center" wrapText="1"/>
    </xf>
    <xf numFmtId="0" fontId="79" fillId="2" borderId="0" xfId="72" applyFont="1" applyFill="1" applyAlignment="1">
      <alignment vertical="center" wrapText="1"/>
    </xf>
    <xf numFmtId="0" fontId="9" fillId="2" borderId="23" xfId="72" applyFont="1" applyFill="1" applyBorder="1" applyAlignment="1">
      <alignment vertical="center"/>
    </xf>
    <xf numFmtId="187" fontId="7" fillId="2" borderId="5" xfId="72" applyNumberFormat="1" applyFont="1" applyFill="1" applyBorder="1" applyAlignment="1">
      <alignment horizontal="right" vertical="center"/>
    </xf>
    <xf numFmtId="187" fontId="4" fillId="2" borderId="0" xfId="72" applyNumberFormat="1" applyFont="1" applyFill="1" applyBorder="1" applyAlignment="1">
      <alignment vertical="center"/>
    </xf>
    <xf numFmtId="187" fontId="4" fillId="2" borderId="2" xfId="72" applyNumberFormat="1" applyFont="1" applyFill="1" applyBorder="1" applyAlignment="1">
      <alignment vertical="center"/>
    </xf>
    <xf numFmtId="0" fontId="9" fillId="2" borderId="0" xfId="73" applyFont="1" applyFill="1" applyAlignment="1">
      <alignment vertical="center"/>
    </xf>
    <xf numFmtId="0" fontId="7" fillId="2" borderId="0" xfId="73" applyFont="1" applyFill="1" applyAlignment="1">
      <alignment vertical="center"/>
    </xf>
    <xf numFmtId="0" fontId="8" fillId="2" borderId="0" xfId="73" applyFont="1" applyFill="1" applyAlignment="1">
      <alignment vertical="center"/>
    </xf>
    <xf numFmtId="0" fontId="8" fillId="2" borderId="2" xfId="73" applyFont="1" applyFill="1" applyBorder="1" applyAlignment="1">
      <alignment vertical="center"/>
    </xf>
    <xf numFmtId="0" fontId="1" fillId="2" borderId="2" xfId="73" applyFont="1" applyFill="1" applyBorder="1" applyAlignment="1">
      <alignment horizontal="right" vertical="center"/>
    </xf>
    <xf numFmtId="187" fontId="7" fillId="2" borderId="5" xfId="73" applyNumberFormat="1" applyFont="1" applyFill="1" applyBorder="1" applyAlignment="1">
      <alignment vertical="center"/>
    </xf>
    <xf numFmtId="0" fontId="7" fillId="2" borderId="23" xfId="73" applyFont="1" applyFill="1" applyBorder="1" applyAlignment="1">
      <alignment vertical="center"/>
    </xf>
    <xf numFmtId="187" fontId="4" fillId="2" borderId="0" xfId="73" applyNumberFormat="1" applyFont="1" applyFill="1" applyBorder="1" applyAlignment="1">
      <alignment vertical="center"/>
    </xf>
    <xf numFmtId="0" fontId="7" fillId="2" borderId="0" xfId="73" applyFont="1" applyFill="1" applyBorder="1" applyAlignment="1">
      <alignment vertical="center"/>
    </xf>
    <xf numFmtId="0" fontId="7" fillId="2" borderId="2" xfId="73" applyFont="1" applyFill="1" applyBorder="1" applyAlignment="1">
      <alignment vertical="center"/>
    </xf>
    <xf numFmtId="0" fontId="7" fillId="2" borderId="4" xfId="73" applyFont="1" applyFill="1" applyBorder="1" applyAlignment="1">
      <alignment vertical="center"/>
    </xf>
    <xf numFmtId="187" fontId="4" fillId="2" borderId="2" xfId="73" applyNumberFormat="1" applyFont="1" applyFill="1" applyBorder="1" applyAlignment="1">
      <alignment vertical="center"/>
    </xf>
    <xf numFmtId="0" fontId="1" fillId="2" borderId="1" xfId="73" applyFont="1" applyFill="1" applyBorder="1" applyAlignment="1">
      <alignment vertical="center"/>
    </xf>
    <xf numFmtId="187" fontId="4" fillId="2" borderId="5" xfId="73" applyNumberFormat="1" applyFont="1" applyFill="1" applyBorder="1" applyAlignment="1">
      <alignment horizontal="right" vertical="center"/>
    </xf>
    <xf numFmtId="187" fontId="4" fillId="2" borderId="0" xfId="73" applyNumberFormat="1" applyFont="1" applyFill="1" applyBorder="1" applyAlignment="1">
      <alignment horizontal="right" vertical="center"/>
    </xf>
    <xf numFmtId="187" fontId="4" fillId="2" borderId="2" xfId="73" applyNumberFormat="1" applyFont="1" applyFill="1" applyBorder="1" applyAlignment="1">
      <alignment horizontal="right" vertical="center"/>
    </xf>
    <xf numFmtId="0" fontId="1" fillId="2" borderId="0" xfId="73" applyFont="1" applyFill="1" applyBorder="1" applyAlignment="1">
      <alignment vertical="center"/>
    </xf>
    <xf numFmtId="0" fontId="4" fillId="2" borderId="0" xfId="15" applyFont="1" applyFill="1" applyAlignment="1">
      <alignment vertical="center"/>
    </xf>
    <xf numFmtId="0" fontId="6" fillId="2" borderId="0" xfId="73" applyFont="1" applyFill="1" applyAlignment="1">
      <alignment vertical="center"/>
    </xf>
    <xf numFmtId="0" fontId="48" fillId="2" borderId="0" xfId="73" applyFont="1" applyFill="1" applyAlignment="1">
      <alignment horizontal="right" vertical="center"/>
    </xf>
    <xf numFmtId="0" fontId="1" fillId="2" borderId="0" xfId="73" applyFont="1" applyFill="1" applyAlignment="1">
      <alignment horizontal="right" vertical="center"/>
    </xf>
    <xf numFmtId="0" fontId="4" fillId="2" borderId="0" xfId="73" applyFont="1" applyFill="1" applyAlignment="1">
      <alignment vertical="center"/>
    </xf>
    <xf numFmtId="184" fontId="1" fillId="2" borderId="5" xfId="73" applyNumberFormat="1" applyFont="1" applyFill="1" applyBorder="1" applyAlignment="1">
      <alignment horizontal="right" vertical="center"/>
    </xf>
    <xf numFmtId="184" fontId="1" fillId="2" borderId="0" xfId="73" applyNumberFormat="1" applyFont="1" applyFill="1" applyBorder="1" applyAlignment="1">
      <alignment horizontal="right" vertical="center"/>
    </xf>
    <xf numFmtId="0" fontId="7" fillId="2" borderId="0" xfId="74" applyFont="1" applyFill="1" applyAlignment="1">
      <alignment vertical="center"/>
    </xf>
    <xf numFmtId="184" fontId="1" fillId="2" borderId="11" xfId="73" applyNumberFormat="1" applyFont="1" applyFill="1" applyBorder="1" applyAlignment="1">
      <alignment horizontal="right" vertical="center"/>
    </xf>
    <xf numFmtId="184" fontId="1" fillId="2" borderId="2" xfId="73" applyNumberFormat="1" applyFont="1" applyFill="1" applyBorder="1" applyAlignment="1">
      <alignment horizontal="right" vertical="center"/>
    </xf>
    <xf numFmtId="0" fontId="12" fillId="2" borderId="0" xfId="73" applyFont="1" applyFill="1" applyBorder="1" applyAlignment="1">
      <alignment vertical="center"/>
    </xf>
    <xf numFmtId="0" fontId="8" fillId="2" borderId="0" xfId="73" applyFont="1" applyFill="1" applyBorder="1" applyAlignment="1">
      <alignment vertical="center"/>
    </xf>
    <xf numFmtId="0" fontId="9" fillId="2" borderId="0" xfId="74" applyFont="1" applyFill="1" applyAlignment="1">
      <alignment vertical="center"/>
    </xf>
    <xf numFmtId="0" fontId="8" fillId="2" borderId="0" xfId="74" applyFont="1" applyFill="1" applyAlignment="1">
      <alignment vertical="center"/>
    </xf>
    <xf numFmtId="0" fontId="1" fillId="2" borderId="2" xfId="74" applyFont="1" applyFill="1" applyBorder="1" applyAlignment="1">
      <alignment horizontal="right" vertical="center"/>
    </xf>
    <xf numFmtId="0" fontId="7" fillId="2" borderId="5" xfId="74" applyFont="1" applyFill="1" applyBorder="1" applyAlignment="1">
      <alignment vertical="center"/>
    </xf>
    <xf numFmtId="0" fontId="7" fillId="2" borderId="7" xfId="74" applyFont="1" applyFill="1" applyBorder="1" applyAlignment="1">
      <alignment vertical="center"/>
    </xf>
    <xf numFmtId="187" fontId="4" fillId="2" borderId="5" xfId="74" applyNumberFormat="1" applyFont="1" applyFill="1" applyBorder="1" applyAlignment="1">
      <alignment horizontal="right" vertical="center"/>
    </xf>
    <xf numFmtId="0" fontId="7" fillId="2" borderId="0" xfId="74" applyFont="1" applyFill="1" applyBorder="1" applyAlignment="1">
      <alignment vertical="center"/>
    </xf>
    <xf numFmtId="0" fontId="7" fillId="2" borderId="23" xfId="74" applyFont="1" applyFill="1" applyBorder="1" applyAlignment="1">
      <alignment vertical="center"/>
    </xf>
    <xf numFmtId="187" fontId="4" fillId="2" borderId="0" xfId="74" applyNumberFormat="1" applyFont="1" applyFill="1" applyBorder="1" applyAlignment="1">
      <alignment horizontal="right" vertical="center"/>
    </xf>
    <xf numFmtId="0" fontId="7" fillId="2" borderId="4" xfId="74" applyFont="1" applyFill="1" applyBorder="1" applyAlignment="1">
      <alignment vertical="center"/>
    </xf>
    <xf numFmtId="187" fontId="4" fillId="2" borderId="2" xfId="74" applyNumberFormat="1" applyFont="1" applyFill="1" applyBorder="1" applyAlignment="1">
      <alignment horizontal="right" vertical="center"/>
    </xf>
    <xf numFmtId="0" fontId="8" fillId="2" borderId="1" xfId="74" applyFont="1" applyFill="1" applyBorder="1" applyAlignment="1">
      <alignment vertical="center"/>
    </xf>
    <xf numFmtId="0" fontId="8" fillId="2" borderId="0" xfId="74" applyFont="1" applyFill="1" applyBorder="1" applyAlignment="1">
      <alignment vertical="center"/>
    </xf>
    <xf numFmtId="0" fontId="1" fillId="2" borderId="0" xfId="74" applyFont="1" applyFill="1" applyBorder="1" applyAlignment="1">
      <alignment horizontal="right" vertical="center"/>
    </xf>
    <xf numFmtId="184" fontId="4" fillId="2" borderId="0" xfId="74" quotePrefix="1" applyNumberFormat="1" applyFont="1" applyFill="1" applyBorder="1" applyAlignment="1">
      <alignment horizontal="right" vertical="center" shrinkToFit="1"/>
    </xf>
    <xf numFmtId="0" fontId="7" fillId="2" borderId="0" xfId="73" applyFont="1" applyFill="1" applyBorder="1" applyAlignment="1">
      <alignment horizontal="center" vertical="center"/>
    </xf>
    <xf numFmtId="184" fontId="4" fillId="2" borderId="0" xfId="74" applyNumberFormat="1" applyFont="1" applyFill="1" applyBorder="1" applyAlignment="1">
      <alignment vertical="center"/>
    </xf>
    <xf numFmtId="184" fontId="4" fillId="2" borderId="0" xfId="74" applyNumberFormat="1" applyFont="1" applyFill="1" applyBorder="1" applyAlignment="1">
      <alignment horizontal="right" vertical="center"/>
    </xf>
    <xf numFmtId="184" fontId="4" fillId="2" borderId="2" xfId="74" applyNumberFormat="1" applyFont="1" applyFill="1" applyBorder="1" applyAlignment="1">
      <alignment horizontal="right" vertical="center"/>
    </xf>
    <xf numFmtId="0" fontId="1" fillId="2" borderId="0" xfId="74" applyFont="1" applyFill="1" applyBorder="1" applyAlignment="1">
      <alignment vertical="center"/>
    </xf>
    <xf numFmtId="0" fontId="1" fillId="2" borderId="0" xfId="71" applyFont="1" applyFill="1" applyBorder="1" applyAlignment="1">
      <alignment horizontal="right" vertical="center"/>
    </xf>
    <xf numFmtId="187" fontId="7" fillId="2" borderId="5" xfId="74" applyNumberFormat="1" applyFont="1" applyFill="1" applyBorder="1" applyAlignment="1">
      <alignment vertical="center"/>
    </xf>
    <xf numFmtId="187" fontId="4" fillId="2" borderId="11" xfId="74" applyNumberFormat="1" applyFont="1" applyFill="1" applyBorder="1" applyAlignment="1">
      <alignment horizontal="right" vertical="center"/>
    </xf>
    <xf numFmtId="0" fontId="7" fillId="2" borderId="23" xfId="74" applyFont="1" applyFill="1" applyBorder="1" applyAlignment="1">
      <alignment vertical="center" wrapText="1" shrinkToFit="1"/>
    </xf>
    <xf numFmtId="0" fontId="7" fillId="2" borderId="2" xfId="74" applyFont="1" applyFill="1" applyBorder="1" applyAlignment="1">
      <alignment vertical="center"/>
    </xf>
    <xf numFmtId="0" fontId="7" fillId="2" borderId="4" xfId="74" applyFont="1" applyFill="1" applyBorder="1" applyAlignment="1">
      <alignment vertical="center" wrapText="1" shrinkToFit="1"/>
    </xf>
    <xf numFmtId="0" fontId="9" fillId="2" borderId="0" xfId="74" applyFont="1" applyFill="1" applyBorder="1" applyAlignment="1">
      <alignment vertical="center"/>
    </xf>
    <xf numFmtId="0" fontId="6" fillId="2" borderId="0" xfId="15" applyFill="1" applyBorder="1" applyAlignment="1">
      <alignment vertical="center"/>
    </xf>
    <xf numFmtId="0" fontId="4" fillId="2" borderId="2" xfId="74" applyFont="1" applyFill="1" applyBorder="1" applyAlignment="1">
      <alignment vertical="center"/>
    </xf>
    <xf numFmtId="0" fontId="1" fillId="2" borderId="2" xfId="74" applyFont="1" applyFill="1" applyBorder="1" applyAlignment="1">
      <alignment vertical="center"/>
    </xf>
    <xf numFmtId="0" fontId="4" fillId="2" borderId="0" xfId="74" applyFont="1" applyFill="1" applyAlignment="1">
      <alignment vertical="center"/>
    </xf>
    <xf numFmtId="0" fontId="7" fillId="2" borderId="22" xfId="74" applyFont="1" applyFill="1" applyBorder="1" applyAlignment="1">
      <alignment horizontal="center" vertical="center"/>
    </xf>
    <xf numFmtId="0" fontId="7" fillId="2" borderId="7" xfId="74" applyFont="1" applyFill="1" applyBorder="1" applyAlignment="1">
      <alignment vertical="center" shrinkToFit="1"/>
    </xf>
    <xf numFmtId="0" fontId="34" fillId="2" borderId="0" xfId="74" applyFont="1" applyFill="1" applyBorder="1" applyAlignment="1">
      <alignment vertical="center"/>
    </xf>
    <xf numFmtId="0" fontId="34" fillId="2" borderId="0" xfId="74" applyFont="1" applyFill="1" applyAlignment="1">
      <alignment vertical="center"/>
    </xf>
    <xf numFmtId="0" fontId="7" fillId="2" borderId="23" xfId="74" applyFont="1" applyFill="1" applyBorder="1" applyAlignment="1">
      <alignment vertical="center" shrinkToFit="1"/>
    </xf>
    <xf numFmtId="0" fontId="1" fillId="2" borderId="0" xfId="74" applyFont="1" applyFill="1" applyAlignment="1">
      <alignment vertical="center"/>
    </xf>
    <xf numFmtId="0" fontId="7" fillId="2" borderId="0" xfId="72" applyFont="1" applyFill="1" applyBorder="1" applyAlignment="1">
      <alignment vertical="center"/>
    </xf>
    <xf numFmtId="0" fontId="34" fillId="2" borderId="0" xfId="72" applyFont="1" applyFill="1" applyBorder="1" applyAlignment="1">
      <alignment vertical="center"/>
    </xf>
    <xf numFmtId="0" fontId="34" fillId="2" borderId="0" xfId="72" applyFont="1" applyFill="1" applyAlignment="1">
      <alignment vertical="center"/>
    </xf>
    <xf numFmtId="0" fontId="7" fillId="2" borderId="4" xfId="74" applyFont="1" applyFill="1" applyBorder="1" applyAlignment="1">
      <alignment vertical="center" shrinkToFit="1"/>
    </xf>
    <xf numFmtId="0" fontId="1" fillId="2" borderId="1" xfId="74" applyFont="1" applyFill="1" applyBorder="1" applyAlignment="1">
      <alignment vertical="center"/>
    </xf>
    <xf numFmtId="0" fontId="1" fillId="2" borderId="0" xfId="71" applyFont="1" applyFill="1" applyBorder="1" applyAlignment="1">
      <alignment vertical="center"/>
    </xf>
    <xf numFmtId="0" fontId="9" fillId="2" borderId="0" xfId="72" applyFont="1" applyFill="1" applyAlignment="1">
      <alignment horizontal="left" vertical="center"/>
    </xf>
    <xf numFmtId="0" fontId="10" fillId="2" borderId="0" xfId="72" applyFont="1" applyFill="1" applyAlignment="1">
      <alignment vertical="center"/>
    </xf>
    <xf numFmtId="0" fontId="51" fillId="2" borderId="0" xfId="72" applyFont="1" applyFill="1" applyAlignment="1">
      <alignment vertical="center"/>
    </xf>
    <xf numFmtId="0" fontId="52" fillId="2" borderId="2" xfId="72" applyFont="1" applyFill="1" applyBorder="1" applyAlignment="1">
      <alignment vertical="center"/>
    </xf>
    <xf numFmtId="0" fontId="52" fillId="2" borderId="2" xfId="15" applyFont="1" applyFill="1" applyBorder="1" applyAlignment="1"/>
    <xf numFmtId="0" fontId="52" fillId="2" borderId="2" xfId="15" applyFont="1" applyFill="1" applyBorder="1" applyAlignment="1">
      <alignment horizontal="right"/>
    </xf>
    <xf numFmtId="0" fontId="1" fillId="2" borderId="0" xfId="72" applyFont="1" applyFill="1" applyAlignment="1">
      <alignment vertical="center"/>
    </xf>
    <xf numFmtId="0" fontId="51" fillId="2" borderId="26" xfId="72" applyFont="1" applyFill="1" applyBorder="1" applyAlignment="1">
      <alignment horizontal="center" vertical="center" shrinkToFit="1"/>
    </xf>
    <xf numFmtId="0" fontId="51" fillId="2" borderId="26" xfId="72" applyFont="1" applyFill="1" applyBorder="1" applyAlignment="1">
      <alignment horizontal="distributed" vertical="center" justifyLastLine="1"/>
    </xf>
    <xf numFmtId="0" fontId="51" fillId="2" borderId="18" xfId="72" applyFont="1" applyFill="1" applyBorder="1" applyAlignment="1">
      <alignment horizontal="distributed" vertical="center" justifyLastLine="1"/>
    </xf>
    <xf numFmtId="0" fontId="51" fillId="2" borderId="7" xfId="72" applyFont="1" applyFill="1" applyBorder="1" applyAlignment="1">
      <alignment vertical="center"/>
    </xf>
    <xf numFmtId="181" fontId="51" fillId="2" borderId="0" xfId="72" applyNumberFormat="1" applyFont="1" applyFill="1" applyBorder="1" applyAlignment="1">
      <alignment horizontal="right" vertical="center"/>
    </xf>
    <xf numFmtId="181" fontId="6" fillId="2" borderId="0" xfId="72" applyNumberFormat="1" applyFont="1" applyFill="1" applyAlignment="1">
      <alignment vertical="center"/>
    </xf>
    <xf numFmtId="0" fontId="6" fillId="2" borderId="0" xfId="72" applyFont="1" applyFill="1" applyAlignment="1">
      <alignment vertical="center"/>
    </xf>
    <xf numFmtId="0" fontId="51" fillId="2" borderId="23" xfId="72" applyFont="1" applyFill="1" applyBorder="1" applyAlignment="1">
      <alignment horizontal="distributed" vertical="center"/>
    </xf>
    <xf numFmtId="181" fontId="4" fillId="2" borderId="0" xfId="72" applyNumberFormat="1" applyFont="1" applyFill="1" applyBorder="1" applyAlignment="1">
      <alignment horizontal="right" vertical="center"/>
    </xf>
    <xf numFmtId="181" fontId="57" fillId="2" borderId="0" xfId="72" applyNumberFormat="1" applyFont="1" applyFill="1" applyBorder="1" applyAlignment="1">
      <alignment horizontal="right" vertical="center"/>
    </xf>
    <xf numFmtId="0" fontId="51" fillId="2" borderId="4" xfId="72" applyFont="1" applyFill="1" applyBorder="1" applyAlignment="1">
      <alignment horizontal="distributed" vertical="center"/>
    </xf>
    <xf numFmtId="181" fontId="51" fillId="2" borderId="2" xfId="72" applyNumberFormat="1" applyFont="1" applyFill="1" applyBorder="1" applyAlignment="1">
      <alignment horizontal="right" vertical="center"/>
    </xf>
    <xf numFmtId="181" fontId="4" fillId="2" borderId="2" xfId="72" applyNumberFormat="1" applyFont="1" applyFill="1" applyBorder="1" applyAlignment="1">
      <alignment horizontal="right" vertical="center"/>
    </xf>
    <xf numFmtId="181" fontId="57" fillId="2" borderId="2" xfId="72" applyNumberFormat="1" applyFont="1" applyFill="1" applyBorder="1" applyAlignment="1">
      <alignment horizontal="right" vertical="center"/>
    </xf>
    <xf numFmtId="0" fontId="52" fillId="2" borderId="0" xfId="72" applyFont="1" applyFill="1" applyAlignment="1">
      <alignment vertical="center"/>
    </xf>
    <xf numFmtId="0" fontId="52" fillId="2" borderId="1" xfId="72" applyFont="1" applyFill="1" applyBorder="1" applyAlignment="1">
      <alignment horizontal="right" vertical="center"/>
    </xf>
    <xf numFmtId="0" fontId="53" fillId="2" borderId="0" xfId="74" applyFont="1" applyFill="1" applyAlignment="1">
      <alignment vertical="center"/>
    </xf>
    <xf numFmtId="181" fontId="7" fillId="2" borderId="0" xfId="72" applyNumberFormat="1" applyFont="1" applyFill="1" applyBorder="1" applyAlignment="1">
      <alignment horizontal="right" vertical="center"/>
    </xf>
    <xf numFmtId="0" fontId="52" fillId="2" borderId="0" xfId="72" applyFont="1" applyFill="1" applyBorder="1" applyAlignment="1">
      <alignment horizontal="right" vertical="center"/>
    </xf>
    <xf numFmtId="0" fontId="9" fillId="2" borderId="0" xfId="75" applyFont="1" applyFill="1" applyAlignment="1">
      <alignment vertical="center"/>
    </xf>
    <xf numFmtId="0" fontId="7" fillId="2" borderId="0" xfId="75" applyFont="1" applyFill="1" applyAlignment="1">
      <alignment vertical="center"/>
    </xf>
    <xf numFmtId="0" fontId="4" fillId="2" borderId="0" xfId="75" applyFont="1" applyFill="1" applyAlignment="1">
      <alignment vertical="center"/>
    </xf>
    <xf numFmtId="0" fontId="1" fillId="2" borderId="2" xfId="75" applyFont="1" applyFill="1" applyBorder="1" applyAlignment="1">
      <alignment vertical="center"/>
    </xf>
    <xf numFmtId="0" fontId="1" fillId="2" borderId="2" xfId="75" applyFont="1" applyFill="1" applyBorder="1" applyAlignment="1">
      <alignment horizontal="right" vertical="center"/>
    </xf>
    <xf numFmtId="0" fontId="7" fillId="2" borderId="21" xfId="75" applyFont="1" applyFill="1" applyBorder="1" applyAlignment="1">
      <alignment horizontal="distributed" vertical="center" justifyLastLine="1"/>
    </xf>
    <xf numFmtId="0" fontId="7" fillId="2" borderId="9" xfId="75" applyFont="1" applyFill="1" applyBorder="1" applyAlignment="1">
      <alignment horizontal="distributed" vertical="center" justifyLastLine="1"/>
    </xf>
    <xf numFmtId="0" fontId="7" fillId="2" borderId="10" xfId="75" applyFont="1" applyFill="1" applyBorder="1" applyAlignment="1">
      <alignment horizontal="distributed" vertical="center" justifyLastLine="1"/>
    </xf>
    <xf numFmtId="0" fontId="7" fillId="2" borderId="23" xfId="75" applyFont="1" applyFill="1" applyBorder="1" applyAlignment="1">
      <alignment horizontal="distributed" vertical="center" wrapText="1" justifyLastLine="1"/>
    </xf>
    <xf numFmtId="38" fontId="7" fillId="2" borderId="6" xfId="75" applyNumberFormat="1" applyFont="1" applyFill="1" applyBorder="1" applyAlignment="1">
      <alignment horizontal="right" vertical="center"/>
    </xf>
    <xf numFmtId="38" fontId="4" fillId="2" borderId="5" xfId="75" applyNumberFormat="1" applyFont="1" applyFill="1" applyBorder="1" applyAlignment="1">
      <alignment horizontal="right" vertical="center"/>
    </xf>
    <xf numFmtId="0" fontId="34" fillId="2" borderId="0" xfId="75" applyFont="1" applyFill="1" applyAlignment="1">
      <alignment vertical="center"/>
    </xf>
    <xf numFmtId="38" fontId="7" fillId="2" borderId="11" xfId="75" applyNumberFormat="1" applyFont="1" applyFill="1" applyBorder="1" applyAlignment="1">
      <alignment horizontal="right" vertical="center"/>
    </xf>
    <xf numFmtId="38" fontId="4" fillId="2" borderId="0" xfId="75" applyNumberFormat="1" applyFont="1" applyFill="1" applyBorder="1" applyAlignment="1">
      <alignment horizontal="right" vertical="center"/>
    </xf>
    <xf numFmtId="0" fontId="7" fillId="2" borderId="4" xfId="75" applyFont="1" applyFill="1" applyBorder="1" applyAlignment="1">
      <alignment horizontal="distributed" vertical="center" wrapText="1" justifyLastLine="1"/>
    </xf>
    <xf numFmtId="38" fontId="7" fillId="2" borderId="3" xfId="75" applyNumberFormat="1" applyFont="1" applyFill="1" applyBorder="1" applyAlignment="1">
      <alignment horizontal="right" vertical="center"/>
    </xf>
    <xf numFmtId="38" fontId="4" fillId="2" borderId="2" xfId="75" applyNumberFormat="1" applyFont="1" applyFill="1" applyBorder="1" applyAlignment="1">
      <alignment horizontal="right" vertical="center"/>
    </xf>
    <xf numFmtId="0" fontId="1" fillId="2" borderId="0" xfId="75" applyFont="1" applyFill="1" applyBorder="1" applyAlignment="1">
      <alignment vertical="center"/>
    </xf>
    <xf numFmtId="0" fontId="1" fillId="2" borderId="0" xfId="75" applyFont="1" applyFill="1" applyBorder="1" applyAlignment="1">
      <alignment horizontal="right" vertical="center"/>
    </xf>
    <xf numFmtId="0" fontId="1" fillId="2" borderId="0" xfId="62" applyFont="1" applyFill="1" applyAlignment="1">
      <alignment horizontal="right" vertical="center"/>
    </xf>
    <xf numFmtId="0" fontId="8" fillId="2" borderId="8" xfId="67" applyFont="1" applyFill="1" applyBorder="1" applyAlignment="1">
      <alignment horizontal="center" vertical="center" justifyLastLine="1"/>
    </xf>
    <xf numFmtId="0" fontId="8" fillId="2" borderId="9" xfId="67" applyFont="1" applyFill="1" applyBorder="1" applyAlignment="1">
      <alignment horizontal="distributed" vertical="center" justifyLastLine="1"/>
    </xf>
    <xf numFmtId="0" fontId="8" fillId="2" borderId="21" xfId="67" applyFont="1" applyFill="1" applyBorder="1" applyAlignment="1">
      <alignment horizontal="distributed" vertical="center" justifyLastLine="1"/>
    </xf>
    <xf numFmtId="0" fontId="8" fillId="2" borderId="8" xfId="67" applyFont="1" applyFill="1" applyBorder="1" applyAlignment="1">
      <alignment horizontal="distributed" vertical="center" justifyLastLine="1"/>
    </xf>
    <xf numFmtId="38" fontId="7" fillId="2" borderId="3" xfId="67" applyNumberFormat="1" applyFont="1" applyFill="1" applyBorder="1" applyAlignment="1">
      <alignment vertical="center"/>
    </xf>
    <xf numFmtId="0" fontId="1" fillId="2" borderId="0" xfId="67" applyFont="1" applyFill="1" applyAlignment="1">
      <alignment horizontal="right" vertical="center"/>
    </xf>
    <xf numFmtId="0" fontId="1" fillId="2" borderId="0" xfId="75" applyFont="1" applyFill="1" applyAlignment="1">
      <alignment vertical="center"/>
    </xf>
    <xf numFmtId="0" fontId="1" fillId="2" borderId="0" xfId="75" applyFont="1" applyFill="1" applyAlignment="1">
      <alignment horizontal="right" vertical="center"/>
    </xf>
    <xf numFmtId="0" fontId="7" fillId="2" borderId="26" xfId="75" applyFont="1" applyFill="1" applyBorder="1" applyAlignment="1">
      <alignment horizontal="distributed" vertical="center" justifyLastLine="1"/>
    </xf>
    <xf numFmtId="0" fontId="7" fillId="2" borderId="18" xfId="75" applyFont="1" applyFill="1" applyBorder="1" applyAlignment="1">
      <alignment horizontal="distributed" vertical="center" justifyLastLine="1"/>
    </xf>
    <xf numFmtId="0" fontId="7" fillId="2" borderId="23" xfId="75" applyFont="1" applyFill="1" applyBorder="1" applyAlignment="1">
      <alignment horizontal="center" vertical="center"/>
    </xf>
    <xf numFmtId="187" fontId="7" fillId="2" borderId="0" xfId="75" applyNumberFormat="1" applyFont="1" applyFill="1" applyBorder="1" applyAlignment="1">
      <alignment vertical="center"/>
    </xf>
    <xf numFmtId="187" fontId="4" fillId="2" borderId="0" xfId="75" applyNumberFormat="1" applyFont="1" applyFill="1" applyBorder="1" applyAlignment="1">
      <alignment vertical="center"/>
    </xf>
    <xf numFmtId="187" fontId="7" fillId="2" borderId="0" xfId="75" quotePrefix="1" applyNumberFormat="1" applyFont="1" applyFill="1" applyBorder="1" applyAlignment="1">
      <alignment horizontal="right" vertical="center"/>
    </xf>
    <xf numFmtId="187" fontId="4" fillId="2" borderId="0" xfId="75" quotePrefix="1" applyNumberFormat="1" applyFont="1" applyFill="1" applyBorder="1" applyAlignment="1">
      <alignment horizontal="right" vertical="center"/>
    </xf>
    <xf numFmtId="0" fontId="7" fillId="2" borderId="4" xfId="75" applyFont="1" applyFill="1" applyBorder="1" applyAlignment="1">
      <alignment horizontal="center" vertical="center"/>
    </xf>
    <xf numFmtId="187" fontId="7" fillId="2" borderId="2" xfId="75" applyNumberFormat="1" applyFont="1" applyFill="1" applyBorder="1" applyAlignment="1">
      <alignment horizontal="right" vertical="center"/>
    </xf>
    <xf numFmtId="187" fontId="4" fillId="2" borderId="2" xfId="75" applyNumberFormat="1" applyFont="1" applyFill="1" applyBorder="1" applyAlignment="1">
      <alignment horizontal="right" vertical="center"/>
    </xf>
    <xf numFmtId="187" fontId="4" fillId="2" borderId="2" xfId="75" quotePrefix="1" applyNumberFormat="1" applyFont="1" applyFill="1" applyBorder="1" applyAlignment="1">
      <alignment horizontal="right" vertical="center"/>
    </xf>
    <xf numFmtId="0" fontId="4" fillId="2" borderId="0" xfId="75" applyFont="1" applyFill="1" applyBorder="1" applyAlignment="1">
      <alignment vertical="center"/>
    </xf>
    <xf numFmtId="0" fontId="1" fillId="2" borderId="1" xfId="75" applyFont="1" applyFill="1" applyBorder="1" applyAlignment="1">
      <alignment vertical="center"/>
    </xf>
    <xf numFmtId="0" fontId="1" fillId="2" borderId="1" xfId="75" applyFont="1" applyFill="1" applyBorder="1" applyAlignment="1">
      <alignment horizontal="right" vertical="center"/>
    </xf>
    <xf numFmtId="0" fontId="9" fillId="2" borderId="0" xfId="76" applyFont="1" applyFill="1" applyAlignment="1">
      <alignment vertical="center"/>
    </xf>
    <xf numFmtId="0" fontId="7" fillId="2" borderId="0" xfId="76" applyFont="1" applyFill="1" applyAlignment="1">
      <alignment vertical="center"/>
    </xf>
    <xf numFmtId="0" fontId="1" fillId="2" borderId="0" xfId="76" applyFont="1" applyFill="1" applyAlignment="1">
      <alignment vertical="center"/>
    </xf>
    <xf numFmtId="0" fontId="1" fillId="2" borderId="2" xfId="76" applyFont="1" applyFill="1" applyBorder="1" applyAlignment="1">
      <alignment horizontal="right" vertical="center"/>
    </xf>
    <xf numFmtId="0" fontId="7" fillId="2" borderId="27" xfId="76" applyFont="1" applyFill="1" applyBorder="1" applyAlignment="1">
      <alignment horizontal="distributed" vertical="center" wrapText="1" justifyLastLine="1"/>
    </xf>
    <xf numFmtId="0" fontId="7" fillId="2" borderId="26" xfId="76" applyFont="1" applyFill="1" applyBorder="1" applyAlignment="1">
      <alignment horizontal="distributed" vertical="center" wrapText="1" justifyLastLine="1"/>
    </xf>
    <xf numFmtId="49" fontId="8" fillId="2" borderId="23" xfId="76" applyNumberFormat="1" applyFont="1" applyFill="1" applyBorder="1" applyAlignment="1">
      <alignment horizontal="center" vertical="center"/>
    </xf>
    <xf numFmtId="181" fontId="4" fillId="2" borderId="0" xfId="76" applyNumberFormat="1" applyFont="1" applyFill="1" applyBorder="1" applyAlignment="1">
      <alignment horizontal="right" vertical="center"/>
    </xf>
    <xf numFmtId="181" fontId="1" fillId="2" borderId="0" xfId="76" applyNumberFormat="1" applyFont="1" applyFill="1" applyBorder="1" applyAlignment="1">
      <alignment horizontal="right" vertical="center"/>
    </xf>
    <xf numFmtId="49" fontId="7" fillId="2" borderId="23" xfId="76" applyNumberFormat="1" applyFont="1" applyFill="1" applyBorder="1" applyAlignment="1">
      <alignment horizontal="center" vertical="center"/>
    </xf>
    <xf numFmtId="181" fontId="4" fillId="2" borderId="11" xfId="76" applyNumberFormat="1" applyFont="1" applyFill="1" applyBorder="1" applyAlignment="1">
      <alignment horizontal="right" vertical="center"/>
    </xf>
    <xf numFmtId="49" fontId="7" fillId="2" borderId="4" xfId="76" applyNumberFormat="1" applyFont="1" applyFill="1" applyBorder="1" applyAlignment="1">
      <alignment horizontal="center" vertical="center"/>
    </xf>
    <xf numFmtId="181" fontId="4" fillId="2" borderId="3" xfId="76" applyNumberFormat="1" applyFont="1" applyFill="1" applyBorder="1" applyAlignment="1">
      <alignment horizontal="right" vertical="center"/>
    </xf>
    <xf numFmtId="181" fontId="1" fillId="2" borderId="2" xfId="76" applyNumberFormat="1" applyFont="1" applyFill="1" applyBorder="1" applyAlignment="1">
      <alignment horizontal="right" vertical="center"/>
    </xf>
    <xf numFmtId="181" fontId="4" fillId="2" borderId="2" xfId="76" applyNumberFormat="1" applyFont="1" applyFill="1" applyBorder="1" applyAlignment="1">
      <alignment horizontal="right" vertical="center"/>
    </xf>
    <xf numFmtId="0" fontId="7" fillId="2" borderId="0" xfId="76" applyFont="1" applyFill="1" applyBorder="1" applyAlignment="1">
      <alignment vertical="center"/>
    </xf>
    <xf numFmtId="0" fontId="1" fillId="2" borderId="0" xfId="76" applyFont="1" applyFill="1" applyBorder="1" applyAlignment="1">
      <alignment horizontal="right" vertical="center"/>
    </xf>
    <xf numFmtId="0" fontId="9" fillId="2" borderId="0" xfId="77" applyFont="1" applyFill="1" applyAlignment="1">
      <alignment vertical="center"/>
    </xf>
    <xf numFmtId="0" fontId="7" fillId="2" borderId="0" xfId="77" applyFont="1" applyFill="1" applyAlignment="1">
      <alignment vertical="center"/>
    </xf>
    <xf numFmtId="0" fontId="1" fillId="2" borderId="2" xfId="77" applyFont="1" applyFill="1" applyBorder="1" applyAlignment="1">
      <alignment horizontal="right" vertical="center"/>
    </xf>
    <xf numFmtId="0" fontId="1" fillId="2" borderId="0" xfId="77" applyFont="1" applyFill="1" applyBorder="1" applyAlignment="1">
      <alignment horizontal="right" vertical="center"/>
    </xf>
    <xf numFmtId="0" fontId="1" fillId="2" borderId="0" xfId="77" applyFont="1" applyFill="1" applyAlignment="1">
      <alignment vertical="center"/>
    </xf>
    <xf numFmtId="0" fontId="1" fillId="2" borderId="0" xfId="77" applyFont="1" applyFill="1" applyAlignment="1">
      <alignment horizontal="right" vertical="center"/>
    </xf>
    <xf numFmtId="181" fontId="7" fillId="2" borderId="18" xfId="77" applyNumberFormat="1" applyFont="1" applyFill="1" applyBorder="1" applyAlignment="1">
      <alignment horizontal="center" vertical="center" wrapText="1"/>
    </xf>
    <xf numFmtId="0" fontId="7" fillId="2" borderId="26" xfId="77" applyFont="1" applyFill="1" applyBorder="1" applyAlignment="1">
      <alignment horizontal="center" vertical="center" wrapText="1"/>
    </xf>
    <xf numFmtId="0" fontId="7" fillId="2" borderId="27" xfId="77" applyFont="1" applyFill="1" applyBorder="1" applyAlignment="1">
      <alignment horizontal="center" vertical="center" wrapText="1"/>
    </xf>
    <xf numFmtId="0" fontId="7" fillId="2" borderId="0" xfId="77" applyFont="1" applyFill="1" applyBorder="1" applyAlignment="1">
      <alignment vertical="center"/>
    </xf>
    <xf numFmtId="181" fontId="7" fillId="2" borderId="11" xfId="77" applyNumberFormat="1" applyFont="1" applyFill="1" applyBorder="1" applyAlignment="1">
      <alignment horizontal="right" vertical="center"/>
    </xf>
    <xf numFmtId="181" fontId="4" fillId="2" borderId="0" xfId="77" applyNumberFormat="1" applyFont="1" applyFill="1" applyBorder="1" applyAlignment="1">
      <alignment horizontal="right" vertical="center"/>
    </xf>
    <xf numFmtId="201" fontId="7" fillId="2" borderId="0" xfId="76" applyNumberFormat="1" applyFont="1" applyFill="1" applyBorder="1" applyAlignment="1">
      <alignment horizontal="right" vertical="center"/>
    </xf>
    <xf numFmtId="201" fontId="4" fillId="2" borderId="0" xfId="76" applyNumberFormat="1" applyFont="1" applyFill="1" applyBorder="1" applyAlignment="1">
      <alignment horizontal="right" vertical="center"/>
    </xf>
    <xf numFmtId="181" fontId="7" fillId="2" borderId="3" xfId="77" applyNumberFormat="1" applyFont="1" applyFill="1" applyBorder="1" applyAlignment="1">
      <alignment horizontal="right" vertical="center"/>
    </xf>
    <xf numFmtId="181" fontId="4" fillId="2" borderId="2" xfId="77" applyNumberFormat="1" applyFont="1" applyFill="1" applyBorder="1" applyAlignment="1">
      <alignment horizontal="right" vertical="center"/>
    </xf>
    <xf numFmtId="201" fontId="7" fillId="2" borderId="2" xfId="76" applyNumberFormat="1" applyFont="1" applyFill="1" applyBorder="1" applyAlignment="1">
      <alignment horizontal="right" vertical="center"/>
    </xf>
    <xf numFmtId="201" fontId="4" fillId="2" borderId="2" xfId="76" applyNumberFormat="1" applyFont="1" applyFill="1" applyBorder="1" applyAlignment="1">
      <alignment horizontal="right" vertical="center"/>
    </xf>
    <xf numFmtId="0" fontId="9" fillId="2" borderId="0" xfId="77" applyFont="1" applyFill="1" applyAlignment="1">
      <alignment horizontal="left" vertical="center"/>
    </xf>
    <xf numFmtId="0" fontId="1" fillId="2" borderId="0" xfId="77" applyFont="1" applyFill="1" applyBorder="1" applyAlignment="1">
      <alignment vertical="center"/>
    </xf>
    <xf numFmtId="0" fontId="7" fillId="2" borderId="0" xfId="77" applyFont="1" applyFill="1" applyBorder="1" applyAlignment="1">
      <alignment horizontal="center" vertical="center"/>
    </xf>
    <xf numFmtId="0" fontId="7" fillId="2" borderId="18" xfId="77" applyFont="1" applyFill="1" applyBorder="1" applyAlignment="1">
      <alignment horizontal="center" vertical="center" wrapText="1" justifyLastLine="1"/>
    </xf>
    <xf numFmtId="0" fontId="7" fillId="2" borderId="0" xfId="76" applyFont="1" applyFill="1" applyBorder="1" applyAlignment="1">
      <alignment horizontal="distributed" vertical="center" wrapText="1" justifyLastLine="1"/>
    </xf>
    <xf numFmtId="0" fontId="7" fillId="2" borderId="0" xfId="77" applyFont="1" applyFill="1" applyBorder="1" applyAlignment="1">
      <alignment horizontal="center" vertical="center" wrapText="1"/>
    </xf>
    <xf numFmtId="180" fontId="7" fillId="2" borderId="11" xfId="77" applyNumberFormat="1" applyFont="1" applyFill="1" applyBorder="1" applyAlignment="1">
      <alignment horizontal="right" vertical="center"/>
    </xf>
    <xf numFmtId="184" fontId="7" fillId="2" borderId="0" xfId="77" applyNumberFormat="1" applyFont="1" applyFill="1" applyBorder="1" applyAlignment="1">
      <alignment horizontal="right" vertical="center"/>
    </xf>
    <xf numFmtId="49" fontId="7" fillId="2" borderId="0" xfId="76" applyNumberFormat="1" applyFont="1" applyFill="1" applyBorder="1" applyAlignment="1">
      <alignment horizontal="center" vertical="center"/>
    </xf>
    <xf numFmtId="180" fontId="7" fillId="2" borderId="3" xfId="77" applyNumberFormat="1" applyFont="1" applyFill="1" applyBorder="1" applyAlignment="1">
      <alignment horizontal="right" vertical="center"/>
    </xf>
    <xf numFmtId="184" fontId="7" fillId="2" borderId="2" xfId="77" applyNumberFormat="1" applyFont="1" applyFill="1" applyBorder="1" applyAlignment="1">
      <alignment horizontal="right" vertical="center"/>
    </xf>
    <xf numFmtId="0" fontId="9" fillId="2" borderId="0" xfId="78" applyFont="1" applyFill="1" applyAlignment="1">
      <alignment vertical="center"/>
    </xf>
    <xf numFmtId="0" fontId="7" fillId="2" borderId="0" xfId="78" applyFont="1" applyFill="1" applyAlignment="1">
      <alignment vertical="center"/>
    </xf>
    <xf numFmtId="0" fontId="1" fillId="2" borderId="0" xfId="78" applyFont="1" applyFill="1" applyAlignment="1">
      <alignment vertical="center"/>
    </xf>
    <xf numFmtId="0" fontId="1" fillId="2" borderId="0" xfId="78" applyFont="1" applyFill="1" applyAlignment="1">
      <alignment horizontal="right" vertical="center"/>
    </xf>
    <xf numFmtId="0" fontId="7" fillId="2" borderId="0" xfId="78" applyFont="1" applyFill="1" applyBorder="1" applyAlignment="1">
      <alignment vertical="center"/>
    </xf>
    <xf numFmtId="0" fontId="7" fillId="2" borderId="27" xfId="78" applyFont="1" applyFill="1" applyBorder="1" applyAlignment="1">
      <alignment horizontal="distributed" vertical="center" justifyLastLine="1"/>
    </xf>
    <xf numFmtId="0" fontId="7" fillId="2" borderId="27" xfId="78" applyFont="1" applyFill="1" applyBorder="1" applyAlignment="1">
      <alignment horizontal="distributed" vertical="center" wrapText="1" justifyLastLine="1"/>
    </xf>
    <xf numFmtId="49" fontId="7" fillId="2" borderId="23" xfId="78" applyNumberFormat="1" applyFont="1" applyFill="1" applyBorder="1" applyAlignment="1">
      <alignment horizontal="center" vertical="center"/>
    </xf>
    <xf numFmtId="181" fontId="4" fillId="2" borderId="11" xfId="78" applyNumberFormat="1" applyFont="1" applyFill="1" applyBorder="1" applyAlignment="1">
      <alignment horizontal="right" vertical="center"/>
    </xf>
    <xf numFmtId="181" fontId="4" fillId="2" borderId="0" xfId="78" applyNumberFormat="1" applyFont="1" applyFill="1" applyBorder="1" applyAlignment="1">
      <alignment horizontal="right" vertical="center"/>
    </xf>
    <xf numFmtId="181" fontId="4" fillId="2" borderId="3" xfId="78" applyNumberFormat="1" applyFont="1" applyFill="1" applyBorder="1" applyAlignment="1">
      <alignment horizontal="right" vertical="center"/>
    </xf>
    <xf numFmtId="181" fontId="4" fillId="2" borderId="2" xfId="78" applyNumberFormat="1" applyFont="1" applyFill="1" applyBorder="1" applyAlignment="1">
      <alignment horizontal="right" vertical="center"/>
    </xf>
    <xf numFmtId="0" fontId="1" fillId="2" borderId="1" xfId="78" applyFont="1" applyFill="1" applyBorder="1" applyAlignment="1">
      <alignment vertical="center"/>
    </xf>
    <xf numFmtId="0" fontId="1" fillId="2" borderId="1" xfId="78" applyFont="1" applyFill="1" applyBorder="1" applyAlignment="1">
      <alignment horizontal="right" vertical="center"/>
    </xf>
    <xf numFmtId="0" fontId="1" fillId="2" borderId="0" xfId="78" applyFont="1" applyFill="1" applyBorder="1" applyAlignment="1">
      <alignment vertical="center"/>
    </xf>
    <xf numFmtId="0" fontId="1" fillId="2" borderId="0" xfId="78" applyFont="1" applyFill="1" applyBorder="1" applyAlignment="1">
      <alignment horizontal="right" vertical="center"/>
    </xf>
    <xf numFmtId="0" fontId="7" fillId="2" borderId="27" xfId="78" applyFont="1" applyFill="1" applyBorder="1" applyAlignment="1">
      <alignment horizontal="center" vertical="center" justifyLastLine="1"/>
    </xf>
    <xf numFmtId="0" fontId="7" fillId="2" borderId="27" xfId="78" applyFont="1" applyFill="1" applyBorder="1" applyAlignment="1">
      <alignment horizontal="center" vertical="center" wrapText="1" justifyLastLine="1"/>
    </xf>
    <xf numFmtId="0" fontId="7" fillId="2" borderId="28" xfId="78" applyFont="1" applyFill="1" applyBorder="1" applyAlignment="1">
      <alignment horizontal="center" vertical="center" wrapText="1" justifyLastLine="1"/>
    </xf>
    <xf numFmtId="0" fontId="7" fillId="2" borderId="0" xfId="78" applyFont="1" applyFill="1" applyBorder="1" applyAlignment="1">
      <alignment horizontal="center" vertical="center" wrapText="1" justifyLastLine="1"/>
    </xf>
    <xf numFmtId="0" fontId="4" fillId="2" borderId="0" xfId="78" applyNumberFormat="1" applyFont="1" applyFill="1" applyBorder="1" applyAlignment="1">
      <alignment horizontal="right" vertical="center"/>
    </xf>
    <xf numFmtId="0" fontId="82" fillId="2" borderId="1" xfId="78" applyFont="1" applyFill="1" applyBorder="1" applyAlignment="1">
      <alignment vertical="center"/>
    </xf>
    <xf numFmtId="0" fontId="82" fillId="2" borderId="0" xfId="78" applyFont="1" applyFill="1" applyBorder="1" applyAlignment="1">
      <alignment vertical="center"/>
    </xf>
    <xf numFmtId="0" fontId="4" fillId="2" borderId="0" xfId="78" applyFont="1" applyFill="1" applyAlignment="1">
      <alignment vertical="center"/>
    </xf>
    <xf numFmtId="49" fontId="7" fillId="2" borderId="4" xfId="78" applyNumberFormat="1" applyFont="1" applyFill="1" applyBorder="1" applyAlignment="1">
      <alignment horizontal="center" vertical="center"/>
    </xf>
    <xf numFmtId="0" fontId="9" fillId="2" borderId="0" xfId="79" applyFont="1" applyFill="1" applyAlignment="1">
      <alignment vertical="center"/>
    </xf>
    <xf numFmtId="0" fontId="64" fillId="2" borderId="0" xfId="79" applyFont="1" applyFill="1" applyAlignment="1">
      <alignment vertical="center"/>
    </xf>
    <xf numFmtId="0" fontId="9" fillId="2" borderId="0" xfId="79" applyFont="1" applyFill="1" applyAlignment="1">
      <alignment vertical="center" wrapText="1"/>
    </xf>
    <xf numFmtId="0" fontId="1" fillId="2" borderId="0" xfId="79" applyFont="1" applyFill="1" applyAlignment="1">
      <alignment vertical="center"/>
    </xf>
    <xf numFmtId="0" fontId="1" fillId="2" borderId="2" xfId="15" applyFont="1" applyFill="1" applyBorder="1" applyAlignment="1">
      <alignment vertical="center"/>
    </xf>
    <xf numFmtId="0" fontId="1" fillId="2" borderId="2" xfId="79" applyFont="1" applyFill="1" applyBorder="1" applyAlignment="1">
      <alignment horizontal="right" vertical="center"/>
    </xf>
    <xf numFmtId="0" fontId="21" fillId="2" borderId="0" xfId="79" applyFont="1" applyFill="1" applyAlignment="1">
      <alignment vertical="center"/>
    </xf>
    <xf numFmtId="0" fontId="7" fillId="2" borderId="0" xfId="79" applyFont="1" applyFill="1" applyAlignment="1">
      <alignment vertical="center"/>
    </xf>
    <xf numFmtId="0" fontId="22" fillId="2" borderId="0" xfId="79" applyFont="1" applyFill="1" applyAlignment="1">
      <alignment vertical="center"/>
    </xf>
    <xf numFmtId="0" fontId="7" fillId="2" borderId="26" xfId="79" applyFont="1" applyFill="1" applyBorder="1" applyAlignment="1">
      <alignment horizontal="center" vertical="center" justifyLastLine="1"/>
    </xf>
    <xf numFmtId="0" fontId="7" fillId="2" borderId="18" xfId="79" applyFont="1" applyFill="1" applyBorder="1" applyAlignment="1">
      <alignment horizontal="center" vertical="center" justifyLastLine="1"/>
    </xf>
    <xf numFmtId="187" fontId="7" fillId="2" borderId="11" xfId="79" applyNumberFormat="1" applyFont="1" applyFill="1" applyBorder="1" applyAlignment="1">
      <alignment horizontal="right" vertical="center"/>
    </xf>
    <xf numFmtId="187" fontId="7" fillId="2" borderId="0" xfId="79" applyNumberFormat="1" applyFont="1" applyFill="1" applyBorder="1" applyAlignment="1">
      <alignment horizontal="right" vertical="center"/>
    </xf>
    <xf numFmtId="187" fontId="4" fillId="2" borderId="0" xfId="79" applyNumberFormat="1" applyFont="1" applyFill="1" applyBorder="1" applyAlignment="1">
      <alignment horizontal="right" vertical="center"/>
    </xf>
    <xf numFmtId="0" fontId="34" fillId="2" borderId="0" xfId="79" applyFont="1" applyFill="1" applyAlignment="1">
      <alignment vertical="center"/>
    </xf>
    <xf numFmtId="0" fontId="34" fillId="2" borderId="0" xfId="79" applyFont="1" applyFill="1" applyBorder="1" applyAlignment="1">
      <alignment vertical="center"/>
    </xf>
    <xf numFmtId="0" fontId="9" fillId="2" borderId="0" xfId="79" applyFont="1" applyFill="1" applyBorder="1" applyAlignment="1">
      <alignment vertical="center"/>
    </xf>
    <xf numFmtId="0" fontId="4" fillId="2" borderId="0" xfId="79" quotePrefix="1" applyNumberFormat="1" applyFont="1" applyFill="1" applyBorder="1" applyAlignment="1">
      <alignment horizontal="right" vertical="center"/>
    </xf>
    <xf numFmtId="187" fontId="7" fillId="2" borderId="3" xfId="79" applyNumberFormat="1" applyFont="1" applyFill="1" applyBorder="1" applyAlignment="1">
      <alignment horizontal="right" vertical="center"/>
    </xf>
    <xf numFmtId="187" fontId="7" fillId="2" borderId="2" xfId="79" applyNumberFormat="1" applyFont="1" applyFill="1" applyBorder="1" applyAlignment="1">
      <alignment horizontal="right" vertical="center"/>
    </xf>
    <xf numFmtId="187" fontId="4" fillId="2" borderId="2" xfId="79" applyNumberFormat="1" applyFont="1" applyFill="1" applyBorder="1" applyAlignment="1">
      <alignment horizontal="right" vertical="center"/>
    </xf>
    <xf numFmtId="0" fontId="4" fillId="2" borderId="2" xfId="79" quotePrefix="1" applyNumberFormat="1" applyFont="1" applyFill="1" applyBorder="1" applyAlignment="1">
      <alignment horizontal="right" vertical="center"/>
    </xf>
    <xf numFmtId="0" fontId="1" fillId="2" borderId="1" xfId="79" applyFont="1" applyFill="1" applyBorder="1" applyAlignment="1">
      <alignment vertical="center"/>
    </xf>
    <xf numFmtId="0" fontId="1" fillId="2" borderId="0" xfId="79" applyFont="1" applyFill="1" applyBorder="1" applyAlignment="1">
      <alignment vertical="center"/>
    </xf>
    <xf numFmtId="0" fontId="1" fillId="2" borderId="0" xfId="79" applyFont="1" applyFill="1" applyBorder="1" applyAlignment="1">
      <alignment horizontal="right" vertical="center"/>
    </xf>
    <xf numFmtId="0" fontId="6" fillId="2" borderId="0" xfId="15" applyFill="1" applyAlignment="1">
      <alignment vertical="center"/>
    </xf>
    <xf numFmtId="0" fontId="7" fillId="2" borderId="27" xfId="79" applyFont="1" applyFill="1" applyBorder="1" applyAlignment="1">
      <alignment horizontal="center" vertical="center" justifyLastLine="1"/>
    </xf>
    <xf numFmtId="184" fontId="7" fillId="2" borderId="0" xfId="79" applyNumberFormat="1" applyFont="1" applyFill="1" applyBorder="1" applyAlignment="1">
      <alignment horizontal="right" vertical="center"/>
    </xf>
    <xf numFmtId="184" fontId="4" fillId="2" borderId="0" xfId="79" applyNumberFormat="1" applyFont="1" applyFill="1" applyBorder="1" applyAlignment="1">
      <alignment horizontal="right" vertical="center"/>
    </xf>
    <xf numFmtId="184" fontId="4" fillId="2" borderId="0" xfId="79" quotePrefix="1" applyNumberFormat="1" applyFont="1" applyFill="1" applyBorder="1" applyAlignment="1">
      <alignment horizontal="right" vertical="center"/>
    </xf>
    <xf numFmtId="184" fontId="4" fillId="2" borderId="2" xfId="79" applyNumberFormat="1" applyFont="1" applyFill="1" applyBorder="1" applyAlignment="1">
      <alignment horizontal="right" vertical="center"/>
    </xf>
    <xf numFmtId="0" fontId="35" fillId="2" borderId="0" xfId="79" applyFont="1" applyFill="1" applyAlignment="1">
      <alignment vertical="center"/>
    </xf>
    <xf numFmtId="0" fontId="1" fillId="2" borderId="2" xfId="79" applyFont="1" applyFill="1" applyBorder="1" applyAlignment="1">
      <alignment vertical="center"/>
    </xf>
    <xf numFmtId="38" fontId="7" fillId="2" borderId="26" xfId="79" applyNumberFormat="1" applyFont="1" applyFill="1" applyBorder="1" applyAlignment="1">
      <alignment horizontal="center" vertical="center"/>
    </xf>
    <xf numFmtId="38" fontId="7" fillId="2" borderId="27" xfId="79" applyNumberFormat="1" applyFont="1" applyFill="1" applyBorder="1" applyAlignment="1">
      <alignment horizontal="center" vertical="center"/>
    </xf>
    <xf numFmtId="187" fontId="4" fillId="2" borderId="0" xfId="79" applyNumberFormat="1" applyFont="1" applyFill="1" applyBorder="1" applyAlignment="1">
      <alignment vertical="center"/>
    </xf>
    <xf numFmtId="181" fontId="7" fillId="2" borderId="11" xfId="7" applyNumberFormat="1" applyFont="1" applyFill="1" applyBorder="1" applyAlignment="1">
      <alignment horizontal="right" vertical="center"/>
    </xf>
    <xf numFmtId="187" fontId="7" fillId="2" borderId="0" xfId="7" applyNumberFormat="1" applyFont="1" applyFill="1" applyBorder="1" applyAlignment="1">
      <alignment horizontal="right" vertical="center"/>
    </xf>
    <xf numFmtId="181" fontId="7" fillId="2" borderId="3" xfId="78" applyNumberFormat="1" applyFont="1" applyFill="1" applyBorder="1" applyAlignment="1">
      <alignment horizontal="right" vertical="center"/>
    </xf>
    <xf numFmtId="181" fontId="7" fillId="2" borderId="0" xfId="78" applyNumberFormat="1" applyFont="1" applyFill="1" applyBorder="1" applyAlignment="1">
      <alignment horizontal="right" vertical="center"/>
    </xf>
    <xf numFmtId="0" fontId="82" fillId="2" borderId="0" xfId="78" applyFont="1" applyFill="1" applyAlignment="1">
      <alignment vertical="center"/>
    </xf>
    <xf numFmtId="0" fontId="1" fillId="2" borderId="0" xfId="78" applyFont="1" applyFill="1" applyAlignment="1">
      <alignment horizontal="right" vertical="top"/>
    </xf>
    <xf numFmtId="0" fontId="7" fillId="2" borderId="18" xfId="78" applyFont="1" applyFill="1" applyBorder="1" applyAlignment="1">
      <alignment horizontal="center" vertical="center" justifyLastLine="1"/>
    </xf>
    <xf numFmtId="0" fontId="7" fillId="2" borderId="18" xfId="78" applyFont="1" applyFill="1" applyBorder="1" applyAlignment="1">
      <alignment horizontal="center" vertical="center" wrapText="1" shrinkToFit="1"/>
    </xf>
    <xf numFmtId="0" fontId="7" fillId="2" borderId="18" xfId="78" applyFont="1" applyFill="1" applyBorder="1" applyAlignment="1">
      <alignment horizontal="center" vertical="center" wrapText="1" justifyLastLine="1"/>
    </xf>
    <xf numFmtId="177" fontId="4" fillId="2" borderId="0" xfId="78" applyNumberFormat="1" applyFont="1" applyFill="1" applyBorder="1" applyAlignment="1">
      <alignment horizontal="right" vertical="center"/>
    </xf>
    <xf numFmtId="181" fontId="4" fillId="2" borderId="0" xfId="78" applyNumberFormat="1" applyFont="1" applyFill="1" applyBorder="1" applyAlignment="1">
      <alignment horizontal="right" vertical="center" shrinkToFit="1"/>
    </xf>
    <xf numFmtId="181" fontId="7" fillId="2" borderId="2" xfId="78" applyNumberFormat="1" applyFont="1" applyFill="1" applyBorder="1" applyAlignment="1">
      <alignment horizontal="right" vertical="center"/>
    </xf>
    <xf numFmtId="177" fontId="4" fillId="2" borderId="2" xfId="78" applyNumberFormat="1" applyFont="1" applyFill="1" applyBorder="1" applyAlignment="1">
      <alignment horizontal="right" vertical="center"/>
    </xf>
    <xf numFmtId="181" fontId="4" fillId="2" borderId="2" xfId="78" applyNumberFormat="1" applyFont="1" applyFill="1" applyBorder="1" applyAlignment="1">
      <alignment horizontal="right" vertical="center" shrinkToFit="1"/>
    </xf>
    <xf numFmtId="0" fontId="9" fillId="2" borderId="0" xfId="80" applyFont="1" applyFill="1" applyAlignment="1">
      <alignment vertical="center"/>
    </xf>
    <xf numFmtId="0" fontId="7" fillId="2" borderId="0" xfId="80" applyFont="1" applyFill="1" applyAlignment="1">
      <alignment vertical="center"/>
    </xf>
    <xf numFmtId="0" fontId="1" fillId="2" borderId="0" xfId="80" applyFont="1" applyFill="1" applyAlignment="1">
      <alignment vertical="center"/>
    </xf>
    <xf numFmtId="0" fontId="1" fillId="2" borderId="2" xfId="80" applyFont="1" applyFill="1" applyBorder="1" applyAlignment="1">
      <alignment horizontal="right" vertical="top"/>
    </xf>
    <xf numFmtId="0" fontId="34" fillId="2" borderId="0" xfId="80" applyFont="1" applyFill="1" applyAlignment="1">
      <alignment horizontal="distributed" vertical="center" justifyLastLine="1"/>
    </xf>
    <xf numFmtId="0" fontId="7" fillId="2" borderId="18" xfId="80" applyFont="1" applyFill="1" applyBorder="1" applyAlignment="1">
      <alignment horizontal="center" vertical="center" justifyLastLine="1"/>
    </xf>
    <xf numFmtId="0" fontId="7" fillId="2" borderId="7" xfId="80" applyFont="1" applyFill="1" applyBorder="1" applyAlignment="1">
      <alignment horizontal="center" vertical="center"/>
    </xf>
    <xf numFmtId="184" fontId="7" fillId="2" borderId="11" xfId="7" applyNumberFormat="1" applyFont="1" applyFill="1" applyBorder="1" applyAlignment="1">
      <alignment horizontal="right" vertical="center" shrinkToFit="1"/>
    </xf>
    <xf numFmtId="184" fontId="4" fillId="2" borderId="0" xfId="7" applyNumberFormat="1" applyFont="1" applyFill="1" applyBorder="1" applyAlignment="1">
      <alignment horizontal="right" vertical="center" shrinkToFit="1"/>
    </xf>
    <xf numFmtId="184" fontId="7" fillId="2" borderId="0" xfId="7" applyNumberFormat="1" applyFont="1" applyFill="1" applyBorder="1" applyAlignment="1">
      <alignment horizontal="right" vertical="center" shrinkToFit="1"/>
    </xf>
    <xf numFmtId="0" fontId="34" fillId="2" borderId="0" xfId="80" applyFont="1" applyFill="1" applyAlignment="1">
      <alignment vertical="center"/>
    </xf>
    <xf numFmtId="49" fontId="7" fillId="2" borderId="23" xfId="80" applyNumberFormat="1" applyFont="1" applyFill="1" applyBorder="1" applyAlignment="1">
      <alignment horizontal="center" vertical="center"/>
    </xf>
    <xf numFmtId="0" fontId="7" fillId="2" borderId="4" xfId="80" applyFont="1" applyFill="1" applyBorder="1" applyAlignment="1">
      <alignment horizontal="center" vertical="center"/>
    </xf>
    <xf numFmtId="184" fontId="7" fillId="2" borderId="3" xfId="7" applyNumberFormat="1" applyFont="1" applyFill="1" applyBorder="1" applyAlignment="1">
      <alignment horizontal="right" vertical="center" shrinkToFit="1"/>
    </xf>
    <xf numFmtId="184" fontId="4" fillId="2" borderId="2" xfId="7" applyNumberFormat="1" applyFont="1" applyFill="1" applyBorder="1" applyAlignment="1">
      <alignment horizontal="right" vertical="center" shrinkToFit="1"/>
    </xf>
    <xf numFmtId="184" fontId="7" fillId="2" borderId="2" xfId="7" applyNumberFormat="1" applyFont="1" applyFill="1" applyBorder="1" applyAlignment="1">
      <alignment horizontal="right" vertical="center" shrinkToFit="1"/>
    </xf>
    <xf numFmtId="0" fontId="1" fillId="2" borderId="0" xfId="80" applyFont="1" applyFill="1" applyBorder="1" applyAlignment="1">
      <alignment horizontal="right" vertical="top"/>
    </xf>
    <xf numFmtId="0" fontId="1" fillId="2" borderId="2" xfId="15" applyFont="1" applyFill="1" applyBorder="1" applyAlignment="1">
      <alignment vertical="top"/>
    </xf>
    <xf numFmtId="0" fontId="1" fillId="2" borderId="0" xfId="15" applyFont="1" applyFill="1" applyBorder="1" applyAlignment="1">
      <alignment vertical="top"/>
    </xf>
    <xf numFmtId="0" fontId="7" fillId="2" borderId="0" xfId="80" applyFont="1" applyFill="1" applyBorder="1" applyAlignment="1">
      <alignment vertical="center" justifyLastLine="1"/>
    </xf>
    <xf numFmtId="0" fontId="7" fillId="2" borderId="26" xfId="80" applyFont="1" applyFill="1" applyBorder="1" applyAlignment="1">
      <alignment horizontal="center" vertical="center" justifyLastLine="1"/>
    </xf>
    <xf numFmtId="181" fontId="7" fillId="2" borderId="11" xfId="80" applyNumberFormat="1" applyFont="1" applyFill="1" applyBorder="1" applyAlignment="1">
      <alignment horizontal="right" vertical="center"/>
    </xf>
    <xf numFmtId="181" fontId="4" fillId="2" borderId="0" xfId="80" applyNumberFormat="1" applyFont="1" applyFill="1" applyBorder="1" applyAlignment="1">
      <alignment horizontal="right" vertical="center"/>
    </xf>
    <xf numFmtId="181" fontId="7" fillId="2" borderId="0" xfId="80" applyNumberFormat="1" applyFont="1" applyFill="1" applyBorder="1" applyAlignment="1">
      <alignment horizontal="right" vertical="center"/>
    </xf>
    <xf numFmtId="181" fontId="7" fillId="2" borderId="3" xfId="80" applyNumberFormat="1" applyFont="1" applyFill="1" applyBorder="1" applyAlignment="1">
      <alignment horizontal="right" vertical="center"/>
    </xf>
    <xf numFmtId="181" fontId="4" fillId="2" borderId="2" xfId="80" applyNumberFormat="1" applyFont="1" applyFill="1" applyBorder="1" applyAlignment="1">
      <alignment horizontal="right" vertical="center"/>
    </xf>
    <xf numFmtId="181" fontId="7" fillId="2" borderId="2" xfId="80" applyNumberFormat="1" applyFont="1" applyFill="1" applyBorder="1" applyAlignment="1">
      <alignment horizontal="right" vertical="center"/>
    </xf>
    <xf numFmtId="0" fontId="1" fillId="2" borderId="1" xfId="15" applyFont="1" applyFill="1" applyBorder="1" applyAlignment="1">
      <alignment vertical="top"/>
    </xf>
    <xf numFmtId="0" fontId="9" fillId="2" borderId="0" xfId="81" applyFont="1" applyFill="1" applyAlignment="1">
      <alignment vertical="center"/>
    </xf>
    <xf numFmtId="0" fontId="22" fillId="2" borderId="0" xfId="81" applyFont="1" applyFill="1" applyAlignment="1">
      <alignment vertical="center"/>
    </xf>
    <xf numFmtId="0" fontId="1" fillId="2" borderId="0" xfId="81" applyFont="1" applyFill="1" applyAlignment="1">
      <alignment vertical="center"/>
    </xf>
    <xf numFmtId="0" fontId="1" fillId="2" borderId="2" xfId="81" applyFont="1" applyFill="1" applyBorder="1" applyAlignment="1">
      <alignment horizontal="right" vertical="center"/>
    </xf>
    <xf numFmtId="0" fontId="7" fillId="2" borderId="21" xfId="81" applyFont="1" applyFill="1" applyBorder="1" applyAlignment="1">
      <alignment horizontal="center" vertical="center"/>
    </xf>
    <xf numFmtId="0" fontId="7" fillId="2" borderId="9" xfId="81" applyFont="1" applyFill="1" applyBorder="1" applyAlignment="1">
      <alignment horizontal="center" vertical="center"/>
    </xf>
    <xf numFmtId="0" fontId="7" fillId="2" borderId="9" xfId="81" applyFont="1" applyFill="1" applyBorder="1" applyAlignment="1">
      <alignment horizontal="center" vertical="center" wrapText="1"/>
    </xf>
    <xf numFmtId="0" fontId="8" fillId="2" borderId="9" xfId="81" applyFont="1" applyFill="1" applyBorder="1" applyAlignment="1">
      <alignment horizontal="center" vertical="center" wrapText="1"/>
    </xf>
    <xf numFmtId="0" fontId="7" fillId="2" borderId="10" xfId="81" applyFont="1" applyFill="1" applyBorder="1" applyAlignment="1">
      <alignment horizontal="center" vertical="center"/>
    </xf>
    <xf numFmtId="0" fontId="34" fillId="2" borderId="0" xfId="81" applyFont="1" applyFill="1" applyAlignment="1">
      <alignment vertical="center"/>
    </xf>
    <xf numFmtId="0" fontId="7" fillId="2" borderId="7" xfId="81" applyFont="1" applyFill="1" applyBorder="1" applyAlignment="1">
      <alignment horizontal="center" vertical="center" wrapText="1"/>
    </xf>
    <xf numFmtId="187" fontId="22" fillId="2" borderId="0" xfId="81" applyNumberFormat="1" applyFont="1" applyFill="1" applyAlignment="1">
      <alignment vertical="center"/>
    </xf>
    <xf numFmtId="187" fontId="4" fillId="2" borderId="5" xfId="81" applyNumberFormat="1" applyFont="1" applyFill="1" applyBorder="1" applyAlignment="1">
      <alignment horizontal="right" vertical="center"/>
    </xf>
    <xf numFmtId="0" fontId="7" fillId="2" borderId="23" xfId="81" applyFont="1" applyFill="1" applyBorder="1" applyAlignment="1">
      <alignment horizontal="center" vertical="center"/>
    </xf>
    <xf numFmtId="187" fontId="4" fillId="2" borderId="0" xfId="81" applyNumberFormat="1" applyFont="1" applyFill="1" applyBorder="1" applyAlignment="1">
      <alignment horizontal="right" vertical="center"/>
    </xf>
    <xf numFmtId="0" fontId="7" fillId="2" borderId="4" xfId="81" applyFont="1" applyFill="1" applyBorder="1" applyAlignment="1">
      <alignment horizontal="center" vertical="center"/>
    </xf>
    <xf numFmtId="187" fontId="22" fillId="2" borderId="3" xfId="81" applyNumberFormat="1" applyFont="1" applyFill="1" applyBorder="1" applyAlignment="1">
      <alignment vertical="center"/>
    </xf>
    <xf numFmtId="187" fontId="4" fillId="2" borderId="2" xfId="81" applyNumberFormat="1" applyFont="1" applyFill="1" applyBorder="1" applyAlignment="1">
      <alignment horizontal="right" vertical="center"/>
    </xf>
    <xf numFmtId="0" fontId="1" fillId="2" borderId="1" xfId="81" applyFont="1" applyFill="1" applyBorder="1" applyAlignment="1">
      <alignment horizontal="right" vertical="top"/>
    </xf>
    <xf numFmtId="0" fontId="34" fillId="2" borderId="0" xfId="80" applyFont="1" applyFill="1" applyBorder="1" applyAlignment="1">
      <alignment vertical="center"/>
    </xf>
    <xf numFmtId="0" fontId="9" fillId="2" borderId="0" xfId="82" applyFont="1" applyFill="1" applyAlignment="1">
      <alignment vertical="center"/>
    </xf>
    <xf numFmtId="0" fontId="7" fillId="2" borderId="0" xfId="82" applyFont="1" applyFill="1" applyAlignment="1">
      <alignment vertical="center"/>
    </xf>
    <xf numFmtId="0" fontId="1" fillId="2" borderId="0" xfId="82" applyFont="1" applyFill="1" applyAlignment="1">
      <alignment vertical="center"/>
    </xf>
    <xf numFmtId="0" fontId="8" fillId="2" borderId="44" xfId="82" applyFont="1" applyFill="1" applyBorder="1" applyAlignment="1">
      <alignment horizontal="distributed" vertical="center" justifyLastLine="1"/>
    </xf>
    <xf numFmtId="0" fontId="48" fillId="2" borderId="24" xfId="82" applyFont="1" applyFill="1" applyBorder="1" applyAlignment="1">
      <alignment horizontal="distributed" vertical="center" wrapText="1" justifyLastLine="1"/>
    </xf>
    <xf numFmtId="0" fontId="48" fillId="2" borderId="0" xfId="82" applyFont="1" applyFill="1" applyBorder="1" applyAlignment="1">
      <alignment horizontal="distributed" vertical="center" justifyLastLine="1"/>
    </xf>
    <xf numFmtId="0" fontId="34" fillId="2" borderId="0" xfId="82" applyFont="1" applyFill="1" applyAlignment="1">
      <alignment vertical="center"/>
    </xf>
    <xf numFmtId="0" fontId="48" fillId="2" borderId="22" xfId="82" applyFont="1" applyFill="1" applyBorder="1" applyAlignment="1">
      <alignment horizontal="distributed" vertical="center" justifyLastLine="1"/>
    </xf>
    <xf numFmtId="0" fontId="8" fillId="2" borderId="32" xfId="82" applyFont="1" applyFill="1" applyBorder="1" applyAlignment="1">
      <alignment horizontal="distributed" vertical="center" justifyLastLine="1"/>
    </xf>
    <xf numFmtId="0" fontId="8" fillId="2" borderId="0" xfId="82" applyFont="1" applyFill="1" applyBorder="1" applyAlignment="1">
      <alignment horizontal="distributed" vertical="center" justifyLastLine="1"/>
    </xf>
    <xf numFmtId="0" fontId="7" fillId="2" borderId="5" xfId="82" applyNumberFormat="1" applyFont="1" applyFill="1" applyBorder="1" applyAlignment="1">
      <alignment horizontal="distributed" vertical="center"/>
    </xf>
    <xf numFmtId="203" fontId="7" fillId="2" borderId="5" xfId="7" applyNumberFormat="1" applyFont="1" applyFill="1" applyBorder="1" applyAlignment="1">
      <alignment horizontal="distributed" vertical="center"/>
    </xf>
    <xf numFmtId="190" fontId="7" fillId="2" borderId="5" xfId="82" applyNumberFormat="1" applyFont="1" applyFill="1" applyBorder="1" applyAlignment="1">
      <alignment horizontal="distributed" vertical="center"/>
    </xf>
    <xf numFmtId="2" fontId="7" fillId="2" borderId="5" xfId="82" applyNumberFormat="1" applyFont="1" applyFill="1" applyBorder="1" applyAlignment="1">
      <alignment horizontal="distributed" vertical="center"/>
    </xf>
    <xf numFmtId="0" fontId="7" fillId="2" borderId="0" xfId="82" applyFont="1" applyFill="1" applyBorder="1" applyAlignment="1">
      <alignment horizontal="distributed" vertical="center"/>
    </xf>
    <xf numFmtId="0" fontId="4" fillId="2" borderId="0" xfId="82" applyFont="1" applyFill="1" applyBorder="1" applyAlignment="1">
      <alignment horizontal="distributed" vertical="center"/>
    </xf>
    <xf numFmtId="203" fontId="4" fillId="2" borderId="0" xfId="7" applyNumberFormat="1" applyFont="1" applyFill="1" applyBorder="1" applyAlignment="1">
      <alignment horizontal="distributed" vertical="center"/>
    </xf>
    <xf numFmtId="190" fontId="4" fillId="2" borderId="0" xfId="82" applyNumberFormat="1" applyFont="1" applyFill="1" applyBorder="1" applyAlignment="1">
      <alignment horizontal="distributed" vertical="center"/>
    </xf>
    <xf numFmtId="2" fontId="4" fillId="2" borderId="0" xfId="82" applyNumberFormat="1" applyFont="1" applyFill="1" applyBorder="1" applyAlignment="1">
      <alignment horizontal="distributed" vertical="center"/>
    </xf>
    <xf numFmtId="0" fontId="1" fillId="2" borderId="0" xfId="82" applyFont="1" applyFill="1" applyBorder="1" applyAlignment="1">
      <alignment horizontal="distributed" vertical="center"/>
    </xf>
    <xf numFmtId="203" fontId="1" fillId="2" borderId="0" xfId="7" applyNumberFormat="1" applyFont="1" applyFill="1" applyBorder="1" applyAlignment="1">
      <alignment horizontal="distributed" vertical="center"/>
    </xf>
    <xf numFmtId="190" fontId="1" fillId="2" borderId="0" xfId="82" applyNumberFormat="1" applyFont="1" applyFill="1" applyBorder="1" applyAlignment="1">
      <alignment horizontal="distributed" vertical="center"/>
    </xf>
    <xf numFmtId="2" fontId="1" fillId="2" borderId="0" xfId="82" applyNumberFormat="1" applyFont="1" applyFill="1" applyBorder="1" applyAlignment="1">
      <alignment horizontal="distributed" vertical="center"/>
    </xf>
    <xf numFmtId="0" fontId="8" fillId="2" borderId="0" xfId="82" applyFont="1" applyFill="1" applyBorder="1" applyAlignment="1">
      <alignment horizontal="distributed" vertical="center"/>
    </xf>
    <xf numFmtId="0" fontId="4" fillId="2" borderId="2" xfId="82" applyFont="1" applyFill="1" applyBorder="1" applyAlignment="1">
      <alignment horizontal="distributed" vertical="center"/>
    </xf>
    <xf numFmtId="203" fontId="4" fillId="2" borderId="2" xfId="7" applyNumberFormat="1" applyFont="1" applyFill="1" applyBorder="1" applyAlignment="1">
      <alignment horizontal="distributed" vertical="center"/>
    </xf>
    <xf numFmtId="190" fontId="4" fillId="2" borderId="2" xfId="82" applyNumberFormat="1" applyFont="1" applyFill="1" applyBorder="1" applyAlignment="1">
      <alignment horizontal="distributed" vertical="center"/>
    </xf>
    <xf numFmtId="2" fontId="4" fillId="2" borderId="2" xfId="82" applyNumberFormat="1" applyFont="1" applyFill="1" applyBorder="1" applyAlignment="1">
      <alignment horizontal="distributed" vertical="center"/>
    </xf>
    <xf numFmtId="0" fontId="1" fillId="2" borderId="1" xfId="82" applyFont="1" applyFill="1" applyBorder="1" applyAlignment="1">
      <alignment vertical="center"/>
    </xf>
    <xf numFmtId="0" fontId="1" fillId="2" borderId="1" xfId="82" applyFont="1" applyFill="1" applyBorder="1" applyAlignment="1">
      <alignment horizontal="right" vertical="center"/>
    </xf>
    <xf numFmtId="0" fontId="1" fillId="2" borderId="0" xfId="82" applyFont="1" applyFill="1" applyBorder="1" applyAlignment="1">
      <alignment vertical="center"/>
    </xf>
    <xf numFmtId="0" fontId="9" fillId="2" borderId="0" xfId="83" applyFont="1" applyFill="1" applyAlignment="1">
      <alignment vertical="center"/>
    </xf>
    <xf numFmtId="0" fontId="7" fillId="2" borderId="0" xfId="83" applyFont="1" applyFill="1" applyAlignment="1">
      <alignment vertical="center"/>
    </xf>
    <xf numFmtId="0" fontId="1" fillId="2" borderId="0" xfId="83" applyFont="1" applyFill="1" applyAlignment="1">
      <alignment vertical="center"/>
    </xf>
    <xf numFmtId="0" fontId="7" fillId="2" borderId="0" xfId="83" applyFont="1" applyFill="1" applyBorder="1" applyAlignment="1">
      <alignment vertical="center" wrapText="1" justifyLastLine="1"/>
    </xf>
    <xf numFmtId="0" fontId="34" fillId="2" borderId="0" xfId="83" applyFont="1" applyFill="1" applyBorder="1" applyAlignment="1">
      <alignment vertical="center"/>
    </xf>
    <xf numFmtId="0" fontId="34" fillId="2" borderId="0" xfId="83" applyFont="1" applyFill="1" applyAlignment="1">
      <alignment vertical="center"/>
    </xf>
    <xf numFmtId="0" fontId="34" fillId="2" borderId="17" xfId="83" applyFont="1" applyFill="1" applyBorder="1" applyAlignment="1">
      <alignment vertical="center"/>
    </xf>
    <xf numFmtId="0" fontId="48" fillId="2" borderId="26" xfId="83" applyFont="1" applyFill="1" applyBorder="1" applyAlignment="1">
      <alignment horizontal="center" vertical="center" wrapText="1"/>
    </xf>
    <xf numFmtId="0" fontId="7" fillId="2" borderId="42" xfId="83" applyFont="1" applyFill="1" applyBorder="1" applyAlignment="1">
      <alignment horizontal="center" vertical="center" wrapText="1"/>
    </xf>
    <xf numFmtId="0" fontId="7" fillId="2" borderId="41" xfId="83" applyFont="1" applyFill="1" applyBorder="1" applyAlignment="1">
      <alignment horizontal="center" vertical="center" wrapText="1" justifyLastLine="1"/>
    </xf>
    <xf numFmtId="0" fontId="8" fillId="2" borderId="41" xfId="83" applyFont="1" applyFill="1" applyBorder="1" applyAlignment="1">
      <alignment horizontal="center" vertical="center" wrapText="1"/>
    </xf>
    <xf numFmtId="0" fontId="1" fillId="2" borderId="0" xfId="83" applyFont="1" applyFill="1" applyBorder="1" applyAlignment="1">
      <alignment vertical="center"/>
    </xf>
    <xf numFmtId="0" fontId="1" fillId="2" borderId="0" xfId="83" applyFont="1" applyFill="1" applyBorder="1" applyAlignment="1">
      <alignment horizontal="center" vertical="center" wrapText="1" justifyLastLine="1"/>
    </xf>
    <xf numFmtId="0" fontId="34" fillId="2" borderId="23" xfId="83" applyFont="1" applyFill="1" applyBorder="1" applyAlignment="1">
      <alignment vertical="center"/>
    </xf>
    <xf numFmtId="0" fontId="9" fillId="2" borderId="0" xfId="84" applyFont="1" applyFill="1" applyAlignment="1">
      <alignment vertical="center"/>
    </xf>
    <xf numFmtId="0" fontId="7" fillId="2" borderId="0" xfId="84" applyFont="1" applyFill="1" applyAlignment="1">
      <alignment vertical="center"/>
    </xf>
    <xf numFmtId="0" fontId="1" fillId="2" borderId="0" xfId="84" applyFont="1" applyFill="1" applyAlignment="1">
      <alignment vertical="center"/>
    </xf>
    <xf numFmtId="0" fontId="35" fillId="2" borderId="0" xfId="84" applyFont="1" applyFill="1" applyBorder="1" applyAlignment="1">
      <alignment vertical="center"/>
    </xf>
    <xf numFmtId="0" fontId="34" fillId="2" borderId="0" xfId="84" applyFont="1" applyFill="1" applyBorder="1" applyAlignment="1">
      <alignment vertical="center"/>
    </xf>
    <xf numFmtId="0" fontId="34" fillId="2" borderId="0" xfId="84" applyFont="1" applyFill="1" applyAlignment="1">
      <alignment vertical="center"/>
    </xf>
    <xf numFmtId="0" fontId="7" fillId="2" borderId="26" xfId="84" applyFont="1" applyFill="1" applyBorder="1" applyAlignment="1">
      <alignment horizontal="distributed" vertical="center" justifyLastLine="1"/>
    </xf>
    <xf numFmtId="0" fontId="7" fillId="2" borderId="26" xfId="84" applyFont="1" applyFill="1" applyBorder="1" applyAlignment="1">
      <alignment horizontal="distributed" vertical="center" wrapText="1" justifyLastLine="1"/>
    </xf>
    <xf numFmtId="0" fontId="7" fillId="2" borderId="18" xfId="84" applyFont="1" applyFill="1" applyBorder="1" applyAlignment="1">
      <alignment horizontal="distributed" vertical="center" wrapText="1" justifyLastLine="1"/>
    </xf>
    <xf numFmtId="181" fontId="22" fillId="2" borderId="6" xfId="84" applyNumberFormat="1" applyFont="1" applyFill="1" applyBorder="1" applyAlignment="1">
      <alignment horizontal="right" vertical="center" shrinkToFit="1"/>
    </xf>
    <xf numFmtId="181" fontId="22" fillId="2" borderId="5" xfId="84" applyNumberFormat="1" applyFont="1" applyFill="1" applyBorder="1" applyAlignment="1">
      <alignment horizontal="right" vertical="center" shrinkToFit="1"/>
    </xf>
    <xf numFmtId="181" fontId="4" fillId="2" borderId="5" xfId="84" applyNumberFormat="1" applyFont="1" applyFill="1" applyBorder="1" applyAlignment="1">
      <alignment horizontal="right" vertical="center" shrinkToFit="1"/>
    </xf>
    <xf numFmtId="0" fontId="7" fillId="2" borderId="0" xfId="34" applyFont="1" applyFill="1" applyBorder="1" applyAlignment="1">
      <alignment vertical="center"/>
    </xf>
    <xf numFmtId="49" fontId="7" fillId="2" borderId="23" xfId="34" applyNumberFormat="1" applyFont="1" applyFill="1" applyBorder="1" applyAlignment="1">
      <alignment vertical="center"/>
    </xf>
    <xf numFmtId="181" fontId="22" fillId="2" borderId="11" xfId="84" applyNumberFormat="1" applyFont="1" applyFill="1" applyBorder="1" applyAlignment="1">
      <alignment horizontal="right" vertical="center" shrinkToFit="1"/>
    </xf>
    <xf numFmtId="181" fontId="22" fillId="2" borderId="0" xfId="84" applyNumberFormat="1" applyFont="1" applyFill="1" applyBorder="1" applyAlignment="1">
      <alignment horizontal="right" vertical="center" shrinkToFit="1"/>
    </xf>
    <xf numFmtId="181" fontId="4" fillId="2" borderId="0" xfId="84" applyNumberFormat="1" applyFont="1" applyFill="1" applyBorder="1" applyAlignment="1">
      <alignment horizontal="right" vertical="center" shrinkToFit="1"/>
    </xf>
    <xf numFmtId="0" fontId="7" fillId="2" borderId="2" xfId="34" applyFont="1" applyFill="1" applyBorder="1" applyAlignment="1">
      <alignment vertical="center"/>
    </xf>
    <xf numFmtId="49" fontId="7" fillId="2" borderId="4" xfId="34" applyNumberFormat="1" applyFont="1" applyFill="1" applyBorder="1" applyAlignment="1">
      <alignment vertical="center"/>
    </xf>
    <xf numFmtId="181" fontId="22" fillId="2" borderId="3" xfId="84" applyNumberFormat="1" applyFont="1" applyFill="1" applyBorder="1" applyAlignment="1">
      <alignment horizontal="right" vertical="center" shrinkToFit="1"/>
    </xf>
    <xf numFmtId="181" fontId="22" fillId="2" borderId="2" xfId="84" applyNumberFormat="1" applyFont="1" applyFill="1" applyBorder="1" applyAlignment="1">
      <alignment horizontal="right" vertical="center" shrinkToFit="1"/>
    </xf>
    <xf numFmtId="181" fontId="4" fillId="2" borderId="2" xfId="84" applyNumberFormat="1" applyFont="1" applyFill="1" applyBorder="1" applyAlignment="1">
      <alignment horizontal="right" vertical="center" shrinkToFit="1"/>
    </xf>
    <xf numFmtId="0" fontId="34" fillId="2" borderId="0" xfId="84" applyFont="1" applyFill="1" applyAlignment="1">
      <alignment vertical="center" shrinkToFit="1"/>
    </xf>
    <xf numFmtId="181" fontId="4" fillId="2" borderId="5" xfId="84" applyNumberFormat="1" applyFont="1" applyFill="1" applyBorder="1" applyAlignment="1">
      <alignment horizontal="right" vertical="center"/>
    </xf>
    <xf numFmtId="181" fontId="4" fillId="2" borderId="0" xfId="84" applyNumberFormat="1" applyFont="1" applyFill="1" applyBorder="1" applyAlignment="1">
      <alignment horizontal="right" vertical="center"/>
    </xf>
    <xf numFmtId="181" fontId="4" fillId="2" borderId="3" xfId="84" applyNumberFormat="1" applyFont="1" applyFill="1" applyBorder="1" applyAlignment="1">
      <alignment horizontal="right" vertical="center" shrinkToFit="1"/>
    </xf>
    <xf numFmtId="181" fontId="4" fillId="2" borderId="2" xfId="84" applyNumberFormat="1" applyFont="1" applyFill="1" applyBorder="1" applyAlignment="1">
      <alignment horizontal="right" vertical="center"/>
    </xf>
    <xf numFmtId="182" fontId="4" fillId="2" borderId="0" xfId="84" applyNumberFormat="1" applyFont="1" applyFill="1" applyBorder="1" applyAlignment="1">
      <alignment horizontal="right" vertical="center" shrinkToFit="1"/>
    </xf>
    <xf numFmtId="182" fontId="4" fillId="2" borderId="2" xfId="84" applyNumberFormat="1" applyFont="1" applyFill="1" applyBorder="1" applyAlignment="1">
      <alignment horizontal="right" vertical="center"/>
    </xf>
    <xf numFmtId="0" fontId="1" fillId="2" borderId="0" xfId="84" applyFont="1" applyFill="1" applyBorder="1" applyAlignment="1">
      <alignment vertical="center"/>
    </xf>
    <xf numFmtId="0" fontId="7" fillId="2" borderId="27" xfId="84" applyFont="1" applyFill="1" applyBorder="1" applyAlignment="1">
      <alignment horizontal="distributed" vertical="center" wrapText="1" justifyLastLine="1"/>
    </xf>
    <xf numFmtId="0" fontId="1" fillId="2" borderId="0" xfId="84" applyFont="1" applyFill="1" applyBorder="1" applyAlignment="1">
      <alignment horizontal="right" vertical="center"/>
    </xf>
    <xf numFmtId="0" fontId="9" fillId="2" borderId="0" xfId="85" applyFont="1" applyFill="1" applyAlignment="1">
      <alignment vertical="center"/>
    </xf>
    <xf numFmtId="0" fontId="7" fillId="2" borderId="0" xfId="85" applyFont="1" applyFill="1" applyAlignment="1">
      <alignment vertical="center"/>
    </xf>
    <xf numFmtId="0" fontId="1" fillId="2" borderId="0" xfId="85" applyFont="1" applyFill="1" applyAlignment="1">
      <alignment vertical="center"/>
    </xf>
    <xf numFmtId="0" fontId="1" fillId="2" borderId="2" xfId="85" applyFont="1" applyFill="1" applyBorder="1" applyAlignment="1">
      <alignment horizontal="right" vertical="center"/>
    </xf>
    <xf numFmtId="0" fontId="22" fillId="2" borderId="11" xfId="85" applyFont="1" applyFill="1" applyBorder="1" applyAlignment="1">
      <alignment horizontal="right" vertical="center"/>
    </xf>
    <xf numFmtId="204" fontId="22" fillId="2" borderId="0" xfId="85" applyNumberFormat="1" applyFont="1" applyFill="1" applyBorder="1" applyAlignment="1">
      <alignment horizontal="right" vertical="center"/>
    </xf>
    <xf numFmtId="0" fontId="4" fillId="2" borderId="0" xfId="85" applyFont="1" applyFill="1" applyBorder="1" applyAlignment="1">
      <alignment horizontal="right" vertical="center"/>
    </xf>
    <xf numFmtId="204" fontId="4" fillId="2" borderId="0" xfId="85" applyNumberFormat="1" applyFont="1" applyFill="1" applyBorder="1" applyAlignment="1">
      <alignment horizontal="right" vertical="center" shrinkToFit="1"/>
    </xf>
    <xf numFmtId="0" fontId="4" fillId="2" borderId="0" xfId="85" applyFont="1" applyFill="1" applyBorder="1" applyAlignment="1">
      <alignment horizontal="right" vertical="center" shrinkToFit="1"/>
    </xf>
    <xf numFmtId="0" fontId="4" fillId="2" borderId="0" xfId="85" applyNumberFormat="1" applyFont="1" applyFill="1" applyBorder="1" applyAlignment="1">
      <alignment horizontal="right" vertical="center" shrinkToFit="1"/>
    </xf>
    <xf numFmtId="0" fontId="22" fillId="2" borderId="3" xfId="85" applyFont="1" applyFill="1" applyBorder="1" applyAlignment="1">
      <alignment horizontal="right" vertical="center"/>
    </xf>
    <xf numFmtId="204" fontId="22" fillId="2" borderId="2" xfId="85" applyNumberFormat="1" applyFont="1" applyFill="1" applyBorder="1" applyAlignment="1">
      <alignment horizontal="right" vertical="center"/>
    </xf>
    <xf numFmtId="0" fontId="4" fillId="2" borderId="2" xfId="85" applyFont="1" applyFill="1" applyBorder="1" applyAlignment="1">
      <alignment horizontal="right" vertical="center"/>
    </xf>
    <xf numFmtId="204" fontId="4" fillId="2" borderId="2" xfId="85" applyNumberFormat="1" applyFont="1" applyFill="1" applyBorder="1" applyAlignment="1">
      <alignment horizontal="right" vertical="center" shrinkToFit="1"/>
    </xf>
    <xf numFmtId="0" fontId="4" fillId="2" borderId="2" xfId="85" applyFont="1" applyFill="1" applyBorder="1" applyAlignment="1">
      <alignment horizontal="right" vertical="center" shrinkToFit="1"/>
    </xf>
    <xf numFmtId="0" fontId="4" fillId="2" borderId="2" xfId="85" applyNumberFormat="1" applyFont="1" applyFill="1" applyBorder="1" applyAlignment="1">
      <alignment horizontal="right" vertical="center" shrinkToFit="1"/>
    </xf>
    <xf numFmtId="0" fontId="7" fillId="2" borderId="0" xfId="85" applyFont="1" applyFill="1" applyBorder="1" applyAlignment="1">
      <alignment vertical="center"/>
    </xf>
    <xf numFmtId="49" fontId="7" fillId="2" borderId="0" xfId="85" applyNumberFormat="1" applyFont="1" applyFill="1" applyBorder="1" applyAlignment="1">
      <alignment vertical="center"/>
    </xf>
    <xf numFmtId="0" fontId="7" fillId="2" borderId="0" xfId="85" applyFont="1" applyFill="1" applyBorder="1" applyAlignment="1">
      <alignment horizontal="right" vertical="center"/>
    </xf>
    <xf numFmtId="204" fontId="4" fillId="2" borderId="0" xfId="85" applyNumberFormat="1" applyFont="1" applyFill="1" applyBorder="1" applyAlignment="1">
      <alignment horizontal="right" vertical="center"/>
    </xf>
    <xf numFmtId="0" fontId="4" fillId="2" borderId="0" xfId="85" applyNumberFormat="1" applyFont="1" applyFill="1" applyBorder="1" applyAlignment="1">
      <alignment horizontal="right" vertical="center"/>
    </xf>
    <xf numFmtId="0" fontId="34" fillId="2" borderId="0" xfId="85" applyFont="1" applyFill="1" applyAlignment="1">
      <alignment vertical="center"/>
    </xf>
    <xf numFmtId="0" fontId="1" fillId="2" borderId="0" xfId="85" applyFont="1" applyFill="1" applyBorder="1" applyAlignment="1">
      <alignment vertical="center"/>
    </xf>
    <xf numFmtId="0" fontId="1" fillId="2" borderId="0" xfId="85" applyFont="1" applyFill="1" applyBorder="1" applyAlignment="1">
      <alignment horizontal="right" vertical="center"/>
    </xf>
    <xf numFmtId="0" fontId="34" fillId="2" borderId="23" xfId="85" applyFont="1" applyFill="1" applyBorder="1" applyAlignment="1">
      <alignment vertical="center"/>
    </xf>
    <xf numFmtId="0" fontId="9" fillId="2" borderId="0" xfId="86" applyFont="1" applyFill="1" applyAlignment="1">
      <alignment vertical="center"/>
    </xf>
    <xf numFmtId="0" fontId="7" fillId="2" borderId="0" xfId="86" applyFont="1" applyFill="1" applyAlignment="1">
      <alignment vertical="center"/>
    </xf>
    <xf numFmtId="0" fontId="1" fillId="2" borderId="0" xfId="86" applyFont="1" applyFill="1" applyAlignment="1">
      <alignment vertical="center"/>
    </xf>
    <xf numFmtId="0" fontId="1" fillId="2" borderId="2" xfId="86" applyFont="1" applyFill="1" applyBorder="1" applyAlignment="1">
      <alignment horizontal="right" vertical="center"/>
    </xf>
    <xf numFmtId="0" fontId="7" fillId="2" borderId="21" xfId="86" applyFont="1" applyFill="1" applyBorder="1" applyAlignment="1">
      <alignment horizontal="distributed" vertical="center" justifyLastLine="1"/>
    </xf>
    <xf numFmtId="0" fontId="7" fillId="2" borderId="9" xfId="86" applyFont="1" applyFill="1" applyBorder="1" applyAlignment="1">
      <alignment horizontal="distributed" vertical="center" justifyLastLine="1"/>
    </xf>
    <xf numFmtId="0" fontId="7" fillId="2" borderId="10" xfId="86" applyFont="1" applyFill="1" applyBorder="1" applyAlignment="1">
      <alignment horizontal="distributed" vertical="center" justifyLastLine="1"/>
    </xf>
    <xf numFmtId="0" fontId="7" fillId="2" borderId="0" xfId="86" applyFont="1" applyFill="1" applyAlignment="1">
      <alignment horizontal="distributed" vertical="center" justifyLastLine="1"/>
    </xf>
    <xf numFmtId="49" fontId="7" fillId="2" borderId="0" xfId="86" applyNumberFormat="1" applyFont="1" applyFill="1" applyBorder="1" applyAlignment="1">
      <alignment horizontal="center" vertical="center"/>
    </xf>
    <xf numFmtId="181" fontId="7" fillId="2" borderId="11" xfId="86" applyNumberFormat="1" applyFont="1" applyFill="1" applyBorder="1" applyAlignment="1">
      <alignment horizontal="right" vertical="center"/>
    </xf>
    <xf numFmtId="181" fontId="4" fillId="2" borderId="0" xfId="86" applyNumberFormat="1" applyFont="1" applyFill="1" applyBorder="1" applyAlignment="1">
      <alignment horizontal="right" vertical="center"/>
    </xf>
    <xf numFmtId="0" fontId="34" fillId="2" borderId="0" xfId="86" applyFont="1" applyFill="1" applyAlignment="1">
      <alignment vertical="center"/>
    </xf>
    <xf numFmtId="49" fontId="7" fillId="2" borderId="4" xfId="86" applyNumberFormat="1" applyFont="1" applyFill="1" applyBorder="1" applyAlignment="1">
      <alignment horizontal="center" vertical="center"/>
    </xf>
    <xf numFmtId="181" fontId="7" fillId="2" borderId="3" xfId="86" applyNumberFormat="1" applyFont="1" applyFill="1" applyBorder="1" applyAlignment="1">
      <alignment horizontal="right" vertical="center"/>
    </xf>
    <xf numFmtId="181" fontId="4" fillId="2" borderId="2" xfId="86" applyNumberFormat="1" applyFont="1" applyFill="1" applyBorder="1" applyAlignment="1">
      <alignment horizontal="right" vertical="center"/>
    </xf>
    <xf numFmtId="0" fontId="1" fillId="2" borderId="0" xfId="86" applyFont="1" applyFill="1" applyAlignment="1">
      <alignment vertical="top"/>
    </xf>
    <xf numFmtId="181" fontId="4" fillId="2" borderId="6" xfId="86" applyNumberFormat="1" applyFont="1" applyFill="1" applyBorder="1" applyAlignment="1">
      <alignment horizontal="right" vertical="center"/>
    </xf>
    <xf numFmtId="181" fontId="4" fillId="2" borderId="5" xfId="86" applyNumberFormat="1" applyFont="1" applyFill="1" applyBorder="1" applyAlignment="1">
      <alignment horizontal="right" vertical="center"/>
    </xf>
    <xf numFmtId="181" fontId="4" fillId="2" borderId="11" xfId="86" applyNumberFormat="1" applyFont="1" applyFill="1" applyBorder="1" applyAlignment="1">
      <alignment horizontal="right" vertical="center"/>
    </xf>
    <xf numFmtId="181" fontId="4" fillId="2" borderId="0" xfId="86" applyNumberFormat="1" applyFont="1" applyFill="1" applyBorder="1" applyAlignment="1">
      <alignment vertical="center" wrapText="1"/>
    </xf>
    <xf numFmtId="181" fontId="4" fillId="2" borderId="3" xfId="86" applyNumberFormat="1" applyFont="1" applyFill="1" applyBorder="1" applyAlignment="1">
      <alignment horizontal="right" vertical="center"/>
    </xf>
    <xf numFmtId="181" fontId="4" fillId="2" borderId="2" xfId="86" quotePrefix="1" applyNumberFormat="1" applyFont="1" applyFill="1" applyBorder="1" applyAlignment="1">
      <alignment horizontal="right" vertical="center"/>
    </xf>
    <xf numFmtId="181" fontId="4" fillId="2" borderId="2" xfId="86" applyNumberFormat="1" applyFont="1" applyFill="1" applyBorder="1" applyAlignment="1">
      <alignment vertical="center" wrapText="1"/>
    </xf>
    <xf numFmtId="0" fontId="1" fillId="2" borderId="0" xfId="86" applyFont="1" applyFill="1" applyAlignment="1">
      <alignment horizontal="right" vertical="top"/>
    </xf>
    <xf numFmtId="0" fontId="1" fillId="2" borderId="1" xfId="86" applyFont="1" applyFill="1" applyBorder="1" applyAlignment="1">
      <alignment horizontal="right" vertical="center"/>
    </xf>
    <xf numFmtId="0" fontId="1" fillId="2" borderId="0" xfId="86" applyFont="1" applyFill="1" applyBorder="1" applyAlignment="1">
      <alignment horizontal="right" vertical="center"/>
    </xf>
    <xf numFmtId="0" fontId="9" fillId="2" borderId="0" xfId="86" applyFont="1" applyFill="1" applyAlignment="1">
      <alignment horizontal="left" vertical="center"/>
    </xf>
    <xf numFmtId="187" fontId="7" fillId="2" borderId="11" xfId="86" applyNumberFormat="1" applyFont="1" applyFill="1" applyBorder="1" applyAlignment="1">
      <alignment horizontal="right" vertical="center"/>
    </xf>
    <xf numFmtId="187" fontId="4" fillId="2" borderId="0" xfId="86" applyNumberFormat="1" applyFont="1" applyFill="1" applyBorder="1" applyAlignment="1">
      <alignment horizontal="right" vertical="center"/>
    </xf>
    <xf numFmtId="187" fontId="4" fillId="2" borderId="0" xfId="86" quotePrefix="1" applyNumberFormat="1" applyFont="1" applyFill="1" applyBorder="1" applyAlignment="1">
      <alignment horizontal="right" vertical="center"/>
    </xf>
    <xf numFmtId="187" fontId="4" fillId="2" borderId="2" xfId="86" applyNumberFormat="1" applyFont="1" applyFill="1" applyBorder="1" applyAlignment="1">
      <alignment horizontal="right" vertical="center"/>
    </xf>
    <xf numFmtId="187" fontId="4" fillId="2" borderId="2" xfId="86" quotePrefix="1" applyNumberFormat="1" applyFont="1" applyFill="1" applyBorder="1" applyAlignment="1">
      <alignment horizontal="right" vertical="center"/>
    </xf>
    <xf numFmtId="0" fontId="1" fillId="2" borderId="0" xfId="86" applyFont="1" applyFill="1" applyBorder="1" applyAlignment="1">
      <alignment vertical="top"/>
    </xf>
    <xf numFmtId="187" fontId="4" fillId="2" borderId="6" xfId="86" applyNumberFormat="1" applyFont="1" applyFill="1" applyBorder="1" applyAlignment="1">
      <alignment horizontal="right" vertical="center"/>
    </xf>
    <xf numFmtId="187" fontId="4" fillId="2" borderId="5" xfId="86" applyNumberFormat="1" applyFont="1" applyFill="1" applyBorder="1" applyAlignment="1">
      <alignment horizontal="right" vertical="center"/>
    </xf>
    <xf numFmtId="187" fontId="4" fillId="2" borderId="11" xfId="86" quotePrefix="1" applyNumberFormat="1" applyFont="1" applyFill="1" applyBorder="1" applyAlignment="1">
      <alignment horizontal="right" vertical="center"/>
    </xf>
    <xf numFmtId="187" fontId="4" fillId="2" borderId="3" xfId="86" quotePrefix="1" applyNumberFormat="1" applyFont="1" applyFill="1" applyBorder="1" applyAlignment="1">
      <alignment horizontal="right" vertical="center"/>
    </xf>
    <xf numFmtId="0" fontId="1" fillId="2" borderId="1" xfId="86" applyFont="1" applyFill="1" applyBorder="1" applyAlignment="1">
      <alignment horizontal="right" vertical="top"/>
    </xf>
    <xf numFmtId="0" fontId="10" fillId="2" borderId="0" xfId="87" applyFont="1" applyFill="1" applyAlignment="1">
      <alignment vertical="center"/>
    </xf>
    <xf numFmtId="0" fontId="51" fillId="2" borderId="0" xfId="87" applyFont="1" applyFill="1" applyAlignment="1">
      <alignment vertical="center"/>
    </xf>
    <xf numFmtId="0" fontId="52" fillId="2" borderId="0" xfId="87" applyFont="1" applyFill="1" applyAlignment="1">
      <alignment vertical="center"/>
    </xf>
    <xf numFmtId="0" fontId="52" fillId="2" borderId="2" xfId="87" applyFont="1" applyFill="1" applyBorder="1" applyAlignment="1">
      <alignment horizontal="right" vertical="center"/>
    </xf>
    <xf numFmtId="0" fontId="51" fillId="2" borderId="26" xfId="87" applyFont="1" applyFill="1" applyBorder="1" applyAlignment="1">
      <alignment horizontal="distributed" vertical="center" justifyLastLine="1"/>
    </xf>
    <xf numFmtId="0" fontId="51" fillId="2" borderId="26" xfId="87" applyFont="1" applyFill="1" applyBorder="1" applyAlignment="1">
      <alignment horizontal="distributed" vertical="center" wrapText="1" justifyLastLine="1"/>
    </xf>
    <xf numFmtId="0" fontId="51" fillId="2" borderId="18" xfId="87" applyFont="1" applyFill="1" applyBorder="1" applyAlignment="1">
      <alignment horizontal="distributed" vertical="center" wrapText="1" justifyLastLine="1"/>
    </xf>
    <xf numFmtId="49" fontId="51" fillId="2" borderId="23" xfId="87" applyNumberFormat="1" applyFont="1" applyFill="1" applyBorder="1" applyAlignment="1">
      <alignment horizontal="center" vertical="center"/>
    </xf>
    <xf numFmtId="181" fontId="51" fillId="2" borderId="11" xfId="87" applyNumberFormat="1" applyFont="1" applyFill="1" applyBorder="1" applyAlignment="1">
      <alignment horizontal="right" vertical="center"/>
    </xf>
    <xf numFmtId="181" fontId="57" fillId="2" borderId="0" xfId="87" applyNumberFormat="1" applyFont="1" applyFill="1" applyBorder="1" applyAlignment="1">
      <alignment horizontal="right" vertical="center"/>
    </xf>
    <xf numFmtId="181" fontId="51" fillId="2" borderId="0" xfId="87" applyNumberFormat="1" applyFont="1" applyFill="1" applyBorder="1" applyAlignment="1">
      <alignment horizontal="right" vertical="center"/>
    </xf>
    <xf numFmtId="0" fontId="53" fillId="2" borderId="0" xfId="87" applyFont="1" applyFill="1" applyAlignment="1">
      <alignment vertical="center"/>
    </xf>
    <xf numFmtId="49" fontId="51" fillId="2" borderId="4" xfId="87" applyNumberFormat="1" applyFont="1" applyFill="1" applyBorder="1" applyAlignment="1">
      <alignment horizontal="center" vertical="center"/>
    </xf>
    <xf numFmtId="181" fontId="51" fillId="2" borderId="3" xfId="87" applyNumberFormat="1" applyFont="1" applyFill="1" applyBorder="1" applyAlignment="1">
      <alignment horizontal="right" vertical="center"/>
    </xf>
    <xf numFmtId="181" fontId="57" fillId="2" borderId="2" xfId="87" applyNumberFormat="1" applyFont="1" applyFill="1" applyBorder="1" applyAlignment="1">
      <alignment horizontal="right" vertical="center"/>
    </xf>
    <xf numFmtId="181" fontId="51" fillId="2" borderId="2" xfId="87" applyNumberFormat="1" applyFont="1" applyFill="1" applyBorder="1" applyAlignment="1">
      <alignment horizontal="right" vertical="center"/>
    </xf>
    <xf numFmtId="0" fontId="52" fillId="2" borderId="1" xfId="87" applyFont="1" applyFill="1" applyBorder="1" applyAlignment="1">
      <alignment vertical="center"/>
    </xf>
    <xf numFmtId="0" fontId="52" fillId="2" borderId="0" xfId="87" applyFont="1" applyFill="1" applyBorder="1" applyAlignment="1">
      <alignment vertical="center"/>
    </xf>
    <xf numFmtId="0" fontId="52" fillId="2" borderId="1" xfId="87" applyFont="1" applyFill="1" applyBorder="1" applyAlignment="1">
      <alignment horizontal="right" vertical="center"/>
    </xf>
    <xf numFmtId="0" fontId="57" fillId="2" borderId="0" xfId="87" applyFont="1" applyFill="1" applyBorder="1" applyAlignment="1">
      <alignment vertical="center"/>
    </xf>
    <xf numFmtId="0" fontId="57" fillId="2" borderId="0" xfId="87" applyFont="1" applyFill="1" applyAlignment="1">
      <alignment vertical="center"/>
    </xf>
    <xf numFmtId="0" fontId="10" fillId="2" borderId="0" xfId="87" applyFont="1" applyFill="1" applyBorder="1" applyAlignment="1">
      <alignment vertical="center"/>
    </xf>
    <xf numFmtId="0" fontId="52" fillId="2" borderId="2" xfId="87" applyFont="1" applyFill="1" applyBorder="1" applyAlignment="1">
      <alignment vertical="center"/>
    </xf>
    <xf numFmtId="0" fontId="53" fillId="2" borderId="0" xfId="87" applyFont="1" applyFill="1" applyBorder="1" applyAlignment="1">
      <alignment vertical="center"/>
    </xf>
    <xf numFmtId="0" fontId="10" fillId="2" borderId="0" xfId="88" applyFont="1" applyFill="1" applyBorder="1" applyAlignment="1">
      <alignment vertical="center"/>
    </xf>
    <xf numFmtId="0" fontId="83" fillId="2" borderId="0" xfId="88" applyFont="1" applyFill="1" applyBorder="1" applyAlignment="1">
      <alignment horizontal="left" vertical="center"/>
    </xf>
    <xf numFmtId="0" fontId="52" fillId="2" borderId="0" xfId="88" applyFont="1" applyFill="1" applyBorder="1" applyAlignment="1">
      <alignment vertical="center"/>
    </xf>
    <xf numFmtId="0" fontId="52" fillId="2" borderId="0" xfId="88" applyFont="1" applyFill="1" applyBorder="1" applyAlignment="1">
      <alignment horizontal="right" vertical="center"/>
    </xf>
    <xf numFmtId="0" fontId="53" fillId="2" borderId="11" xfId="87" applyFont="1" applyFill="1" applyBorder="1" applyAlignment="1">
      <alignment vertical="center"/>
    </xf>
    <xf numFmtId="0" fontId="57" fillId="2" borderId="0" xfId="88" applyFont="1" applyFill="1" applyBorder="1" applyAlignment="1">
      <alignment horizontal="right" vertical="center" indent="1"/>
    </xf>
    <xf numFmtId="0" fontId="57" fillId="2" borderId="0" xfId="88" applyFont="1" applyFill="1" applyBorder="1" applyAlignment="1">
      <alignment horizontal="center" vertical="center"/>
    </xf>
    <xf numFmtId="0" fontId="57" fillId="2" borderId="0" xfId="88" applyFont="1" applyFill="1" applyBorder="1" applyAlignment="1">
      <alignment vertical="center"/>
    </xf>
    <xf numFmtId="0" fontId="57" fillId="2" borderId="11" xfId="88" applyFont="1" applyFill="1" applyBorder="1" applyAlignment="1">
      <alignment vertical="center"/>
    </xf>
    <xf numFmtId="0" fontId="57" fillId="2" borderId="3" xfId="88" applyFont="1" applyFill="1" applyBorder="1" applyAlignment="1">
      <alignment vertical="center"/>
    </xf>
    <xf numFmtId="0" fontId="57" fillId="2" borderId="2" xfId="88" applyFont="1" applyFill="1" applyBorder="1" applyAlignment="1">
      <alignment horizontal="right" vertical="center" indent="1"/>
    </xf>
    <xf numFmtId="0" fontId="57" fillId="2" borderId="2" xfId="88" applyFont="1" applyFill="1" applyBorder="1" applyAlignment="1">
      <alignment vertical="center"/>
    </xf>
    <xf numFmtId="0" fontId="52" fillId="2" borderId="0" xfId="88" applyFont="1" applyFill="1" applyBorder="1" applyAlignment="1">
      <alignment horizontal="right"/>
    </xf>
    <xf numFmtId="0" fontId="7" fillId="2" borderId="0" xfId="89" applyFont="1" applyFill="1" applyAlignment="1">
      <alignment vertical="center"/>
    </xf>
    <xf numFmtId="0" fontId="1" fillId="2" borderId="0" xfId="89" applyFont="1" applyFill="1" applyAlignment="1">
      <alignment vertical="center"/>
    </xf>
    <xf numFmtId="0" fontId="1" fillId="2" borderId="2" xfId="89" applyFont="1" applyFill="1" applyBorder="1" applyAlignment="1">
      <alignment horizontal="right" vertical="center"/>
    </xf>
    <xf numFmtId="0" fontId="7" fillId="2" borderId="21" xfId="89" applyFont="1" applyFill="1" applyBorder="1" applyAlignment="1">
      <alignment horizontal="distributed" vertical="center" justifyLastLine="1"/>
    </xf>
    <xf numFmtId="0" fontId="7" fillId="2" borderId="9" xfId="89" applyFont="1" applyFill="1" applyBorder="1" applyAlignment="1">
      <alignment horizontal="distributed" vertical="center" wrapText="1" justifyLastLine="1"/>
    </xf>
    <xf numFmtId="0" fontId="7" fillId="2" borderId="9" xfId="89" applyFont="1" applyFill="1" applyBorder="1" applyAlignment="1">
      <alignment horizontal="distributed" vertical="center" justifyLastLine="1"/>
    </xf>
    <xf numFmtId="0" fontId="8" fillId="2" borderId="9" xfId="89" applyFont="1" applyFill="1" applyBorder="1" applyAlignment="1">
      <alignment horizontal="distributed" vertical="center" wrapText="1" justifyLastLine="1"/>
    </xf>
    <xf numFmtId="0" fontId="7" fillId="2" borderId="10" xfId="89" applyFont="1" applyFill="1" applyBorder="1" applyAlignment="1">
      <alignment horizontal="distributed" vertical="center" justifyLastLine="1"/>
    </xf>
    <xf numFmtId="0" fontId="34" fillId="2" borderId="0" xfId="89" applyFont="1" applyFill="1" applyAlignment="1">
      <alignment vertical="center"/>
    </xf>
    <xf numFmtId="0" fontId="7" fillId="2" borderId="23" xfId="89" applyFont="1" applyFill="1" applyBorder="1" applyAlignment="1">
      <alignment horizontal="center" vertical="center" justifyLastLine="1"/>
    </xf>
    <xf numFmtId="187" fontId="7" fillId="2" borderId="0" xfId="89" applyNumberFormat="1" applyFont="1" applyFill="1" applyBorder="1" applyAlignment="1">
      <alignment vertical="center"/>
    </xf>
    <xf numFmtId="187" fontId="4" fillId="2" borderId="0" xfId="89" applyNumberFormat="1" applyFont="1" applyFill="1" applyBorder="1" applyAlignment="1">
      <alignment horizontal="right" vertical="center"/>
    </xf>
    <xf numFmtId="187" fontId="4" fillId="2" borderId="0" xfId="89" applyNumberFormat="1" applyFont="1" applyFill="1" applyBorder="1" applyAlignment="1">
      <alignment vertical="center"/>
    </xf>
    <xf numFmtId="0" fontId="7" fillId="2" borderId="23" xfId="89" applyFont="1" applyFill="1" applyBorder="1" applyAlignment="1">
      <alignment horizontal="distributed" vertical="center" justifyLastLine="1"/>
    </xf>
    <xf numFmtId="0" fontId="7" fillId="2" borderId="0" xfId="89" applyFont="1" applyFill="1" applyBorder="1" applyAlignment="1">
      <alignment horizontal="distributed" vertical="center" justifyLastLine="1"/>
    </xf>
    <xf numFmtId="187" fontId="7" fillId="2" borderId="11" xfId="89" applyNumberFormat="1" applyFont="1" applyFill="1" applyBorder="1" applyAlignment="1">
      <alignment vertical="center"/>
    </xf>
    <xf numFmtId="187" fontId="34" fillId="2" borderId="0" xfId="89" applyNumberFormat="1" applyFont="1" applyFill="1" applyAlignment="1">
      <alignment vertical="center"/>
    </xf>
    <xf numFmtId="0" fontId="7" fillId="2" borderId="4" xfId="89" applyFont="1" applyFill="1" applyBorder="1" applyAlignment="1">
      <alignment horizontal="left" vertical="center" justifyLastLine="1"/>
    </xf>
    <xf numFmtId="187" fontId="7" fillId="2" borderId="2" xfId="89" applyNumberFormat="1" applyFont="1" applyFill="1" applyBorder="1" applyAlignment="1">
      <alignment vertical="center"/>
    </xf>
    <xf numFmtId="187" fontId="4" fillId="2" borderId="2" xfId="89" applyNumberFormat="1" applyFont="1" applyFill="1" applyBorder="1" applyAlignment="1">
      <alignment horizontal="right" vertical="center"/>
    </xf>
    <xf numFmtId="187" fontId="4" fillId="2" borderId="2" xfId="89" applyNumberFormat="1" applyFont="1" applyFill="1" applyBorder="1" applyAlignment="1">
      <alignment vertical="center"/>
    </xf>
    <xf numFmtId="0" fontId="34" fillId="2" borderId="0" xfId="89" applyFont="1" applyFill="1" applyBorder="1" applyAlignment="1">
      <alignment vertical="center"/>
    </xf>
    <xf numFmtId="181" fontId="4" fillId="2" borderId="0" xfId="89" applyNumberFormat="1" applyFont="1" applyFill="1" applyBorder="1" applyAlignment="1">
      <alignment horizontal="right" vertical="center"/>
    </xf>
    <xf numFmtId="187" fontId="7" fillId="2" borderId="3" xfId="89" applyNumberFormat="1" applyFont="1" applyFill="1" applyBorder="1" applyAlignment="1">
      <alignment vertical="center"/>
    </xf>
    <xf numFmtId="0" fontId="1" fillId="2" borderId="0" xfId="89" applyFont="1" applyFill="1" applyBorder="1" applyAlignment="1">
      <alignment vertical="center" wrapText="1"/>
    </xf>
    <xf numFmtId="0" fontId="1" fillId="2" borderId="0" xfId="89" applyFont="1" applyFill="1" applyBorder="1" applyAlignment="1">
      <alignment horizontal="right" vertical="center" wrapText="1"/>
    </xf>
    <xf numFmtId="0" fontId="58" fillId="2" borderId="0" xfId="89" applyFont="1" applyFill="1" applyAlignment="1">
      <alignment vertical="center"/>
    </xf>
    <xf numFmtId="0" fontId="9" fillId="2" borderId="0" xfId="88" applyFont="1" applyFill="1" applyAlignment="1">
      <alignment vertical="center"/>
    </xf>
    <xf numFmtId="0" fontId="7" fillId="2" borderId="0" xfId="88" applyFont="1" applyFill="1" applyAlignment="1">
      <alignment vertical="center"/>
    </xf>
    <xf numFmtId="0" fontId="1" fillId="2" borderId="0" xfId="88" applyFont="1" applyFill="1" applyAlignment="1">
      <alignment vertical="center"/>
    </xf>
    <xf numFmtId="0" fontId="1" fillId="2" borderId="2" xfId="88" applyFont="1" applyFill="1" applyBorder="1" applyAlignment="1">
      <alignment horizontal="right" vertical="center"/>
    </xf>
    <xf numFmtId="0" fontId="7" fillId="2" borderId="44" xfId="88" applyFont="1" applyFill="1" applyBorder="1" applyAlignment="1">
      <alignment horizontal="center" vertical="center"/>
    </xf>
    <xf numFmtId="0" fontId="7" fillId="2" borderId="24" xfId="88" applyFont="1" applyFill="1" applyBorder="1" applyAlignment="1">
      <alignment horizontal="center" vertical="center"/>
    </xf>
    <xf numFmtId="0" fontId="34" fillId="2" borderId="0" xfId="88" applyFont="1" applyFill="1" applyAlignment="1">
      <alignment vertical="center"/>
    </xf>
    <xf numFmtId="0" fontId="7" fillId="2" borderId="22" xfId="88" applyFont="1" applyFill="1" applyBorder="1" applyAlignment="1">
      <alignment horizontal="center" vertical="center"/>
    </xf>
    <xf numFmtId="0" fontId="7" fillId="2" borderId="32" xfId="88" applyFont="1" applyFill="1" applyBorder="1" applyAlignment="1">
      <alignment vertical="center"/>
    </xf>
    <xf numFmtId="187" fontId="7" fillId="2" borderId="11" xfId="88" applyNumberFormat="1" applyFont="1" applyFill="1" applyBorder="1" applyAlignment="1">
      <alignment vertical="center"/>
    </xf>
    <xf numFmtId="187" fontId="4" fillId="2" borderId="0" xfId="88" applyNumberFormat="1" applyFont="1" applyFill="1" applyBorder="1" applyAlignment="1">
      <alignment vertical="center"/>
    </xf>
    <xf numFmtId="41" fontId="4" fillId="2" borderId="0" xfId="88" applyNumberFormat="1" applyFont="1" applyFill="1" applyBorder="1" applyAlignment="1">
      <alignment horizontal="right" vertical="center"/>
    </xf>
    <xf numFmtId="0" fontId="34" fillId="2" borderId="0" xfId="88" applyFont="1" applyFill="1" applyBorder="1" applyAlignment="1">
      <alignment vertical="center"/>
    </xf>
    <xf numFmtId="187" fontId="7" fillId="2" borderId="3" xfId="88" applyNumberFormat="1" applyFont="1" applyFill="1" applyBorder="1" applyAlignment="1">
      <alignment vertical="center"/>
    </xf>
    <xf numFmtId="187" fontId="4" fillId="2" borderId="2" xfId="88" applyNumberFormat="1" applyFont="1" applyFill="1" applyBorder="1" applyAlignment="1">
      <alignment vertical="center"/>
    </xf>
    <xf numFmtId="41" fontId="4" fillId="2" borderId="2" xfId="88" applyNumberFormat="1" applyFont="1" applyFill="1" applyBorder="1" applyAlignment="1">
      <alignment horizontal="right" vertical="center"/>
    </xf>
    <xf numFmtId="0" fontId="7" fillId="2" borderId="103" xfId="88" applyFont="1" applyFill="1" applyBorder="1" applyAlignment="1">
      <alignment horizontal="center" vertical="center"/>
    </xf>
    <xf numFmtId="187" fontId="7" fillId="2" borderId="103" xfId="88" applyNumberFormat="1" applyFont="1" applyFill="1" applyBorder="1" applyAlignment="1">
      <alignment vertical="center"/>
    </xf>
    <xf numFmtId="41" fontId="7" fillId="2" borderId="103" xfId="88" applyNumberFormat="1" applyFont="1" applyFill="1" applyBorder="1" applyAlignment="1">
      <alignment horizontal="right" vertical="center"/>
    </xf>
    <xf numFmtId="41" fontId="1" fillId="2" borderId="103" xfId="88" applyNumberFormat="1" applyFont="1" applyFill="1" applyBorder="1" applyAlignment="1">
      <alignment horizontal="right" vertical="center"/>
    </xf>
    <xf numFmtId="0" fontId="4" fillId="2" borderId="20" xfId="88" applyFont="1" applyFill="1" applyBorder="1" applyAlignment="1">
      <alignment horizontal="right" vertical="center"/>
    </xf>
    <xf numFmtId="0" fontId="4" fillId="2" borderId="1" xfId="88" applyFont="1" applyFill="1" applyBorder="1" applyAlignment="1">
      <alignment horizontal="center" vertical="center"/>
    </xf>
    <xf numFmtId="0" fontId="4" fillId="2" borderId="1" xfId="88" applyFont="1" applyFill="1" applyBorder="1" applyAlignment="1">
      <alignment horizontal="right" vertical="center"/>
    </xf>
    <xf numFmtId="0" fontId="4" fillId="2" borderId="0" xfId="88" applyFont="1" applyFill="1" applyBorder="1" applyAlignment="1">
      <alignment horizontal="center" vertical="center"/>
    </xf>
    <xf numFmtId="0" fontId="4" fillId="2" borderId="11" xfId="88" applyFont="1" applyFill="1" applyBorder="1" applyAlignment="1">
      <alignment horizontal="right" vertical="center"/>
    </xf>
    <xf numFmtId="0" fontId="4" fillId="2" borderId="0" xfId="88" applyFont="1" applyFill="1" applyBorder="1" applyAlignment="1">
      <alignment horizontal="right" vertical="center"/>
    </xf>
    <xf numFmtId="2" fontId="4" fillId="2" borderId="0" xfId="88" applyNumberFormat="1" applyFont="1" applyFill="1" applyBorder="1" applyAlignment="1">
      <alignment horizontal="center" vertical="center"/>
    </xf>
    <xf numFmtId="0" fontId="4" fillId="2" borderId="3" xfId="88" applyFont="1" applyFill="1" applyBorder="1" applyAlignment="1">
      <alignment horizontal="right" vertical="center"/>
    </xf>
    <xf numFmtId="0" fontId="4" fillId="2" borderId="2" xfId="88" applyFont="1" applyFill="1" applyBorder="1" applyAlignment="1">
      <alignment horizontal="center" vertical="center"/>
    </xf>
    <xf numFmtId="0" fontId="4" fillId="2" borderId="2" xfId="88" applyFont="1" applyFill="1" applyBorder="1" applyAlignment="1">
      <alignment horizontal="right" vertical="center"/>
    </xf>
    <xf numFmtId="49" fontId="4" fillId="2" borderId="2" xfId="88" applyNumberFormat="1" applyFont="1" applyFill="1" applyBorder="1" applyAlignment="1">
      <alignment horizontal="center" vertical="center"/>
    </xf>
    <xf numFmtId="0" fontId="1" fillId="2" borderId="1" xfId="88" applyFont="1" applyFill="1" applyBorder="1" applyAlignment="1">
      <alignment horizontal="right" vertical="top"/>
    </xf>
    <xf numFmtId="0" fontId="1" fillId="2" borderId="0" xfId="88" applyFont="1" applyFill="1" applyBorder="1" applyAlignment="1">
      <alignment horizontal="right" vertical="top"/>
    </xf>
    <xf numFmtId="0" fontId="1" fillId="2" borderId="0" xfId="88" applyFont="1" applyFill="1" applyBorder="1" applyAlignment="1">
      <alignment horizontal="left" vertical="top" wrapText="1"/>
    </xf>
    <xf numFmtId="0" fontId="8" fillId="2" borderId="0" xfId="88" applyFont="1" applyFill="1" applyBorder="1" applyAlignment="1">
      <alignment horizontal="center" vertical="center"/>
    </xf>
    <xf numFmtId="0" fontId="1" fillId="2" borderId="0" xfId="88" applyFont="1" applyFill="1" applyBorder="1" applyAlignment="1">
      <alignment horizontal="right" vertical="center"/>
    </xf>
    <xf numFmtId="0" fontId="7" fillId="2" borderId="21" xfId="88" applyFont="1" applyFill="1" applyBorder="1" applyAlignment="1">
      <alignment horizontal="center" vertical="center"/>
    </xf>
    <xf numFmtId="0" fontId="8" fillId="2" borderId="9" xfId="88" applyFont="1" applyFill="1" applyBorder="1" applyAlignment="1">
      <alignment horizontal="center" vertical="center"/>
    </xf>
    <xf numFmtId="0" fontId="7" fillId="2" borderId="9" xfId="88" applyFont="1" applyFill="1" applyBorder="1" applyAlignment="1">
      <alignment horizontal="center" vertical="center"/>
    </xf>
    <xf numFmtId="0" fontId="7" fillId="2" borderId="10" xfId="88" applyFont="1" applyFill="1" applyBorder="1" applyAlignment="1">
      <alignment horizontal="center" vertical="center"/>
    </xf>
    <xf numFmtId="181" fontId="7" fillId="2" borderId="0" xfId="88" applyNumberFormat="1" applyFont="1" applyFill="1" applyBorder="1" applyAlignment="1">
      <alignment horizontal="right" vertical="center"/>
    </xf>
    <xf numFmtId="181" fontId="4" fillId="2" borderId="0" xfId="88" applyNumberFormat="1" applyFont="1" applyFill="1" applyBorder="1" applyAlignment="1">
      <alignment horizontal="right" vertical="center"/>
    </xf>
    <xf numFmtId="181" fontId="7" fillId="2" borderId="2" xfId="88" applyNumberFormat="1" applyFont="1" applyFill="1" applyBorder="1" applyAlignment="1">
      <alignment horizontal="right" vertical="center"/>
    </xf>
    <xf numFmtId="181" fontId="4" fillId="2" borderId="2" xfId="88" applyNumberFormat="1" applyFont="1" applyFill="1" applyBorder="1" applyAlignment="1">
      <alignment horizontal="right" vertical="center"/>
    </xf>
    <xf numFmtId="0" fontId="7" fillId="2" borderId="0" xfId="88" applyFont="1" applyFill="1" applyBorder="1" applyAlignment="1">
      <alignment horizontal="center" vertical="center"/>
    </xf>
    <xf numFmtId="0" fontId="9" fillId="2" borderId="0" xfId="90" applyFont="1" applyFill="1" applyAlignment="1">
      <alignment vertical="center"/>
    </xf>
    <xf numFmtId="0" fontId="7" fillId="2" borderId="0" xfId="90" applyFont="1" applyFill="1" applyAlignment="1">
      <alignment vertical="center"/>
    </xf>
    <xf numFmtId="0" fontId="1" fillId="2" borderId="0" xfId="90" applyFont="1" applyFill="1" applyAlignment="1">
      <alignment vertical="center"/>
    </xf>
    <xf numFmtId="0" fontId="1" fillId="2" borderId="0" xfId="90" applyFont="1" applyFill="1" applyAlignment="1">
      <alignment horizontal="right" vertical="center"/>
    </xf>
    <xf numFmtId="0" fontId="7" fillId="2" borderId="26" xfId="90" applyFont="1" applyFill="1" applyBorder="1" applyAlignment="1">
      <alignment horizontal="distributed" vertical="center" justifyLastLine="1"/>
    </xf>
    <xf numFmtId="0" fontId="7" fillId="2" borderId="18" xfId="90" applyFont="1" applyFill="1" applyBorder="1" applyAlignment="1">
      <alignment horizontal="distributed" vertical="center" justifyLastLine="1"/>
    </xf>
    <xf numFmtId="184" fontId="7" fillId="2" borderId="0" xfId="90" applyNumberFormat="1" applyFont="1" applyFill="1" applyBorder="1" applyAlignment="1">
      <alignment vertical="center" shrinkToFit="1"/>
    </xf>
    <xf numFmtId="181" fontId="4" fillId="2" borderId="0" xfId="90" applyNumberFormat="1" applyFont="1" applyFill="1" applyBorder="1" applyAlignment="1">
      <alignment horizontal="right" vertical="center"/>
    </xf>
    <xf numFmtId="181" fontId="4" fillId="2" borderId="0" xfId="90" applyNumberFormat="1" applyFont="1" applyFill="1" applyBorder="1" applyAlignment="1">
      <alignment vertical="center"/>
    </xf>
    <xf numFmtId="181" fontId="4" fillId="2" borderId="0" xfId="90" quotePrefix="1" applyNumberFormat="1" applyFont="1" applyFill="1" applyBorder="1" applyAlignment="1">
      <alignment horizontal="right" vertical="center"/>
    </xf>
    <xf numFmtId="184" fontId="7" fillId="2" borderId="2" xfId="90" applyNumberFormat="1" applyFont="1" applyFill="1" applyBorder="1" applyAlignment="1">
      <alignment vertical="center" shrinkToFit="1"/>
    </xf>
    <xf numFmtId="184" fontId="4" fillId="2" borderId="2" xfId="90" applyNumberFormat="1" applyFont="1" applyFill="1" applyBorder="1" applyAlignment="1">
      <alignment vertical="center" shrinkToFit="1"/>
    </xf>
    <xf numFmtId="184" fontId="4" fillId="2" borderId="2" xfId="90" applyNumberFormat="1" applyFont="1" applyFill="1" applyBorder="1" applyAlignment="1">
      <alignment horizontal="right" vertical="center" shrinkToFit="1"/>
    </xf>
    <xf numFmtId="0" fontId="1" fillId="2" borderId="0" xfId="90" applyFont="1" applyFill="1" applyBorder="1" applyAlignment="1">
      <alignment horizontal="right" vertical="center"/>
    </xf>
    <xf numFmtId="184" fontId="1" fillId="2" borderId="0" xfId="90" applyNumberFormat="1" applyFont="1" applyFill="1" applyAlignment="1">
      <alignment vertical="center"/>
    </xf>
    <xf numFmtId="0" fontId="34" fillId="2" borderId="2" xfId="88" applyFont="1" applyFill="1" applyBorder="1" applyAlignment="1">
      <alignment vertical="center"/>
    </xf>
    <xf numFmtId="0" fontId="1" fillId="2" borderId="2" xfId="90" applyFont="1" applyFill="1" applyBorder="1" applyAlignment="1">
      <alignment horizontal="right" vertical="center"/>
    </xf>
    <xf numFmtId="0" fontId="7" fillId="2" borderId="27" xfId="90" applyFont="1" applyFill="1" applyBorder="1" applyAlignment="1">
      <alignment horizontal="distributed" vertical="center" justifyLastLine="1"/>
    </xf>
    <xf numFmtId="0" fontId="24" fillId="2" borderId="26" xfId="90" applyFont="1" applyFill="1" applyBorder="1" applyAlignment="1">
      <alignment horizontal="distributed" vertical="center" wrapText="1" justifyLastLine="1"/>
    </xf>
    <xf numFmtId="0" fontId="7" fillId="2" borderId="26" xfId="90" applyFont="1" applyFill="1" applyBorder="1" applyAlignment="1">
      <alignment horizontal="distributed" vertical="center" wrapText="1" justifyLastLine="1"/>
    </xf>
    <xf numFmtId="184" fontId="8" fillId="2" borderId="11" xfId="90" applyNumberFormat="1" applyFont="1" applyFill="1" applyBorder="1" applyAlignment="1">
      <alignment vertical="center"/>
    </xf>
    <xf numFmtId="184" fontId="1" fillId="2" borderId="0" xfId="90" applyNumberFormat="1" applyFont="1" applyFill="1" applyBorder="1" applyAlignment="1">
      <alignment vertical="center"/>
    </xf>
    <xf numFmtId="184" fontId="1" fillId="2" borderId="0" xfId="90" quotePrefix="1" applyNumberFormat="1" applyFont="1" applyFill="1" applyBorder="1" applyAlignment="1">
      <alignment horizontal="right" vertical="center"/>
    </xf>
    <xf numFmtId="184" fontId="1" fillId="2" borderId="0" xfId="88" applyNumberFormat="1" applyFont="1" applyFill="1" applyBorder="1" applyAlignment="1">
      <alignment vertical="center"/>
    </xf>
    <xf numFmtId="184" fontId="1" fillId="2" borderId="0" xfId="7" quotePrefix="1" applyNumberFormat="1" applyFont="1" applyFill="1" applyBorder="1" applyAlignment="1">
      <alignment vertical="center"/>
    </xf>
    <xf numFmtId="184" fontId="1" fillId="2" borderId="0" xfId="90" applyNumberFormat="1" applyFont="1" applyFill="1" applyBorder="1" applyAlignment="1">
      <alignment horizontal="right" vertical="center"/>
    </xf>
    <xf numFmtId="184" fontId="8" fillId="2" borderId="3" xfId="90" applyNumberFormat="1" applyFont="1" applyFill="1" applyBorder="1" applyAlignment="1">
      <alignment vertical="center"/>
    </xf>
    <xf numFmtId="184" fontId="1" fillId="2" borderId="2" xfId="90" applyNumberFormat="1" applyFont="1" applyFill="1" applyBorder="1" applyAlignment="1">
      <alignment vertical="center"/>
    </xf>
    <xf numFmtId="184" fontId="1" fillId="2" borderId="2" xfId="90" quotePrefix="1" applyNumberFormat="1" applyFont="1" applyFill="1" applyBorder="1" applyAlignment="1">
      <alignment horizontal="right" vertical="center"/>
    </xf>
    <xf numFmtId="184" fontId="1" fillId="2" borderId="2" xfId="90" applyNumberFormat="1" applyFont="1" applyFill="1" applyBorder="1" applyAlignment="1">
      <alignment horizontal="right" vertical="center"/>
    </xf>
    <xf numFmtId="38" fontId="1" fillId="2" borderId="0" xfId="90" applyNumberFormat="1" applyFont="1" applyFill="1" applyBorder="1" applyAlignment="1">
      <alignment horizontal="right" vertical="center"/>
    </xf>
    <xf numFmtId="0" fontId="4" fillId="2" borderId="0" xfId="90" applyFont="1" applyFill="1" applyAlignment="1">
      <alignment vertical="center"/>
    </xf>
    <xf numFmtId="0" fontId="1" fillId="2" borderId="0" xfId="90" applyFont="1" applyFill="1" applyBorder="1" applyAlignment="1">
      <alignment vertical="center"/>
    </xf>
    <xf numFmtId="0" fontId="9" fillId="2" borderId="0" xfId="91" applyFont="1" applyFill="1" applyAlignment="1">
      <alignment vertical="center"/>
    </xf>
    <xf numFmtId="0" fontId="7" fillId="2" borderId="0" xfId="91" applyFont="1" applyFill="1" applyAlignment="1">
      <alignment vertical="center"/>
    </xf>
    <xf numFmtId="0" fontId="1" fillId="2" borderId="2" xfId="91" applyFont="1" applyFill="1" applyBorder="1" applyAlignment="1">
      <alignment vertical="center"/>
    </xf>
    <xf numFmtId="0" fontId="1" fillId="2" borderId="2" xfId="91" applyFont="1" applyFill="1" applyBorder="1" applyAlignment="1">
      <alignment horizontal="right" vertical="center"/>
    </xf>
    <xf numFmtId="0" fontId="1" fillId="2" borderId="0" xfId="91" applyFont="1" applyFill="1" applyAlignment="1">
      <alignment vertical="center"/>
    </xf>
    <xf numFmtId="0" fontId="34" fillId="2" borderId="0" xfId="91" applyFont="1" applyFill="1" applyAlignment="1">
      <alignment vertical="center"/>
    </xf>
    <xf numFmtId="0" fontId="1" fillId="2" borderId="0" xfId="91" applyFont="1" applyFill="1" applyBorder="1" applyAlignment="1">
      <alignment vertical="center"/>
    </xf>
    <xf numFmtId="0" fontId="1" fillId="2" borderId="0" xfId="91" applyFont="1" applyFill="1" applyAlignment="1">
      <alignment horizontal="right" vertical="center"/>
    </xf>
    <xf numFmtId="0" fontId="34" fillId="2" borderId="2" xfId="91" applyFont="1" applyFill="1" applyBorder="1" applyAlignment="1">
      <alignment vertical="center"/>
    </xf>
    <xf numFmtId="0" fontId="7" fillId="2" borderId="146" xfId="91" applyFont="1" applyFill="1" applyBorder="1" applyAlignment="1">
      <alignment horizontal="center" vertical="center"/>
    </xf>
    <xf numFmtId="0" fontId="7" fillId="2" borderId="149" xfId="91" applyFont="1" applyFill="1" applyBorder="1" applyAlignment="1">
      <alignment horizontal="center" vertical="center"/>
    </xf>
    <xf numFmtId="0" fontId="4" fillId="2" borderId="0" xfId="91" applyFont="1" applyFill="1" applyAlignment="1">
      <alignment vertical="center"/>
    </xf>
    <xf numFmtId="0" fontId="7" fillId="2" borderId="152" xfId="91" applyFont="1" applyFill="1" applyBorder="1" applyAlignment="1">
      <alignment horizontal="center" vertical="center"/>
    </xf>
    <xf numFmtId="0" fontId="7" fillId="2" borderId="156" xfId="91" applyFont="1" applyFill="1" applyBorder="1" applyAlignment="1">
      <alignment horizontal="center" vertical="center"/>
    </xf>
    <xf numFmtId="0" fontId="34" fillId="2" borderId="0" xfId="90" applyFont="1" applyFill="1" applyAlignment="1">
      <alignment vertical="center"/>
    </xf>
    <xf numFmtId="0" fontId="7" fillId="2" borderId="160" xfId="91" applyFont="1" applyFill="1" applyBorder="1" applyAlignment="1">
      <alignment horizontal="center" vertical="center"/>
    </xf>
    <xf numFmtId="0" fontId="9" fillId="2" borderId="0" xfId="92" applyFont="1" applyFill="1" applyBorder="1" applyAlignment="1">
      <alignment vertical="center"/>
    </xf>
    <xf numFmtId="0" fontId="7" fillId="2" borderId="0" xfId="92" applyFont="1" applyFill="1" applyAlignment="1">
      <alignment vertical="center"/>
    </xf>
    <xf numFmtId="0" fontId="1" fillId="2" borderId="0" xfId="92" applyFont="1" applyFill="1" applyBorder="1" applyAlignment="1">
      <alignment vertical="center"/>
    </xf>
    <xf numFmtId="0" fontId="1" fillId="2" borderId="0" xfId="92" applyFont="1" applyFill="1" applyAlignment="1">
      <alignment vertical="center"/>
    </xf>
    <xf numFmtId="0" fontId="1" fillId="2" borderId="0" xfId="92" applyFont="1" applyFill="1" applyBorder="1" applyAlignment="1">
      <alignment horizontal="right" vertical="center"/>
    </xf>
    <xf numFmtId="0" fontId="7" fillId="2" borderId="21" xfId="92" applyFont="1" applyFill="1" applyBorder="1" applyAlignment="1">
      <alignment horizontal="distributed" vertical="center" justifyLastLine="1"/>
    </xf>
    <xf numFmtId="0" fontId="7" fillId="2" borderId="9" xfId="92" applyFont="1" applyFill="1" applyBorder="1" applyAlignment="1">
      <alignment horizontal="distributed" vertical="center" justifyLastLine="1"/>
    </xf>
    <xf numFmtId="0" fontId="34" fillId="2" borderId="0" xfId="92" applyFont="1" applyFill="1" applyAlignment="1">
      <alignment vertical="center"/>
    </xf>
    <xf numFmtId="49" fontId="7" fillId="2" borderId="23" xfId="92" applyNumberFormat="1" applyFont="1" applyFill="1" applyBorder="1" applyAlignment="1">
      <alignment horizontal="center" vertical="center"/>
    </xf>
    <xf numFmtId="181" fontId="7" fillId="2" borderId="11" xfId="92" applyNumberFormat="1" applyFont="1" applyFill="1" applyBorder="1" applyAlignment="1">
      <alignment vertical="center"/>
    </xf>
    <xf numFmtId="181" fontId="4" fillId="2" borderId="0" xfId="92" applyNumberFormat="1" applyFont="1" applyFill="1" applyBorder="1" applyAlignment="1">
      <alignment vertical="center"/>
    </xf>
    <xf numFmtId="181" fontId="4" fillId="2" borderId="23" xfId="92" applyNumberFormat="1" applyFont="1" applyFill="1" applyBorder="1" applyAlignment="1">
      <alignment vertical="center"/>
    </xf>
    <xf numFmtId="0" fontId="35" fillId="2" borderId="0" xfId="92" applyFont="1" applyFill="1" applyAlignment="1">
      <alignment vertical="center"/>
    </xf>
    <xf numFmtId="49" fontId="7" fillId="2" borderId="4" xfId="92" applyNumberFormat="1" applyFont="1" applyFill="1" applyBorder="1" applyAlignment="1">
      <alignment horizontal="center" vertical="center"/>
    </xf>
    <xf numFmtId="181" fontId="7" fillId="2" borderId="3" xfId="92" applyNumberFormat="1" applyFont="1" applyFill="1" applyBorder="1" applyAlignment="1">
      <alignment vertical="center"/>
    </xf>
    <xf numFmtId="181" fontId="4" fillId="2" borderId="2" xfId="92" applyNumberFormat="1" applyFont="1" applyFill="1" applyBorder="1" applyAlignment="1">
      <alignment vertical="center"/>
    </xf>
    <xf numFmtId="181" fontId="4" fillId="2" borderId="2" xfId="92" applyNumberFormat="1" applyFont="1" applyFill="1" applyBorder="1" applyAlignment="1">
      <alignment horizontal="right" vertical="center"/>
    </xf>
    <xf numFmtId="181" fontId="4" fillId="2" borderId="4" xfId="92" applyNumberFormat="1" applyFont="1" applyFill="1" applyBorder="1" applyAlignment="1">
      <alignment vertical="center"/>
    </xf>
    <xf numFmtId="0" fontId="4" fillId="2" borderId="0" xfId="92" applyFont="1" applyFill="1" applyAlignment="1">
      <alignment vertical="center"/>
    </xf>
    <xf numFmtId="0" fontId="1" fillId="2" borderId="0" xfId="92" applyFont="1" applyFill="1" applyAlignment="1">
      <alignment horizontal="right" vertical="center"/>
    </xf>
    <xf numFmtId="0" fontId="9" fillId="2" borderId="0" xfId="93" applyFont="1" applyFill="1" applyAlignment="1">
      <alignment vertical="center"/>
    </xf>
    <xf numFmtId="0" fontId="7" fillId="2" borderId="0" xfId="93" applyFont="1" applyFill="1" applyAlignment="1">
      <alignment vertical="center"/>
    </xf>
    <xf numFmtId="0" fontId="1" fillId="2" borderId="0" xfId="93" applyFont="1" applyFill="1" applyAlignment="1">
      <alignment vertical="center"/>
    </xf>
    <xf numFmtId="0" fontId="34" fillId="2" borderId="0" xfId="93" applyFont="1" applyFill="1" applyAlignment="1">
      <alignment vertical="center"/>
    </xf>
    <xf numFmtId="0" fontId="7" fillId="2" borderId="26" xfId="93" applyFont="1" applyFill="1" applyBorder="1" applyAlignment="1">
      <alignment horizontal="distributed" vertical="center" justifyLastLine="1"/>
    </xf>
    <xf numFmtId="0" fontId="7" fillId="2" borderId="26" xfId="93" applyFont="1" applyFill="1" applyBorder="1" applyAlignment="1">
      <alignment horizontal="distributed" vertical="center" wrapText="1" justifyLastLine="1"/>
    </xf>
    <xf numFmtId="0" fontId="7" fillId="2" borderId="18" xfId="93" applyFont="1" applyFill="1" applyBorder="1" applyAlignment="1">
      <alignment horizontal="distributed" vertical="center" justifyLastLine="1"/>
    </xf>
    <xf numFmtId="181" fontId="7" fillId="2" borderId="11" xfId="93" applyNumberFormat="1" applyFont="1" applyFill="1" applyBorder="1" applyAlignment="1">
      <alignment horizontal="right" vertical="center"/>
    </xf>
    <xf numFmtId="181" fontId="4" fillId="2" borderId="0" xfId="93" applyNumberFormat="1" applyFont="1" applyFill="1" applyBorder="1" applyAlignment="1">
      <alignment horizontal="right" vertical="center"/>
    </xf>
    <xf numFmtId="0" fontId="35" fillId="2" borderId="0" xfId="93" applyFont="1" applyFill="1" applyAlignment="1">
      <alignment vertical="center"/>
    </xf>
    <xf numFmtId="181" fontId="7" fillId="2" borderId="3" xfId="93" applyNumberFormat="1" applyFont="1" applyFill="1" applyBorder="1" applyAlignment="1">
      <alignment horizontal="right" vertical="center"/>
    </xf>
    <xf numFmtId="181" fontId="4" fillId="2" borderId="2" xfId="93" applyNumberFormat="1" applyFont="1" applyFill="1" applyBorder="1" applyAlignment="1">
      <alignment horizontal="right" vertical="center"/>
    </xf>
    <xf numFmtId="181" fontId="34" fillId="2" borderId="0" xfId="93" applyNumberFormat="1" applyFont="1" applyFill="1" applyAlignment="1">
      <alignment vertical="center"/>
    </xf>
    <xf numFmtId="0" fontId="9" fillId="2" borderId="0" xfId="94" applyFont="1" applyFill="1" applyAlignment="1">
      <alignment vertical="center"/>
    </xf>
    <xf numFmtId="0" fontId="7" fillId="2" borderId="0" xfId="94" applyFont="1" applyFill="1" applyAlignment="1">
      <alignment vertical="center"/>
    </xf>
    <xf numFmtId="0" fontId="1" fillId="2" borderId="0" xfId="94" applyFont="1" applyFill="1" applyAlignment="1">
      <alignment vertical="center"/>
    </xf>
    <xf numFmtId="0" fontId="1" fillId="2" borderId="2" xfId="94" applyFont="1" applyFill="1" applyBorder="1" applyAlignment="1">
      <alignment horizontal="right" vertical="center"/>
    </xf>
    <xf numFmtId="0" fontId="34" fillId="2" borderId="0" xfId="94" applyFont="1" applyFill="1" applyAlignment="1">
      <alignment vertical="center"/>
    </xf>
    <xf numFmtId="0" fontId="7" fillId="2" borderId="26" xfId="94" applyFont="1" applyFill="1" applyBorder="1" applyAlignment="1">
      <alignment horizontal="distributed" vertical="center" justifyLastLine="1"/>
    </xf>
    <xf numFmtId="0" fontId="7" fillId="2" borderId="18" xfId="94" applyFont="1" applyFill="1" applyBorder="1" applyAlignment="1">
      <alignment horizontal="distributed" vertical="center" justifyLastLine="1"/>
    </xf>
    <xf numFmtId="181" fontId="4" fillId="2" borderId="0" xfId="94" applyNumberFormat="1" applyFont="1" applyFill="1" applyBorder="1" applyAlignment="1">
      <alignment horizontal="right" vertical="center"/>
    </xf>
    <xf numFmtId="181" fontId="4" fillId="2" borderId="0" xfId="94" quotePrefix="1" applyNumberFormat="1" applyFont="1" applyFill="1" applyBorder="1" applyAlignment="1">
      <alignment horizontal="right" vertical="center"/>
    </xf>
    <xf numFmtId="181" fontId="4" fillId="2" borderId="2" xfId="94" applyNumberFormat="1" applyFont="1" applyFill="1" applyBorder="1" applyAlignment="1">
      <alignment horizontal="right" vertical="center"/>
    </xf>
    <xf numFmtId="181" fontId="4" fillId="2" borderId="2" xfId="94" quotePrefix="1" applyNumberFormat="1" applyFont="1" applyFill="1" applyBorder="1" applyAlignment="1">
      <alignment horizontal="right" vertical="center"/>
    </xf>
    <xf numFmtId="0" fontId="1" fillId="2" borderId="0" xfId="94" applyFont="1" applyFill="1" applyBorder="1" applyAlignment="1">
      <alignment vertical="center"/>
    </xf>
    <xf numFmtId="38" fontId="9" fillId="2" borderId="0" xfId="7" applyFont="1" applyFill="1" applyAlignment="1">
      <alignment vertical="center"/>
    </xf>
    <xf numFmtId="0" fontId="7" fillId="2" borderId="0" xfId="95" applyFont="1" applyFill="1" applyAlignment="1">
      <alignment vertical="center"/>
    </xf>
    <xf numFmtId="38" fontId="1" fillId="2" borderId="2" xfId="7" applyFont="1" applyFill="1" applyBorder="1" applyAlignment="1">
      <alignment vertical="center"/>
    </xf>
    <xf numFmtId="0" fontId="1" fillId="2" borderId="2" xfId="96" applyFont="1" applyFill="1" applyBorder="1" applyAlignment="1">
      <alignment vertical="center"/>
    </xf>
    <xf numFmtId="38" fontId="1" fillId="2" borderId="2" xfId="7" applyFont="1" applyFill="1" applyBorder="1" applyAlignment="1">
      <alignment horizontal="right" vertical="center"/>
    </xf>
    <xf numFmtId="0" fontId="1" fillId="2" borderId="0" xfId="95" applyFont="1" applyFill="1" applyAlignment="1">
      <alignment vertical="center"/>
    </xf>
    <xf numFmtId="38" fontId="7" fillId="2" borderId="9" xfId="7" applyFont="1" applyFill="1" applyBorder="1" applyAlignment="1">
      <alignment horizontal="center" vertical="center" shrinkToFit="1"/>
    </xf>
    <xf numFmtId="38" fontId="7" fillId="2" borderId="29" xfId="7" applyFont="1" applyFill="1" applyBorder="1" applyAlignment="1">
      <alignment horizontal="center" vertical="center" shrinkToFit="1"/>
    </xf>
    <xf numFmtId="38" fontId="7" fillId="2" borderId="8" xfId="7" applyFont="1" applyFill="1" applyBorder="1" applyAlignment="1">
      <alignment horizontal="center" vertical="center" shrinkToFit="1"/>
    </xf>
    <xf numFmtId="38" fontId="7" fillId="2" borderId="25" xfId="7" applyFont="1" applyFill="1" applyBorder="1" applyAlignment="1">
      <alignment vertical="center" shrinkToFit="1"/>
    </xf>
    <xf numFmtId="181" fontId="7" fillId="2" borderId="0" xfId="7" applyNumberFormat="1" applyFont="1" applyFill="1" applyBorder="1" applyAlignment="1">
      <alignment vertical="center" shrinkToFit="1"/>
    </xf>
    <xf numFmtId="181" fontId="4" fillId="2" borderId="0" xfId="7" applyNumberFormat="1" applyFont="1" applyFill="1" applyBorder="1" applyAlignment="1">
      <alignment vertical="center" shrinkToFit="1"/>
    </xf>
    <xf numFmtId="181" fontId="4" fillId="2" borderId="0" xfId="7" applyNumberFormat="1" applyFont="1" applyFill="1" applyBorder="1" applyAlignment="1">
      <alignment horizontal="right" vertical="center" shrinkToFit="1"/>
    </xf>
    <xf numFmtId="0" fontId="34" fillId="2" borderId="0" xfId="95" applyFont="1" applyFill="1" applyAlignment="1">
      <alignment vertical="center"/>
    </xf>
    <xf numFmtId="38" fontId="7" fillId="2" borderId="39" xfId="7" applyFont="1" applyFill="1" applyBorder="1" applyAlignment="1">
      <alignment vertical="center" shrinkToFit="1"/>
    </xf>
    <xf numFmtId="181" fontId="7" fillId="2" borderId="0" xfId="7" applyNumberFormat="1" applyFont="1" applyFill="1" applyBorder="1" applyAlignment="1">
      <alignment horizontal="right" vertical="center" shrinkToFit="1"/>
    </xf>
    <xf numFmtId="38" fontId="7" fillId="2" borderId="40" xfId="7" applyFont="1" applyFill="1" applyBorder="1" applyAlignment="1">
      <alignment vertical="center" shrinkToFit="1"/>
    </xf>
    <xf numFmtId="181" fontId="7" fillId="2" borderId="2" xfId="7" applyNumberFormat="1" applyFont="1" applyFill="1" applyBorder="1" applyAlignment="1">
      <alignment vertical="center" shrinkToFit="1"/>
    </xf>
    <xf numFmtId="38" fontId="1" fillId="2" borderId="0" xfId="7" applyFont="1" applyFill="1" applyBorder="1" applyAlignment="1">
      <alignment vertical="center"/>
    </xf>
    <xf numFmtId="0" fontId="1" fillId="2" borderId="0" xfId="96" applyFont="1" applyFill="1"/>
    <xf numFmtId="38" fontId="1" fillId="2" borderId="0" xfId="7" applyFont="1" applyFill="1" applyBorder="1" applyAlignment="1">
      <alignment horizontal="right" vertical="center"/>
    </xf>
    <xf numFmtId="0" fontId="6" fillId="2" borderId="0" xfId="96" applyFill="1" applyAlignment="1">
      <alignment vertical="center"/>
    </xf>
    <xf numFmtId="0" fontId="9" fillId="2" borderId="0" xfId="95" applyFont="1" applyFill="1" applyAlignment="1">
      <alignment vertical="center"/>
    </xf>
    <xf numFmtId="0" fontId="1" fillId="2" borderId="0" xfId="95" applyFont="1" applyFill="1" applyAlignment="1">
      <alignment horizontal="right" vertical="center"/>
    </xf>
    <xf numFmtId="0" fontId="35" fillId="2" borderId="0" xfId="95" applyFont="1" applyFill="1" applyAlignment="1">
      <alignment vertical="center"/>
    </xf>
    <xf numFmtId="0" fontId="7" fillId="2" borderId="9" xfId="95" applyFont="1" applyFill="1" applyBorder="1" applyAlignment="1">
      <alignment horizontal="distributed" vertical="center" justifyLastLine="1"/>
    </xf>
    <xf numFmtId="0" fontId="7" fillId="2" borderId="10" xfId="95" applyFont="1" applyFill="1" applyBorder="1" applyAlignment="1">
      <alignment horizontal="distributed" vertical="center" justifyLastLine="1"/>
    </xf>
    <xf numFmtId="180" fontId="7" fillId="2" borderId="11" xfId="95" applyNumberFormat="1" applyFont="1" applyFill="1" applyBorder="1" applyAlignment="1">
      <alignment horizontal="right" vertical="center"/>
    </xf>
    <xf numFmtId="180" fontId="4" fillId="2" borderId="0" xfId="95" applyNumberFormat="1" applyFont="1" applyFill="1" applyBorder="1" applyAlignment="1">
      <alignment horizontal="right" vertical="center"/>
    </xf>
    <xf numFmtId="180" fontId="4" fillId="2" borderId="0" xfId="95" quotePrefix="1" applyNumberFormat="1" applyFont="1" applyFill="1" applyBorder="1" applyAlignment="1">
      <alignment horizontal="right" vertical="center"/>
    </xf>
    <xf numFmtId="0" fontId="34" fillId="2" borderId="0" xfId="97" applyFont="1" applyFill="1" applyAlignment="1">
      <alignment vertical="center"/>
    </xf>
    <xf numFmtId="180" fontId="7" fillId="2" borderId="3" xfId="95" applyNumberFormat="1" applyFont="1" applyFill="1" applyBorder="1" applyAlignment="1">
      <alignment horizontal="right" vertical="center"/>
    </xf>
    <xf numFmtId="180" fontId="4" fillId="2" borderId="2" xfId="95" applyNumberFormat="1" applyFont="1" applyFill="1" applyBorder="1" applyAlignment="1">
      <alignment horizontal="right" vertical="center"/>
    </xf>
    <xf numFmtId="180" fontId="4" fillId="2" borderId="2" xfId="95" quotePrefix="1" applyNumberFormat="1" applyFont="1" applyFill="1" applyBorder="1" applyAlignment="1">
      <alignment horizontal="right" vertical="center"/>
    </xf>
    <xf numFmtId="0" fontId="9" fillId="2" borderId="0" xfId="97" applyFont="1" applyFill="1" applyAlignment="1">
      <alignment vertical="center"/>
    </xf>
    <xf numFmtId="0" fontId="9" fillId="2" borderId="0" xfId="97" applyFont="1" applyFill="1" applyBorder="1" applyAlignment="1">
      <alignment vertical="center"/>
    </xf>
    <xf numFmtId="0" fontId="34" fillId="2" borderId="0" xfId="97" applyFont="1" applyFill="1" applyBorder="1" applyAlignment="1">
      <alignment vertical="center"/>
    </xf>
    <xf numFmtId="0" fontId="1" fillId="2" borderId="0" xfId="97" applyFont="1" applyFill="1" applyAlignment="1">
      <alignment vertical="center"/>
    </xf>
    <xf numFmtId="0" fontId="1" fillId="2" borderId="2" xfId="97" applyFont="1" applyFill="1" applyBorder="1" applyAlignment="1">
      <alignment vertical="center"/>
    </xf>
    <xf numFmtId="0" fontId="1" fillId="2" borderId="2" xfId="97" applyFont="1" applyFill="1" applyBorder="1" applyAlignment="1">
      <alignment horizontal="right" vertical="center"/>
    </xf>
    <xf numFmtId="49" fontId="7" fillId="2" borderId="10" xfId="97" applyNumberFormat="1" applyFont="1" applyFill="1" applyBorder="1" applyAlignment="1">
      <alignment horizontal="center" vertical="center"/>
    </xf>
    <xf numFmtId="205" fontId="4" fillId="2" borderId="5" xfId="97" applyNumberFormat="1" applyFont="1" applyFill="1" applyBorder="1" applyAlignment="1">
      <alignment horizontal="center" vertical="center"/>
    </xf>
    <xf numFmtId="205" fontId="4" fillId="2" borderId="5" xfId="97" quotePrefix="1" applyNumberFormat="1" applyFont="1" applyFill="1" applyBorder="1" applyAlignment="1">
      <alignment horizontal="center" vertical="center"/>
    </xf>
    <xf numFmtId="205" fontId="4" fillId="2" borderId="1" xfId="97" applyNumberFormat="1" applyFont="1" applyFill="1" applyBorder="1" applyAlignment="1">
      <alignment horizontal="center" vertical="center"/>
    </xf>
    <xf numFmtId="0" fontId="6" fillId="2" borderId="0" xfId="96" applyFill="1"/>
    <xf numFmtId="205" fontId="4" fillId="2" borderId="5" xfId="97" applyNumberFormat="1" applyFont="1" applyFill="1" applyBorder="1" applyAlignment="1">
      <alignment vertical="center"/>
    </xf>
    <xf numFmtId="205" fontId="4" fillId="2" borderId="41" xfId="97" applyNumberFormat="1" applyFont="1" applyFill="1" applyBorder="1" applyAlignment="1">
      <alignment vertical="center"/>
    </xf>
    <xf numFmtId="0" fontId="1" fillId="2" borderId="1" xfId="97" applyFont="1" applyFill="1" applyBorder="1" applyAlignment="1">
      <alignment vertical="center"/>
    </xf>
    <xf numFmtId="0" fontId="1" fillId="2" borderId="1" xfId="97" applyFont="1" applyFill="1" applyBorder="1" applyAlignment="1">
      <alignment horizontal="right" vertical="center"/>
    </xf>
    <xf numFmtId="0" fontId="9" fillId="2" borderId="0" xfId="98" applyFont="1" applyFill="1" applyAlignment="1">
      <alignment vertical="center"/>
    </xf>
    <xf numFmtId="0" fontId="7" fillId="2" borderId="0" xfId="98" applyFont="1" applyFill="1" applyAlignment="1">
      <alignment vertical="center"/>
    </xf>
    <xf numFmtId="0" fontId="7" fillId="2" borderId="0" xfId="98" applyFont="1" applyFill="1" applyAlignment="1">
      <alignment horizontal="center" vertical="center"/>
    </xf>
    <xf numFmtId="0" fontId="7" fillId="2" borderId="0" xfId="98" applyFont="1" applyFill="1" applyBorder="1" applyAlignment="1">
      <alignment vertical="center"/>
    </xf>
    <xf numFmtId="0" fontId="7" fillId="2" borderId="0" xfId="98" applyFont="1" applyFill="1" applyBorder="1" applyAlignment="1"/>
    <xf numFmtId="0" fontId="7" fillId="2" borderId="0" xfId="98" applyFont="1" applyFill="1" applyAlignment="1">
      <alignment horizontal="right" vertical="center"/>
    </xf>
    <xf numFmtId="0" fontId="7" fillId="2" borderId="0" xfId="98" applyFont="1" applyFill="1" applyAlignment="1">
      <alignment horizontal="left" vertical="center"/>
    </xf>
    <xf numFmtId="0" fontId="1" fillId="2" borderId="0" xfId="98" applyFont="1" applyFill="1" applyAlignment="1">
      <alignment vertical="center"/>
    </xf>
    <xf numFmtId="0" fontId="1" fillId="2" borderId="0" xfId="98" applyFont="1" applyFill="1" applyAlignment="1">
      <alignment horizontal="center" vertical="center"/>
    </xf>
    <xf numFmtId="0" fontId="1" fillId="2" borderId="0" xfId="98" applyFont="1" applyFill="1" applyBorder="1" applyAlignment="1">
      <alignment vertical="center"/>
    </xf>
    <xf numFmtId="0" fontId="1" fillId="2" borderId="0" xfId="98" applyFont="1" applyFill="1" applyAlignment="1">
      <alignment horizontal="right" vertical="center"/>
    </xf>
    <xf numFmtId="0" fontId="1" fillId="2" borderId="0" xfId="98" applyFont="1" applyFill="1" applyAlignment="1">
      <alignment horizontal="left" vertical="center"/>
    </xf>
    <xf numFmtId="0" fontId="34" fillId="2" borderId="0" xfId="98" applyFont="1" applyFill="1" applyAlignment="1">
      <alignment vertical="center"/>
    </xf>
    <xf numFmtId="0" fontId="7" fillId="2" borderId="26" xfId="98" applyFont="1" applyFill="1" applyBorder="1" applyAlignment="1">
      <alignment horizontal="center" vertical="center"/>
    </xf>
    <xf numFmtId="0" fontId="8" fillId="2" borderId="18" xfId="98" applyFont="1" applyFill="1" applyBorder="1" applyAlignment="1">
      <alignment horizontal="center" vertical="center" wrapText="1"/>
    </xf>
    <xf numFmtId="0" fontId="7" fillId="2" borderId="18" xfId="98" applyFont="1" applyFill="1" applyBorder="1" applyAlignment="1">
      <alignment horizontal="center" vertical="center"/>
    </xf>
    <xf numFmtId="0" fontId="8" fillId="2" borderId="26" xfId="98" applyFont="1" applyFill="1" applyBorder="1" applyAlignment="1">
      <alignment horizontal="center" vertical="center"/>
    </xf>
    <xf numFmtId="0" fontId="8" fillId="2" borderId="18" xfId="98" applyFont="1" applyFill="1" applyBorder="1" applyAlignment="1">
      <alignment horizontal="center" vertical="center"/>
    </xf>
    <xf numFmtId="0" fontId="34" fillId="2" borderId="0" xfId="98" applyFont="1" applyFill="1" applyBorder="1" applyAlignment="1">
      <alignment vertical="center"/>
    </xf>
    <xf numFmtId="0" fontId="7" fillId="2" borderId="23" xfId="98" applyFont="1" applyFill="1" applyBorder="1" applyAlignment="1">
      <alignment vertical="center"/>
    </xf>
    <xf numFmtId="0" fontId="7" fillId="2" borderId="39" xfId="98" applyFont="1" applyFill="1" applyBorder="1" applyAlignment="1">
      <alignment horizontal="center" vertical="center"/>
    </xf>
    <xf numFmtId="0" fontId="4" fillId="2" borderId="26" xfId="98" applyFont="1" applyFill="1" applyBorder="1" applyAlignment="1">
      <alignment horizontal="center" vertical="center"/>
    </xf>
    <xf numFmtId="0" fontId="1" fillId="2" borderId="29" xfId="98" applyFont="1" applyFill="1" applyBorder="1" applyAlignment="1">
      <alignment horizontal="center" vertical="center"/>
    </xf>
    <xf numFmtId="183" fontId="4" fillId="2" borderId="11" xfId="98" applyNumberFormat="1" applyFont="1" applyFill="1" applyBorder="1" applyAlignment="1">
      <alignment horizontal="right" vertical="center"/>
    </xf>
    <xf numFmtId="183" fontId="4" fillId="2" borderId="0" xfId="98" applyNumberFormat="1" applyFont="1" applyFill="1" applyBorder="1" applyAlignment="1">
      <alignment horizontal="right" vertical="center"/>
    </xf>
    <xf numFmtId="183" fontId="4" fillId="2" borderId="23" xfId="98" applyNumberFormat="1" applyFont="1" applyFill="1" applyBorder="1" applyAlignment="1">
      <alignment horizontal="right" vertical="center"/>
    </xf>
    <xf numFmtId="183" fontId="1" fillId="2" borderId="11" xfId="98" applyNumberFormat="1" applyFont="1" applyFill="1" applyBorder="1" applyAlignment="1">
      <alignment horizontal="right" vertical="center"/>
    </xf>
    <xf numFmtId="183" fontId="1" fillId="2" borderId="0" xfId="98" applyNumberFormat="1" applyFont="1" applyFill="1" applyBorder="1" applyAlignment="1">
      <alignment horizontal="right" vertical="center"/>
    </xf>
    <xf numFmtId="183" fontId="4" fillId="2" borderId="5" xfId="98" applyNumberFormat="1" applyFont="1" applyFill="1" applyBorder="1" applyAlignment="1">
      <alignment horizontal="right" vertical="center"/>
    </xf>
    <xf numFmtId="183" fontId="4" fillId="0" borderId="5" xfId="98" applyNumberFormat="1" applyFont="1" applyFill="1" applyBorder="1" applyAlignment="1">
      <alignment horizontal="right" vertical="center"/>
    </xf>
    <xf numFmtId="183" fontId="4" fillId="2" borderId="7" xfId="98" applyNumberFormat="1" applyFont="1" applyFill="1" applyBorder="1" applyAlignment="1">
      <alignment horizontal="right" vertical="center"/>
    </xf>
    <xf numFmtId="0" fontId="4" fillId="2" borderId="0" xfId="98" applyFont="1" applyFill="1" applyBorder="1" applyAlignment="1">
      <alignment horizontal="right" vertical="center"/>
    </xf>
    <xf numFmtId="0" fontId="4" fillId="2" borderId="5" xfId="98" applyFont="1" applyFill="1" applyBorder="1" applyAlignment="1">
      <alignment horizontal="right" vertical="center"/>
    </xf>
    <xf numFmtId="0" fontId="4" fillId="0" borderId="0" xfId="98" applyFont="1" applyFill="1" applyBorder="1" applyAlignment="1">
      <alignment horizontal="right" vertical="center"/>
    </xf>
    <xf numFmtId="0" fontId="4" fillId="2" borderId="23" xfId="98" applyFont="1" applyFill="1" applyBorder="1" applyAlignment="1">
      <alignment horizontal="right" vertical="center"/>
    </xf>
    <xf numFmtId="0" fontId="4" fillId="2" borderId="0" xfId="98" applyFont="1" applyFill="1" applyAlignment="1">
      <alignment vertical="center"/>
    </xf>
    <xf numFmtId="0" fontId="4" fillId="2" borderId="0" xfId="98" applyFont="1" applyFill="1" applyAlignment="1">
      <alignment horizontal="right" vertical="center"/>
    </xf>
    <xf numFmtId="0" fontId="4" fillId="2" borderId="0" xfId="98" applyFont="1" applyFill="1" applyAlignment="1">
      <alignment horizontal="left" vertical="center"/>
    </xf>
    <xf numFmtId="0" fontId="7" fillId="2" borderId="0" xfId="98" applyFont="1" applyFill="1" applyBorder="1" applyAlignment="1">
      <alignment horizontal="left" vertical="center"/>
    </xf>
    <xf numFmtId="0" fontId="7" fillId="2" borderId="23" xfId="98" applyFont="1" applyFill="1" applyBorder="1" applyAlignment="1">
      <alignment horizontal="left" vertical="center"/>
    </xf>
    <xf numFmtId="183" fontId="4" fillId="0" borderId="0" xfId="98" applyNumberFormat="1" applyFont="1" applyFill="1" applyBorder="1" applyAlignment="1">
      <alignment horizontal="right" vertical="center"/>
    </xf>
    <xf numFmtId="0" fontId="7" fillId="2" borderId="23" xfId="98" applyFont="1" applyFill="1" applyBorder="1" applyAlignment="1">
      <alignment horizontal="distributed" vertical="center"/>
    </xf>
    <xf numFmtId="183" fontId="4" fillId="2" borderId="11" xfId="98" applyNumberFormat="1" applyFont="1" applyFill="1" applyBorder="1" applyAlignment="1">
      <alignment horizontal="right" vertical="center" shrinkToFit="1"/>
    </xf>
    <xf numFmtId="183" fontId="4" fillId="2" borderId="0" xfId="98" applyNumberFormat="1" applyFont="1" applyFill="1" applyBorder="1" applyAlignment="1">
      <alignment vertical="center" shrinkToFit="1"/>
    </xf>
    <xf numFmtId="194" fontId="4" fillId="2" borderId="0" xfId="98" applyNumberFormat="1" applyFont="1" applyFill="1" applyBorder="1" applyAlignment="1">
      <alignment vertical="center" shrinkToFit="1"/>
    </xf>
    <xf numFmtId="194" fontId="4" fillId="2" borderId="23" xfId="98" applyNumberFormat="1" applyFont="1" applyFill="1" applyBorder="1" applyAlignment="1">
      <alignment vertical="center" shrinkToFit="1"/>
    </xf>
    <xf numFmtId="183" fontId="4" fillId="2" borderId="0" xfId="98" applyNumberFormat="1" applyFont="1" applyFill="1" applyBorder="1" applyAlignment="1">
      <alignment horizontal="right" vertical="center" shrinkToFit="1"/>
    </xf>
    <xf numFmtId="194" fontId="4" fillId="2" borderId="0" xfId="98" applyNumberFormat="1" applyFont="1" applyFill="1" applyBorder="1" applyAlignment="1">
      <alignment horizontal="right" vertical="center" shrinkToFit="1"/>
    </xf>
    <xf numFmtId="194" fontId="4" fillId="2" borderId="0" xfId="98" applyNumberFormat="1" applyFont="1" applyFill="1" applyBorder="1" applyAlignment="1">
      <alignment horizontal="right" vertical="center"/>
    </xf>
    <xf numFmtId="194" fontId="4" fillId="0" borderId="0" xfId="98" applyNumberFormat="1" applyFont="1" applyFill="1" applyBorder="1" applyAlignment="1">
      <alignment horizontal="right" vertical="center"/>
    </xf>
    <xf numFmtId="194" fontId="4" fillId="2" borderId="23" xfId="98" applyNumberFormat="1" applyFont="1" applyFill="1" applyBorder="1" applyAlignment="1">
      <alignment horizontal="right" vertical="center"/>
    </xf>
    <xf numFmtId="180" fontId="4" fillId="2" borderId="0" xfId="98" applyNumberFormat="1" applyFont="1" applyFill="1" applyBorder="1" applyAlignment="1">
      <alignment vertical="center"/>
    </xf>
    <xf numFmtId="0" fontId="63" fillId="2" borderId="0" xfId="98" applyFont="1" applyFill="1" applyAlignment="1">
      <alignment horizontal="left" vertical="center"/>
    </xf>
    <xf numFmtId="0" fontId="63" fillId="2" borderId="0" xfId="98" applyFont="1" applyFill="1" applyBorder="1" applyAlignment="1">
      <alignment horizontal="left" vertical="center"/>
    </xf>
    <xf numFmtId="0" fontId="0" fillId="2" borderId="0" xfId="98" applyFont="1" applyFill="1" applyAlignment="1">
      <alignment vertical="center"/>
    </xf>
    <xf numFmtId="0" fontId="85" fillId="2" borderId="0" xfId="98" applyFont="1" applyFill="1" applyAlignment="1">
      <alignment horizontal="left" vertical="center"/>
    </xf>
    <xf numFmtId="0" fontId="4" fillId="2" borderId="0" xfId="98" applyFont="1" applyFill="1" applyBorder="1" applyAlignment="1">
      <alignment vertical="center" shrinkToFit="1"/>
    </xf>
    <xf numFmtId="0" fontId="4" fillId="2" borderId="23" xfId="98" applyFont="1" applyFill="1" applyBorder="1" applyAlignment="1">
      <alignment vertical="center" shrinkToFit="1"/>
    </xf>
    <xf numFmtId="0" fontId="4" fillId="2" borderId="0" xfId="98" applyFont="1" applyFill="1" applyBorder="1" applyAlignment="1">
      <alignment horizontal="left" vertical="center"/>
    </xf>
    <xf numFmtId="0" fontId="48" fillId="0" borderId="0" xfId="98" applyFont="1" applyFill="1" applyAlignment="1">
      <alignment vertical="center"/>
    </xf>
    <xf numFmtId="0" fontId="48" fillId="0" borderId="0" xfId="98" applyFont="1" applyFill="1" applyBorder="1" applyAlignment="1">
      <alignment vertical="center"/>
    </xf>
    <xf numFmtId="0" fontId="48" fillId="2" borderId="23" xfId="98" applyFont="1" applyFill="1" applyBorder="1" applyAlignment="1">
      <alignment vertical="center"/>
    </xf>
    <xf numFmtId="194" fontId="4" fillId="2" borderId="0" xfId="98" applyNumberFormat="1" applyFont="1" applyFill="1" applyBorder="1" applyAlignment="1">
      <alignment vertical="center"/>
    </xf>
    <xf numFmtId="0" fontId="48" fillId="2" borderId="0" xfId="98" applyFont="1" applyFill="1" applyAlignment="1">
      <alignment vertical="center" shrinkToFit="1"/>
    </xf>
    <xf numFmtId="0" fontId="48" fillId="0" borderId="0" xfId="98" applyFont="1" applyFill="1" applyBorder="1" applyAlignment="1">
      <alignment vertical="center" shrinkToFit="1"/>
    </xf>
    <xf numFmtId="0" fontId="48" fillId="2" borderId="23" xfId="98" applyFont="1" applyFill="1" applyBorder="1" applyAlignment="1">
      <alignment vertical="center" shrinkToFit="1"/>
    </xf>
    <xf numFmtId="194" fontId="4" fillId="0" borderId="0" xfId="98" applyNumberFormat="1" applyFont="1" applyFill="1" applyBorder="1" applyAlignment="1">
      <alignment vertical="center"/>
    </xf>
    <xf numFmtId="194" fontId="4" fillId="2" borderId="23" xfId="98" applyNumberFormat="1" applyFont="1" applyFill="1" applyBorder="1" applyAlignment="1">
      <alignment vertical="center"/>
    </xf>
    <xf numFmtId="194" fontId="1" fillId="2" borderId="23" xfId="98" applyNumberFormat="1" applyFont="1" applyFill="1" applyBorder="1" applyAlignment="1">
      <alignment vertical="center" shrinkToFit="1"/>
    </xf>
    <xf numFmtId="0" fontId="6" fillId="2" borderId="0" xfId="98" applyFill="1" applyAlignment="1">
      <alignment vertical="center" shrinkToFit="1"/>
    </xf>
    <xf numFmtId="0" fontId="6" fillId="0" borderId="0" xfId="98" applyFill="1" applyBorder="1" applyAlignment="1">
      <alignment vertical="center" shrinkToFit="1"/>
    </xf>
    <xf numFmtId="0" fontId="6" fillId="2" borderId="23" xfId="98" applyFill="1" applyBorder="1" applyAlignment="1">
      <alignment vertical="center" shrinkToFit="1"/>
    </xf>
    <xf numFmtId="49" fontId="4" fillId="2" borderId="0" xfId="98" applyNumberFormat="1" applyFont="1" applyFill="1" applyBorder="1" applyAlignment="1">
      <alignment horizontal="center" vertical="center"/>
    </xf>
    <xf numFmtId="194" fontId="4" fillId="2" borderId="0" xfId="98" applyNumberFormat="1" applyFont="1" applyFill="1" applyBorder="1" applyAlignment="1">
      <alignment horizontal="center" vertical="center"/>
    </xf>
    <xf numFmtId="194" fontId="4" fillId="0" borderId="0" xfId="98" applyNumberFormat="1" applyFont="1" applyFill="1" applyBorder="1" applyAlignment="1">
      <alignment horizontal="center" vertical="center"/>
    </xf>
    <xf numFmtId="194" fontId="4" fillId="2" borderId="23" xfId="98" applyNumberFormat="1" applyFont="1" applyFill="1" applyBorder="1" applyAlignment="1">
      <alignment horizontal="center" vertical="center"/>
    </xf>
    <xf numFmtId="0" fontId="4" fillId="2" borderId="0" xfId="98" applyFont="1" applyFill="1" applyBorder="1" applyAlignment="1">
      <alignment horizontal="center" vertical="center"/>
    </xf>
    <xf numFmtId="0" fontId="7" fillId="2" borderId="2" xfId="98" applyFont="1" applyFill="1" applyBorder="1" applyAlignment="1">
      <alignment vertical="center"/>
    </xf>
    <xf numFmtId="0" fontId="7" fillId="2" borderId="4" xfId="98" applyFont="1" applyFill="1" applyBorder="1" applyAlignment="1">
      <alignment horizontal="distributed" vertical="center"/>
    </xf>
    <xf numFmtId="0" fontId="7" fillId="2" borderId="40" xfId="98" applyFont="1" applyFill="1" applyBorder="1" applyAlignment="1">
      <alignment horizontal="center" vertical="center"/>
    </xf>
    <xf numFmtId="183" fontId="4" fillId="2" borderId="3" xfId="98" applyNumberFormat="1" applyFont="1" applyFill="1" applyBorder="1" applyAlignment="1">
      <alignment horizontal="right" vertical="center" shrinkToFit="1"/>
    </xf>
    <xf numFmtId="183" fontId="4" fillId="2" borderId="2" xfId="98" applyNumberFormat="1" applyFont="1" applyFill="1" applyBorder="1" applyAlignment="1">
      <alignment horizontal="right" vertical="center" shrinkToFit="1"/>
    </xf>
    <xf numFmtId="194" fontId="4" fillId="2" borderId="2" xfId="98" applyNumberFormat="1" applyFont="1" applyFill="1" applyBorder="1" applyAlignment="1">
      <alignment vertical="center" shrinkToFit="1"/>
    </xf>
    <xf numFmtId="194" fontId="4" fillId="2" borderId="4" xfId="98" applyNumberFormat="1" applyFont="1" applyFill="1" applyBorder="1" applyAlignment="1">
      <alignment vertical="center" shrinkToFit="1"/>
    </xf>
    <xf numFmtId="194" fontId="4" fillId="2" borderId="2" xfId="98" applyNumberFormat="1" applyFont="1" applyFill="1" applyBorder="1" applyAlignment="1">
      <alignment horizontal="right" vertical="center" shrinkToFit="1"/>
    </xf>
    <xf numFmtId="49" fontId="4" fillId="2" borderId="2" xfId="98" applyNumberFormat="1" applyFont="1" applyFill="1" applyBorder="1" applyAlignment="1">
      <alignment horizontal="center" vertical="center"/>
    </xf>
    <xf numFmtId="194" fontId="4" fillId="2" borderId="2" xfId="98" applyNumberFormat="1" applyFont="1" applyFill="1" applyBorder="1" applyAlignment="1">
      <alignment horizontal="center" vertical="center"/>
    </xf>
    <xf numFmtId="194" fontId="4" fillId="0" borderId="2" xfId="98" applyNumberFormat="1" applyFont="1" applyFill="1" applyBorder="1" applyAlignment="1">
      <alignment horizontal="center" vertical="center"/>
    </xf>
    <xf numFmtId="194" fontId="4" fillId="2" borderId="4" xfId="98" applyNumberFormat="1" applyFont="1" applyFill="1" applyBorder="1" applyAlignment="1">
      <alignment horizontal="center" vertical="center"/>
    </xf>
    <xf numFmtId="180" fontId="4" fillId="2" borderId="2" xfId="98" applyNumberFormat="1" applyFont="1" applyFill="1" applyBorder="1" applyAlignment="1">
      <alignment vertical="center"/>
    </xf>
    <xf numFmtId="0" fontId="4" fillId="2" borderId="2" xfId="98" applyFont="1" applyFill="1" applyBorder="1" applyAlignment="1">
      <alignment horizontal="right" vertical="center"/>
    </xf>
    <xf numFmtId="0" fontId="4" fillId="2" borderId="4" xfId="98" applyFont="1" applyFill="1" applyBorder="1" applyAlignment="1">
      <alignment horizontal="right" vertical="center"/>
    </xf>
    <xf numFmtId="0" fontId="4" fillId="2" borderId="2" xfId="98" applyFont="1" applyFill="1" applyBorder="1" applyAlignment="1">
      <alignment horizontal="center" vertical="center"/>
    </xf>
    <xf numFmtId="183" fontId="4" fillId="2" borderId="2" xfId="98" applyNumberFormat="1" applyFont="1" applyFill="1" applyBorder="1" applyAlignment="1">
      <alignment horizontal="right" vertical="center"/>
    </xf>
    <xf numFmtId="0" fontId="4" fillId="2" borderId="2" xfId="98" applyFont="1" applyFill="1" applyBorder="1" applyAlignment="1">
      <alignment vertical="center"/>
    </xf>
    <xf numFmtId="0" fontId="63" fillId="2" borderId="2" xfId="98" applyFont="1" applyFill="1" applyBorder="1" applyAlignment="1">
      <alignment horizontal="left" vertical="center"/>
    </xf>
    <xf numFmtId="0" fontId="1" fillId="2" borderId="0" xfId="98" applyFont="1" applyFill="1" applyBorder="1" applyAlignment="1">
      <alignment horizontal="left" vertical="center"/>
    </xf>
    <xf numFmtId="0" fontId="1" fillId="2" borderId="1" xfId="97" applyFont="1" applyFill="1" applyBorder="1" applyAlignment="1">
      <alignment horizontal="left" vertical="center"/>
    </xf>
    <xf numFmtId="0" fontId="1" fillId="2" borderId="0" xfId="97" applyFont="1" applyFill="1" applyBorder="1" applyAlignment="1">
      <alignment horizontal="right" vertical="center"/>
    </xf>
    <xf numFmtId="0" fontId="1" fillId="2" borderId="0" xfId="97" applyFont="1" applyFill="1" applyBorder="1" applyAlignment="1">
      <alignment horizontal="left" vertical="center"/>
    </xf>
    <xf numFmtId="0" fontId="1" fillId="2" borderId="0" xfId="98" applyFont="1" applyFill="1" applyBorder="1" applyAlignment="1">
      <alignment horizontal="right" vertical="center"/>
    </xf>
    <xf numFmtId="0" fontId="1" fillId="2" borderId="0" xfId="97" applyFont="1" applyFill="1" applyBorder="1" applyAlignment="1">
      <alignment vertical="center"/>
    </xf>
    <xf numFmtId="0" fontId="34" fillId="2" borderId="0" xfId="98" applyFont="1" applyFill="1" applyAlignment="1">
      <alignment horizontal="center" vertical="center"/>
    </xf>
    <xf numFmtId="0" fontId="34" fillId="2" borderId="0" xfId="98" applyFont="1" applyFill="1" applyAlignment="1">
      <alignment horizontal="right" vertical="center"/>
    </xf>
    <xf numFmtId="0" fontId="34" fillId="2" borderId="0" xfId="98" applyFont="1" applyFill="1" applyAlignment="1">
      <alignment horizontal="left" vertical="center"/>
    </xf>
    <xf numFmtId="0" fontId="9" fillId="2" borderId="0" xfId="99" applyFont="1" applyFill="1" applyAlignment="1">
      <alignment vertical="center"/>
    </xf>
    <xf numFmtId="0" fontId="34" fillId="2" borderId="0" xfId="99" applyFont="1" applyFill="1" applyAlignment="1">
      <alignment vertical="center"/>
    </xf>
    <xf numFmtId="0" fontId="1" fillId="2" borderId="0" xfId="99" applyFont="1" applyFill="1" applyAlignment="1">
      <alignment vertical="center"/>
    </xf>
    <xf numFmtId="0" fontId="1" fillId="2" borderId="2" xfId="99" applyFont="1" applyFill="1" applyBorder="1" applyAlignment="1">
      <alignment horizontal="right" vertical="center"/>
    </xf>
    <xf numFmtId="0" fontId="7" fillId="2" borderId="26" xfId="99" applyFont="1" applyFill="1" applyBorder="1" applyAlignment="1">
      <alignment horizontal="distributed" vertical="center" justifyLastLine="1"/>
    </xf>
    <xf numFmtId="49" fontId="7" fillId="2" borderId="0" xfId="99" applyNumberFormat="1" applyFont="1" applyFill="1" applyBorder="1" applyAlignment="1">
      <alignment horizontal="right" vertical="center"/>
    </xf>
    <xf numFmtId="0" fontId="7" fillId="2" borderId="23" xfId="99" applyFont="1" applyFill="1" applyBorder="1" applyAlignment="1">
      <alignment horizontal="right" vertical="center"/>
    </xf>
    <xf numFmtId="181" fontId="7" fillId="2" borderId="11" xfId="99" applyNumberFormat="1" applyFont="1" applyFill="1" applyBorder="1" applyAlignment="1">
      <alignment horizontal="right" vertical="center"/>
    </xf>
    <xf numFmtId="181" fontId="4" fillId="2" borderId="0" xfId="99" applyNumberFormat="1" applyFont="1" applyFill="1" applyBorder="1" applyAlignment="1">
      <alignment horizontal="right" vertical="center"/>
    </xf>
    <xf numFmtId="0" fontId="34" fillId="2" borderId="0" xfId="99" applyFont="1" applyFill="1" applyBorder="1" applyAlignment="1">
      <alignment vertical="center"/>
    </xf>
    <xf numFmtId="181" fontId="4" fillId="2" borderId="0" xfId="99" quotePrefix="1" applyNumberFormat="1" applyFont="1" applyFill="1" applyBorder="1" applyAlignment="1">
      <alignment horizontal="right" vertical="center"/>
    </xf>
    <xf numFmtId="181" fontId="4" fillId="2" borderId="0" xfId="99" applyNumberFormat="1" applyFont="1" applyFill="1" applyBorder="1" applyAlignment="1">
      <alignment horizontal="center" vertical="center"/>
    </xf>
    <xf numFmtId="49" fontId="7" fillId="2" borderId="2" xfId="99" applyNumberFormat="1" applyFont="1" applyFill="1" applyBorder="1" applyAlignment="1">
      <alignment horizontal="right" vertical="center"/>
    </xf>
    <xf numFmtId="0" fontId="7" fillId="2" borderId="4" xfId="99" applyFont="1" applyFill="1" applyBorder="1" applyAlignment="1">
      <alignment horizontal="right" vertical="center"/>
    </xf>
    <xf numFmtId="181" fontId="7" fillId="2" borderId="3" xfId="99" applyNumberFormat="1" applyFont="1" applyFill="1" applyBorder="1" applyAlignment="1">
      <alignment horizontal="right" vertical="center"/>
    </xf>
    <xf numFmtId="181" fontId="4" fillId="2" borderId="2" xfId="99" applyNumberFormat="1" applyFont="1" applyFill="1" applyBorder="1" applyAlignment="1">
      <alignment horizontal="right" vertical="center"/>
    </xf>
    <xf numFmtId="181" fontId="4" fillId="2" borderId="2" xfId="99" quotePrefix="1" applyNumberFormat="1" applyFont="1" applyFill="1" applyBorder="1" applyAlignment="1">
      <alignment horizontal="right" vertical="center"/>
    </xf>
    <xf numFmtId="0" fontId="1" fillId="2" borderId="1" xfId="99" applyFont="1" applyFill="1" applyBorder="1" applyAlignment="1">
      <alignment vertical="center"/>
    </xf>
    <xf numFmtId="0" fontId="1" fillId="2" borderId="1" xfId="99" applyFont="1" applyFill="1" applyBorder="1" applyAlignment="1">
      <alignment horizontal="right" vertical="center"/>
    </xf>
    <xf numFmtId="0" fontId="1" fillId="2" borderId="0" xfId="99" applyFont="1" applyFill="1" applyBorder="1" applyAlignment="1">
      <alignment vertical="center"/>
    </xf>
    <xf numFmtId="0" fontId="1" fillId="2" borderId="0" xfId="99" applyFont="1" applyFill="1" applyBorder="1" applyAlignment="1">
      <alignment horizontal="right" vertical="center"/>
    </xf>
    <xf numFmtId="0" fontId="1" fillId="2" borderId="0" xfId="99" applyFont="1" applyFill="1" applyAlignment="1">
      <alignment horizontal="right" vertical="center"/>
    </xf>
    <xf numFmtId="0" fontId="35" fillId="2" borderId="1" xfId="15" applyFont="1" applyFill="1" applyBorder="1" applyAlignment="1">
      <alignment vertical="center"/>
    </xf>
    <xf numFmtId="0" fontId="35" fillId="2" borderId="0" xfId="15" applyFont="1" applyFill="1" applyBorder="1" applyAlignment="1">
      <alignment vertical="center"/>
    </xf>
    <xf numFmtId="0" fontId="35" fillId="2" borderId="0" xfId="15" applyFont="1" applyFill="1" applyAlignment="1">
      <alignment vertical="center"/>
    </xf>
    <xf numFmtId="0" fontId="35" fillId="2" borderId="0" xfId="15" applyFont="1" applyFill="1" applyBorder="1" applyAlignment="1">
      <alignment horizontal="right" vertical="center"/>
    </xf>
    <xf numFmtId="0" fontId="35" fillId="2" borderId="0" xfId="15" applyFont="1" applyFill="1" applyBorder="1" applyAlignment="1">
      <alignment horizontal="left" vertical="center"/>
    </xf>
    <xf numFmtId="181" fontId="7" fillId="2" borderId="11" xfId="15" applyNumberFormat="1" applyFont="1" applyFill="1" applyBorder="1" applyAlignment="1">
      <alignment horizontal="right" vertical="center"/>
    </xf>
    <xf numFmtId="181" fontId="4" fillId="2" borderId="0" xfId="15" applyNumberFormat="1" applyFont="1" applyFill="1" applyBorder="1" applyAlignment="1">
      <alignment horizontal="right" vertical="center"/>
    </xf>
    <xf numFmtId="181" fontId="7" fillId="2" borderId="2" xfId="15" applyNumberFormat="1" applyFont="1" applyFill="1" applyBorder="1" applyAlignment="1">
      <alignment horizontal="right" vertical="center"/>
    </xf>
    <xf numFmtId="181" fontId="4" fillId="2" borderId="2" xfId="15" applyNumberFormat="1" applyFont="1" applyFill="1" applyBorder="1" applyAlignment="1">
      <alignment horizontal="right" vertical="center"/>
    </xf>
    <xf numFmtId="0" fontId="9" fillId="2" borderId="0" xfId="100" applyFont="1" applyFill="1" applyAlignment="1">
      <alignment vertical="center"/>
    </xf>
    <xf numFmtId="0" fontId="34" fillId="2" borderId="0" xfId="100" applyFont="1" applyFill="1" applyAlignment="1">
      <alignment vertical="center"/>
    </xf>
    <xf numFmtId="0" fontId="1" fillId="2" borderId="0" xfId="100" applyFont="1" applyFill="1" applyAlignment="1">
      <alignment vertical="center"/>
    </xf>
    <xf numFmtId="0" fontId="1" fillId="2" borderId="0" xfId="100" applyFont="1" applyFill="1" applyAlignment="1">
      <alignment horizontal="right" vertical="center"/>
    </xf>
    <xf numFmtId="0" fontId="6" fillId="2" borderId="0" xfId="100" applyFont="1" applyFill="1" applyAlignment="1">
      <alignment vertical="center"/>
    </xf>
    <xf numFmtId="0" fontId="1" fillId="2" borderId="1" xfId="100" applyFont="1" applyFill="1" applyBorder="1" applyAlignment="1">
      <alignment vertical="center"/>
    </xf>
    <xf numFmtId="0" fontId="9" fillId="2" borderId="0" xfId="101" applyFont="1" applyFill="1" applyAlignment="1">
      <alignment vertical="center"/>
    </xf>
    <xf numFmtId="0" fontId="34" fillId="2" borderId="0" xfId="101" applyFont="1" applyFill="1" applyAlignment="1">
      <alignment vertical="center"/>
    </xf>
    <xf numFmtId="0" fontId="1" fillId="2" borderId="0" xfId="101" applyFont="1" applyFill="1" applyAlignment="1">
      <alignment vertical="center"/>
    </xf>
    <xf numFmtId="0" fontId="1" fillId="2" borderId="0" xfId="101" applyFont="1" applyFill="1" applyAlignment="1">
      <alignment horizontal="right" vertical="center"/>
    </xf>
    <xf numFmtId="0" fontId="1" fillId="2" borderId="2" xfId="101" applyFont="1" applyFill="1" applyBorder="1" applyAlignment="1">
      <alignment horizontal="right" vertical="center"/>
    </xf>
    <xf numFmtId="184" fontId="6" fillId="2" borderId="0" xfId="101" applyNumberFormat="1" applyFont="1" applyFill="1" applyAlignment="1">
      <alignment vertical="center"/>
    </xf>
    <xf numFmtId="184" fontId="0" fillId="2" borderId="0" xfId="101" applyNumberFormat="1" applyFont="1" applyFill="1" applyAlignment="1">
      <alignment vertical="center"/>
    </xf>
    <xf numFmtId="0" fontId="6" fillId="2" borderId="0" xfId="101" applyFont="1" applyFill="1" applyAlignment="1">
      <alignment vertical="center"/>
    </xf>
    <xf numFmtId="184" fontId="34" fillId="2" borderId="0" xfId="101" applyNumberFormat="1" applyFont="1" applyFill="1" applyAlignment="1">
      <alignment vertical="center"/>
    </xf>
    <xf numFmtId="0" fontId="1" fillId="2" borderId="0" xfId="101" applyFont="1" applyFill="1" applyBorder="1" applyAlignment="1">
      <alignment vertical="center"/>
    </xf>
    <xf numFmtId="0" fontId="1" fillId="2" borderId="0" xfId="101" applyFont="1" applyFill="1" applyBorder="1" applyAlignment="1">
      <alignment horizontal="right" vertical="center"/>
    </xf>
    <xf numFmtId="0" fontId="9" fillId="2" borderId="0" xfId="102" applyFont="1" applyFill="1" applyAlignment="1">
      <alignment vertical="center"/>
    </xf>
    <xf numFmtId="0" fontId="34" fillId="2" borderId="0" xfId="102" applyFont="1" applyFill="1" applyAlignment="1">
      <alignment vertical="center"/>
    </xf>
    <xf numFmtId="0" fontId="1" fillId="2" borderId="0" xfId="102" applyFont="1" applyFill="1" applyAlignment="1">
      <alignment vertical="center"/>
    </xf>
    <xf numFmtId="0" fontId="1" fillId="2" borderId="2" xfId="102" applyFont="1" applyFill="1" applyBorder="1" applyAlignment="1">
      <alignment horizontal="right" vertical="center"/>
    </xf>
    <xf numFmtId="0" fontId="9" fillId="2" borderId="0" xfId="103" applyFont="1" applyFill="1" applyAlignment="1">
      <alignment vertical="center"/>
    </xf>
    <xf numFmtId="0" fontId="34" fillId="2" borderId="0" xfId="103" applyFont="1" applyFill="1" applyAlignment="1">
      <alignment vertical="center"/>
    </xf>
    <xf numFmtId="0" fontId="1" fillId="2" borderId="0" xfId="103" applyFont="1" applyFill="1" applyAlignment="1">
      <alignment vertical="center"/>
    </xf>
    <xf numFmtId="0" fontId="1" fillId="2" borderId="2" xfId="103" applyFont="1" applyFill="1" applyBorder="1" applyAlignment="1">
      <alignment vertical="center"/>
    </xf>
    <xf numFmtId="0" fontId="35" fillId="2" borderId="0" xfId="103" applyFont="1" applyFill="1" applyAlignment="1">
      <alignment vertical="center"/>
    </xf>
    <xf numFmtId="0" fontId="1" fillId="2" borderId="0" xfId="103" applyFont="1" applyFill="1" applyAlignment="1">
      <alignment horizontal="right" vertical="center"/>
    </xf>
    <xf numFmtId="0" fontId="9" fillId="2" borderId="0" xfId="104" applyFont="1" applyFill="1" applyAlignment="1">
      <alignment vertical="center"/>
    </xf>
    <xf numFmtId="0" fontId="1" fillId="2" borderId="0" xfId="104" applyFont="1" applyFill="1" applyAlignment="1">
      <alignment vertical="center"/>
    </xf>
    <xf numFmtId="0" fontId="1" fillId="2" borderId="0" xfId="104" applyFont="1" applyFill="1" applyAlignment="1">
      <alignment horizontal="right" vertical="center"/>
    </xf>
    <xf numFmtId="0" fontId="34" fillId="2" borderId="0" xfId="104" applyFont="1" applyFill="1" applyAlignment="1">
      <alignment vertical="center"/>
    </xf>
    <xf numFmtId="0" fontId="9" fillId="2" borderId="0" xfId="105" applyFont="1" applyFill="1" applyAlignment="1">
      <alignment vertical="center"/>
    </xf>
    <xf numFmtId="0" fontId="34" fillId="2" borderId="0" xfId="105" applyFont="1" applyFill="1" applyAlignment="1">
      <alignment vertical="center"/>
    </xf>
    <xf numFmtId="0" fontId="1" fillId="2" borderId="0" xfId="105" applyFont="1" applyFill="1" applyAlignment="1">
      <alignment vertical="center"/>
    </xf>
    <xf numFmtId="0" fontId="1" fillId="2" borderId="2" xfId="105" applyFont="1" applyFill="1" applyBorder="1" applyAlignment="1">
      <alignment vertical="center"/>
    </xf>
    <xf numFmtId="0" fontId="1" fillId="2" borderId="2" xfId="105" applyFont="1" applyFill="1" applyBorder="1" applyAlignment="1">
      <alignment horizontal="right" vertical="center"/>
    </xf>
    <xf numFmtId="0" fontId="7" fillId="2" borderId="26" xfId="105" applyFont="1" applyFill="1" applyBorder="1" applyAlignment="1">
      <alignment horizontal="distributed" vertical="center" justifyLastLine="1"/>
    </xf>
    <xf numFmtId="0" fontId="7" fillId="2" borderId="26" xfId="105" applyFont="1" applyFill="1" applyBorder="1" applyAlignment="1">
      <alignment horizontal="distributed" vertical="center" wrapText="1" justifyLastLine="1"/>
    </xf>
    <xf numFmtId="0" fontId="7" fillId="2" borderId="18" xfId="105" applyFont="1" applyFill="1" applyBorder="1" applyAlignment="1">
      <alignment horizontal="distributed" vertical="center" wrapText="1" justifyLastLine="1"/>
    </xf>
    <xf numFmtId="49" fontId="7" fillId="2" borderId="23" xfId="105" applyNumberFormat="1" applyFont="1" applyFill="1" applyBorder="1" applyAlignment="1">
      <alignment horizontal="center" vertical="center"/>
    </xf>
    <xf numFmtId="180" fontId="4" fillId="2" borderId="0" xfId="105" applyNumberFormat="1" applyFont="1" applyFill="1" applyBorder="1" applyAlignment="1">
      <alignment horizontal="right" vertical="center"/>
    </xf>
    <xf numFmtId="180" fontId="4" fillId="2" borderId="0" xfId="105" quotePrefix="1" applyNumberFormat="1" applyFont="1" applyFill="1" applyBorder="1" applyAlignment="1">
      <alignment horizontal="right" vertical="center"/>
    </xf>
    <xf numFmtId="49" fontId="7" fillId="2" borderId="4" xfId="105" applyNumberFormat="1" applyFont="1" applyFill="1" applyBorder="1" applyAlignment="1">
      <alignment horizontal="center" vertical="center"/>
    </xf>
    <xf numFmtId="180" fontId="4" fillId="2" borderId="2" xfId="105" applyNumberFormat="1" applyFont="1" applyFill="1" applyBorder="1" applyAlignment="1">
      <alignment horizontal="right" vertical="center"/>
    </xf>
    <xf numFmtId="0" fontId="1" fillId="2" borderId="1" xfId="105" applyFont="1" applyFill="1" applyBorder="1" applyAlignment="1">
      <alignment vertical="center"/>
    </xf>
    <xf numFmtId="0" fontId="1" fillId="2" borderId="1" xfId="105" applyFont="1" applyFill="1" applyBorder="1" applyAlignment="1">
      <alignment horizontal="right" vertical="center"/>
    </xf>
    <xf numFmtId="0" fontId="1" fillId="2" borderId="0" xfId="105" applyFont="1" applyFill="1" applyBorder="1" applyAlignment="1">
      <alignment vertical="center"/>
    </xf>
    <xf numFmtId="0" fontId="1" fillId="2" borderId="0" xfId="105" applyFont="1" applyFill="1" applyBorder="1" applyAlignment="1">
      <alignment horizontal="right" vertical="center"/>
    </xf>
    <xf numFmtId="0" fontId="4" fillId="2" borderId="0" xfId="105" applyFont="1" applyFill="1" applyAlignment="1">
      <alignment vertical="center"/>
    </xf>
    <xf numFmtId="0" fontId="9" fillId="2" borderId="0" xfId="106" applyFont="1" applyFill="1" applyAlignment="1">
      <alignment vertical="center"/>
    </xf>
    <xf numFmtId="0" fontId="7" fillId="2" borderId="0" xfId="106" applyFont="1" applyFill="1" applyAlignment="1">
      <alignment vertical="center"/>
    </xf>
    <xf numFmtId="0" fontId="8" fillId="2" borderId="0" xfId="106" applyFont="1" applyFill="1" applyAlignment="1">
      <alignment vertical="center"/>
    </xf>
    <xf numFmtId="0" fontId="1" fillId="2" borderId="2" xfId="106" applyFont="1" applyFill="1" applyBorder="1" applyAlignment="1">
      <alignment horizontal="right" vertical="center"/>
    </xf>
    <xf numFmtId="0" fontId="7" fillId="2" borderId="21" xfId="106" applyFont="1" applyFill="1" applyBorder="1" applyAlignment="1">
      <alignment horizontal="center" vertical="center"/>
    </xf>
    <xf numFmtId="0" fontId="1" fillId="2" borderId="1" xfId="106" applyFont="1" applyFill="1" applyBorder="1" applyAlignment="1">
      <alignment vertical="center"/>
    </xf>
    <xf numFmtId="0" fontId="8" fillId="2" borderId="1" xfId="106" applyFont="1" applyFill="1" applyBorder="1" applyAlignment="1">
      <alignment vertical="center"/>
    </xf>
    <xf numFmtId="0" fontId="8" fillId="2" borderId="0" xfId="106" applyFont="1" applyFill="1" applyBorder="1" applyAlignment="1">
      <alignment vertical="center"/>
    </xf>
    <xf numFmtId="0" fontId="1" fillId="2" borderId="0" xfId="106" applyFont="1" applyFill="1" applyAlignment="1">
      <alignment horizontal="right" vertical="center"/>
    </xf>
    <xf numFmtId="0" fontId="1" fillId="2" borderId="0" xfId="106" applyFont="1" applyFill="1" applyBorder="1" applyAlignment="1">
      <alignment vertical="center"/>
    </xf>
    <xf numFmtId="0" fontId="8" fillId="2" borderId="0" xfId="106" applyFont="1" applyFill="1" applyAlignment="1">
      <alignment vertical="center" wrapText="1"/>
    </xf>
    <xf numFmtId="0" fontId="9" fillId="2" borderId="0" xfId="107" applyFont="1" applyFill="1" applyAlignment="1">
      <alignment vertical="center"/>
    </xf>
    <xf numFmtId="0" fontId="34" fillId="2" borderId="0" xfId="107" applyFont="1" applyFill="1" applyAlignment="1">
      <alignment vertical="center"/>
    </xf>
    <xf numFmtId="0" fontId="1" fillId="2" borderId="0" xfId="107" applyFont="1" applyFill="1" applyAlignment="1">
      <alignment vertical="center"/>
    </xf>
    <xf numFmtId="0" fontId="1" fillId="2" borderId="0" xfId="107" applyFont="1" applyFill="1" applyAlignment="1">
      <alignment horizontal="right" vertical="center"/>
    </xf>
    <xf numFmtId="0" fontId="7" fillId="2" borderId="26" xfId="107" applyFont="1" applyFill="1" applyBorder="1" applyAlignment="1">
      <alignment horizontal="center" vertical="center"/>
    </xf>
    <xf numFmtId="0" fontId="12" fillId="2" borderId="26" xfId="107" applyFont="1" applyFill="1" applyBorder="1" applyAlignment="1">
      <alignment horizontal="center" vertical="center"/>
    </xf>
    <xf numFmtId="181" fontId="7" fillId="2" borderId="11" xfId="107" applyNumberFormat="1" applyFont="1" applyFill="1" applyBorder="1" applyAlignment="1">
      <alignment horizontal="right" vertical="center"/>
    </xf>
    <xf numFmtId="181" fontId="4" fillId="2" borderId="0" xfId="107" applyNumberFormat="1" applyFont="1" applyFill="1" applyBorder="1" applyAlignment="1">
      <alignment horizontal="right" vertical="center"/>
    </xf>
    <xf numFmtId="181" fontId="7" fillId="2" borderId="0" xfId="107" applyNumberFormat="1" applyFont="1" applyFill="1" applyBorder="1" applyAlignment="1">
      <alignment horizontal="right" vertical="center"/>
    </xf>
    <xf numFmtId="181" fontId="7" fillId="2" borderId="2" xfId="107" applyNumberFormat="1" applyFont="1" applyFill="1" applyBorder="1" applyAlignment="1">
      <alignment horizontal="right" vertical="center"/>
    </xf>
    <xf numFmtId="181" fontId="4" fillId="2" borderId="2" xfId="107" applyNumberFormat="1" applyFont="1" applyFill="1" applyBorder="1" applyAlignment="1">
      <alignment horizontal="right" vertical="center"/>
    </xf>
    <xf numFmtId="0" fontId="1" fillId="2" borderId="0" xfId="107" applyFont="1" applyFill="1" applyBorder="1" applyAlignment="1">
      <alignment horizontal="right" vertical="center"/>
    </xf>
    <xf numFmtId="0" fontId="9" fillId="2" borderId="0" xfId="108" applyFont="1" applyFill="1" applyAlignment="1">
      <alignment vertical="center"/>
    </xf>
    <xf numFmtId="0" fontId="34" fillId="2" borderId="0" xfId="108" applyFont="1" applyFill="1" applyAlignment="1">
      <alignment vertical="center"/>
    </xf>
    <xf numFmtId="0" fontId="1" fillId="2" borderId="0" xfId="108" applyFont="1" applyFill="1" applyAlignment="1">
      <alignment vertical="center"/>
    </xf>
    <xf numFmtId="0" fontId="1" fillId="2" borderId="2" xfId="108" applyFont="1" applyFill="1" applyBorder="1" applyAlignment="1">
      <alignment vertical="center"/>
    </xf>
    <xf numFmtId="0" fontId="1" fillId="2" borderId="2" xfId="108" applyFont="1" applyFill="1" applyBorder="1" applyAlignment="1">
      <alignment horizontal="right" vertical="center"/>
    </xf>
    <xf numFmtId="0" fontId="7" fillId="2" borderId="9" xfId="108" applyFont="1" applyFill="1" applyBorder="1" applyAlignment="1">
      <alignment horizontal="center" vertical="center"/>
    </xf>
    <xf numFmtId="0" fontId="7" fillId="2" borderId="10" xfId="108" applyFont="1" applyFill="1" applyBorder="1" applyAlignment="1">
      <alignment horizontal="center" vertical="center"/>
    </xf>
    <xf numFmtId="181" fontId="7" fillId="2" borderId="11" xfId="108" applyNumberFormat="1" applyFont="1" applyFill="1" applyBorder="1" applyAlignment="1">
      <alignment horizontal="right" vertical="center"/>
    </xf>
    <xf numFmtId="181" fontId="4" fillId="2" borderId="0" xfId="108" applyNumberFormat="1" applyFont="1" applyFill="1" applyBorder="1" applyAlignment="1">
      <alignment horizontal="right" vertical="center"/>
    </xf>
    <xf numFmtId="181" fontId="4" fillId="2" borderId="0" xfId="108" applyNumberFormat="1" applyFont="1" applyFill="1" applyBorder="1" applyAlignment="1">
      <alignment vertical="center"/>
    </xf>
    <xf numFmtId="181" fontId="7" fillId="2" borderId="3" xfId="108" applyNumberFormat="1" applyFont="1" applyFill="1" applyBorder="1" applyAlignment="1">
      <alignment horizontal="right" vertical="center"/>
    </xf>
    <xf numFmtId="181" fontId="4" fillId="2" borderId="2" xfId="108" applyNumberFormat="1" applyFont="1" applyFill="1" applyBorder="1" applyAlignment="1">
      <alignment horizontal="right" vertical="center"/>
    </xf>
    <xf numFmtId="181" fontId="4" fillId="2" borderId="2" xfId="108" applyNumberFormat="1" applyFont="1" applyFill="1" applyBorder="1" applyAlignment="1">
      <alignment vertical="center"/>
    </xf>
    <xf numFmtId="0" fontId="1" fillId="2" borderId="1" xfId="108" applyFont="1" applyFill="1" applyBorder="1" applyAlignment="1">
      <alignment vertical="center"/>
    </xf>
    <xf numFmtId="0" fontId="1" fillId="2" borderId="1" xfId="108" applyFont="1" applyFill="1" applyBorder="1" applyAlignment="1">
      <alignment horizontal="right" vertical="center"/>
    </xf>
    <xf numFmtId="0" fontId="35" fillId="2" borderId="0" xfId="108" applyFont="1" applyFill="1" applyAlignment="1">
      <alignment vertical="center"/>
    </xf>
    <xf numFmtId="0" fontId="35" fillId="2" borderId="0" xfId="108" applyFont="1" applyFill="1" applyAlignment="1">
      <alignment vertical="top"/>
    </xf>
    <xf numFmtId="0" fontId="35" fillId="2" borderId="0" xfId="108" applyFont="1" applyFill="1" applyAlignment="1">
      <alignment horizontal="center" vertical="center"/>
    </xf>
    <xf numFmtId="0" fontId="34" fillId="2" borderId="0" xfId="109" applyFont="1" applyFill="1" applyAlignment="1">
      <alignment vertical="center"/>
    </xf>
    <xf numFmtId="0" fontId="9" fillId="2" borderId="0" xfId="109" applyFont="1" applyFill="1" applyAlignment="1">
      <alignment vertical="center"/>
    </xf>
    <xf numFmtId="0" fontId="1" fillId="2" borderId="0" xfId="109" applyFont="1" applyFill="1" applyAlignment="1">
      <alignment vertical="center"/>
    </xf>
    <xf numFmtId="0" fontId="1" fillId="2" borderId="0" xfId="109" applyFont="1" applyFill="1" applyAlignment="1">
      <alignment horizontal="right" vertical="center"/>
    </xf>
    <xf numFmtId="0" fontId="7" fillId="2" borderId="21" xfId="109" applyFont="1" applyFill="1" applyBorder="1" applyAlignment="1">
      <alignment vertical="distributed" textRotation="255" justifyLastLine="1"/>
    </xf>
    <xf numFmtId="0" fontId="7" fillId="2" borderId="9" xfId="109" applyFont="1" applyFill="1" applyBorder="1" applyAlignment="1">
      <alignment vertical="distributed" textRotation="255" justifyLastLine="1"/>
    </xf>
    <xf numFmtId="0" fontId="7" fillId="2" borderId="9" xfId="109" applyFont="1" applyFill="1" applyBorder="1" applyAlignment="1">
      <alignment vertical="distributed" textRotation="255" wrapText="1" justifyLastLine="1"/>
    </xf>
    <xf numFmtId="0" fontId="7" fillId="2" borderId="9" xfId="109" applyFont="1" applyFill="1" applyBorder="1" applyAlignment="1">
      <alignment vertical="center" textRotation="255" wrapText="1"/>
    </xf>
    <xf numFmtId="0" fontId="7" fillId="2" borderId="10" xfId="109" applyFont="1" applyFill="1" applyBorder="1" applyAlignment="1">
      <alignment vertical="distributed" textRotation="255" justifyLastLine="1"/>
    </xf>
    <xf numFmtId="0" fontId="7" fillId="2" borderId="10" xfId="109" applyFont="1" applyFill="1" applyBorder="1" applyAlignment="1">
      <alignment vertical="distributed" textRotation="255" wrapText="1" justifyLastLine="1"/>
    </xf>
    <xf numFmtId="0" fontId="7" fillId="2" borderId="0" xfId="109" applyFont="1" applyFill="1" applyBorder="1" applyAlignment="1">
      <alignment vertical="distributed" textRotation="255" wrapText="1" justifyLastLine="1"/>
    </xf>
    <xf numFmtId="0" fontId="7" fillId="2" borderId="0" xfId="109" applyFont="1" applyFill="1" applyBorder="1" applyAlignment="1">
      <alignment vertical="distributed" textRotation="255" justifyLastLine="1"/>
    </xf>
    <xf numFmtId="180" fontId="7" fillId="2" borderId="41" xfId="109" applyNumberFormat="1" applyFont="1" applyFill="1" applyBorder="1" applyAlignment="1">
      <alignment vertical="center"/>
    </xf>
    <xf numFmtId="180" fontId="4" fillId="2" borderId="41" xfId="109" applyNumberFormat="1" applyFont="1" applyFill="1" applyBorder="1" applyAlignment="1">
      <alignment vertical="center"/>
    </xf>
    <xf numFmtId="180" fontId="4" fillId="2" borderId="2" xfId="109" applyNumberFormat="1" applyFont="1" applyFill="1" applyBorder="1" applyAlignment="1">
      <alignment vertical="center"/>
    </xf>
    <xf numFmtId="0" fontId="4" fillId="2" borderId="2" xfId="109" applyFont="1" applyFill="1" applyBorder="1" applyAlignment="1">
      <alignment vertical="center"/>
    </xf>
    <xf numFmtId="0" fontId="4" fillId="2" borderId="0" xfId="109" applyFont="1" applyFill="1" applyBorder="1" applyAlignment="1">
      <alignment vertical="center"/>
    </xf>
    <xf numFmtId="0" fontId="35" fillId="2" borderId="0" xfId="109" applyFont="1" applyFill="1" applyAlignment="1">
      <alignment vertical="center"/>
    </xf>
    <xf numFmtId="0" fontId="8" fillId="2" borderId="0" xfId="109" applyFont="1" applyFill="1" applyAlignment="1">
      <alignment vertical="center"/>
    </xf>
    <xf numFmtId="0" fontId="35" fillId="2" borderId="0" xfId="109" applyFont="1" applyFill="1" applyBorder="1" applyAlignment="1">
      <alignment horizontal="right" vertical="center"/>
    </xf>
    <xf numFmtId="0" fontId="34" fillId="2" borderId="0" xfId="110" applyFont="1" applyFill="1" applyAlignment="1">
      <alignment vertical="center"/>
    </xf>
    <xf numFmtId="0" fontId="9" fillId="2" borderId="0" xfId="110" applyFont="1" applyFill="1" applyAlignment="1">
      <alignment vertical="center"/>
    </xf>
    <xf numFmtId="0" fontId="1" fillId="2" borderId="0" xfId="110" applyFont="1" applyFill="1" applyAlignment="1">
      <alignment vertical="center"/>
    </xf>
    <xf numFmtId="0" fontId="1" fillId="2" borderId="0" xfId="110" applyFont="1" applyFill="1" applyBorder="1" applyAlignment="1">
      <alignment horizontal="right" vertical="center"/>
    </xf>
    <xf numFmtId="0" fontId="7" fillId="2" borderId="26" xfId="110" applyFont="1" applyFill="1" applyBorder="1" applyAlignment="1">
      <alignment horizontal="distributed" vertical="center" justifyLastLine="1"/>
    </xf>
    <xf numFmtId="0" fontId="7" fillId="2" borderId="26" xfId="110" applyFont="1" applyFill="1" applyBorder="1" applyAlignment="1">
      <alignment horizontal="distributed" vertical="center" wrapText="1" justifyLastLine="1"/>
    </xf>
    <xf numFmtId="0" fontId="8" fillId="2" borderId="18" xfId="110" applyFont="1" applyFill="1" applyBorder="1" applyAlignment="1">
      <alignment horizontal="distributed" vertical="center" justifyLastLine="1"/>
    </xf>
    <xf numFmtId="181" fontId="7" fillId="2" borderId="11" xfId="110" applyNumberFormat="1" applyFont="1" applyFill="1" applyBorder="1" applyAlignment="1">
      <alignment horizontal="right" vertical="center" shrinkToFit="1"/>
    </xf>
    <xf numFmtId="181" fontId="4" fillId="2" borderId="0" xfId="110" applyNumberFormat="1" applyFont="1" applyFill="1" applyBorder="1" applyAlignment="1">
      <alignment horizontal="right" vertical="center" shrinkToFit="1"/>
    </xf>
    <xf numFmtId="181" fontId="4" fillId="2" borderId="0" xfId="110" applyNumberFormat="1" applyFont="1" applyFill="1" applyBorder="1" applyAlignment="1">
      <alignment horizontal="right" vertical="center"/>
    </xf>
    <xf numFmtId="181" fontId="1" fillId="2" borderId="0" xfId="110" applyNumberFormat="1" applyFont="1" applyFill="1" applyAlignment="1">
      <alignment vertical="center"/>
    </xf>
    <xf numFmtId="0" fontId="4" fillId="2" borderId="0" xfId="110" applyFont="1" applyFill="1" applyAlignment="1">
      <alignment vertical="center"/>
    </xf>
    <xf numFmtId="181" fontId="7" fillId="2" borderId="3" xfId="110" applyNumberFormat="1" applyFont="1" applyFill="1" applyBorder="1" applyAlignment="1">
      <alignment horizontal="right" vertical="center" shrinkToFit="1"/>
    </xf>
    <xf numFmtId="181" fontId="4" fillId="2" borderId="2" xfId="110" applyNumberFormat="1" applyFont="1" applyFill="1" applyBorder="1" applyAlignment="1">
      <alignment horizontal="right" vertical="center" shrinkToFit="1"/>
    </xf>
    <xf numFmtId="181" fontId="4" fillId="2" borderId="2" xfId="110" applyNumberFormat="1" applyFont="1" applyFill="1" applyBorder="1" applyAlignment="1">
      <alignment horizontal="right" vertical="center"/>
    </xf>
    <xf numFmtId="181" fontId="4" fillId="2" borderId="0" xfId="110" applyNumberFormat="1" applyFont="1" applyFill="1" applyAlignment="1">
      <alignment vertical="center"/>
    </xf>
    <xf numFmtId="181" fontId="1" fillId="2" borderId="0" xfId="110" applyNumberFormat="1" applyFont="1" applyFill="1" applyAlignment="1">
      <alignment horizontal="right" vertical="center"/>
    </xf>
    <xf numFmtId="0" fontId="34" fillId="0" borderId="0" xfId="0" applyFont="1" applyFill="1" applyAlignment="1">
      <alignment vertical="center"/>
    </xf>
    <xf numFmtId="49" fontId="9" fillId="0" borderId="0"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0" fontId="4" fillId="0" borderId="5" xfId="0" applyFont="1" applyFill="1" applyBorder="1" applyAlignment="1">
      <alignment horizontal="center" vertical="center"/>
    </xf>
    <xf numFmtId="0" fontId="4" fillId="0" borderId="5" xfId="0" applyFont="1" applyFill="1" applyBorder="1" applyAlignment="1">
      <alignment horizontal="distributed" vertical="center" justifyLastLine="1"/>
    </xf>
    <xf numFmtId="58" fontId="4" fillId="0" borderId="5" xfId="0" applyNumberFormat="1" applyFont="1" applyFill="1" applyBorder="1" applyAlignment="1">
      <alignment horizontal="right" vertical="center"/>
    </xf>
    <xf numFmtId="11" fontId="4" fillId="0" borderId="5" xfId="0" applyNumberFormat="1" applyFont="1" applyFill="1" applyBorder="1" applyAlignment="1">
      <alignment horizontal="center" vertical="center"/>
    </xf>
    <xf numFmtId="58" fontId="4" fillId="0" borderId="5" xfId="0" applyNumberFormat="1" applyFont="1" applyFill="1" applyBorder="1" applyAlignment="1">
      <alignment horizontal="left" vertical="center"/>
    </xf>
    <xf numFmtId="49" fontId="7" fillId="0" borderId="23"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distributed" vertical="center" justifyLastLine="1"/>
    </xf>
    <xf numFmtId="58" fontId="4" fillId="0" borderId="0" xfId="0" applyNumberFormat="1" applyFont="1" applyFill="1" applyBorder="1" applyAlignment="1">
      <alignment horizontal="right" vertical="center"/>
    </xf>
    <xf numFmtId="11" fontId="4" fillId="0" borderId="0" xfId="0" applyNumberFormat="1" applyFont="1" applyFill="1" applyBorder="1" applyAlignment="1">
      <alignment horizontal="center" vertical="center"/>
    </xf>
    <xf numFmtId="58" fontId="4" fillId="0" borderId="0" xfId="0" applyNumberFormat="1" applyFont="1" applyFill="1" applyBorder="1" applyAlignment="1">
      <alignment horizontal="left" vertical="center"/>
    </xf>
    <xf numFmtId="49" fontId="7" fillId="0" borderId="4" xfId="0" applyNumberFormat="1" applyFont="1" applyFill="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distributed" vertical="center" justifyLastLine="1"/>
    </xf>
    <xf numFmtId="58" fontId="4" fillId="0" borderId="2" xfId="0" applyNumberFormat="1" applyFont="1" applyFill="1" applyBorder="1" applyAlignment="1">
      <alignment horizontal="right" vertical="center"/>
    </xf>
    <xf numFmtId="58" fontId="4" fillId="0" borderId="2" xfId="0" applyNumberFormat="1" applyFont="1" applyFill="1" applyBorder="1" applyAlignment="1">
      <alignment horizontal="left" vertical="center"/>
    </xf>
    <xf numFmtId="0" fontId="7" fillId="0" borderId="0" xfId="0" applyFont="1" applyFill="1" applyAlignment="1">
      <alignment vertical="center"/>
    </xf>
    <xf numFmtId="0" fontId="7" fillId="0" borderId="24" xfId="0" applyFont="1" applyFill="1" applyBorder="1" applyAlignment="1">
      <alignment horizontal="distributed" vertical="center" justifyLastLine="1"/>
    </xf>
    <xf numFmtId="0" fontId="7" fillId="0" borderId="7" xfId="0" applyFont="1" applyFill="1" applyBorder="1" applyAlignment="1">
      <alignment horizontal="center" vertical="center"/>
    </xf>
    <xf numFmtId="0" fontId="35" fillId="0" borderId="0" xfId="0" applyFont="1" applyFill="1" applyAlignment="1">
      <alignment vertical="center"/>
    </xf>
    <xf numFmtId="0" fontId="35" fillId="0" borderId="0" xfId="0" applyFont="1" applyFill="1" applyBorder="1" applyAlignment="1">
      <alignment vertical="center"/>
    </xf>
    <xf numFmtId="0" fontId="4" fillId="0" borderId="3" xfId="0" applyFont="1" applyFill="1" applyBorder="1" applyAlignment="1">
      <alignment horizontal="center" vertical="center"/>
    </xf>
    <xf numFmtId="11" fontId="4" fillId="0" borderId="2" xfId="0" applyNumberFormat="1" applyFont="1" applyFill="1" applyBorder="1" applyAlignment="1">
      <alignment horizontal="center" vertical="center"/>
    </xf>
    <xf numFmtId="49" fontId="9" fillId="0" borderId="0" xfId="0" applyNumberFormat="1" applyFont="1" applyFill="1" applyBorder="1" applyAlignment="1">
      <alignment vertical="center"/>
    </xf>
    <xf numFmtId="0" fontId="8" fillId="0" borderId="0" xfId="0" applyFont="1" applyFill="1" applyAlignment="1">
      <alignment vertical="center"/>
    </xf>
    <xf numFmtId="0" fontId="4" fillId="0" borderId="6" xfId="0" applyFont="1" applyFill="1" applyBorder="1" applyAlignment="1">
      <alignment horizontal="center" vertical="center"/>
    </xf>
    <xf numFmtId="58" fontId="4" fillId="0" borderId="0" xfId="0" applyNumberFormat="1" applyFont="1" applyFill="1" applyBorder="1" applyAlignment="1">
      <alignment vertical="center"/>
    </xf>
    <xf numFmtId="0" fontId="4" fillId="0" borderId="11" xfId="0" applyFont="1" applyFill="1" applyBorder="1" applyAlignment="1">
      <alignment horizontal="center" vertical="center"/>
    </xf>
    <xf numFmtId="49" fontId="7" fillId="0" borderId="0" xfId="0" applyNumberFormat="1" applyFont="1" applyFill="1" applyBorder="1" applyAlignment="1">
      <alignment horizontal="center" vertical="center"/>
    </xf>
    <xf numFmtId="0" fontId="4" fillId="0" borderId="0" xfId="0" applyFont="1" applyFill="1" applyBorder="1" applyAlignment="1">
      <alignment vertical="center"/>
    </xf>
    <xf numFmtId="0" fontId="34" fillId="0" borderId="0" xfId="0" applyFont="1" applyFill="1" applyBorder="1" applyAlignment="1">
      <alignment vertical="center"/>
    </xf>
    <xf numFmtId="0" fontId="35" fillId="0" borderId="2" xfId="0" applyFont="1" applyFill="1" applyBorder="1" applyAlignment="1">
      <alignment vertical="center"/>
    </xf>
    <xf numFmtId="58" fontId="4" fillId="0" borderId="2" xfId="0" applyNumberFormat="1" applyFont="1" applyFill="1" applyBorder="1" applyAlignment="1">
      <alignment vertical="center"/>
    </xf>
    <xf numFmtId="0" fontId="1" fillId="0" borderId="0" xfId="0" applyFont="1" applyFill="1" applyAlignment="1">
      <alignment horizontal="right" vertical="center"/>
    </xf>
    <xf numFmtId="0" fontId="7" fillId="0" borderId="23" xfId="0" applyFont="1" applyFill="1" applyBorder="1" applyAlignment="1">
      <alignment horizontal="center" vertical="center"/>
    </xf>
    <xf numFmtId="58" fontId="4" fillId="0" borderId="5" xfId="0" applyNumberFormat="1" applyFont="1" applyBorder="1">
      <alignment vertical="center"/>
    </xf>
    <xf numFmtId="58" fontId="4" fillId="0" borderId="5" xfId="0" applyNumberFormat="1" applyFont="1" applyBorder="1" applyAlignment="1">
      <alignment horizontal="left"/>
    </xf>
    <xf numFmtId="58" fontId="4" fillId="0" borderId="0" xfId="0" applyNumberFormat="1" applyFont="1" applyBorder="1">
      <alignment vertical="center"/>
    </xf>
    <xf numFmtId="58" fontId="4" fillId="0" borderId="0" xfId="0" applyNumberFormat="1" applyFont="1" applyBorder="1" applyAlignment="1">
      <alignment horizontal="left"/>
    </xf>
    <xf numFmtId="0" fontId="34" fillId="0" borderId="2" xfId="0" applyFont="1" applyFill="1" applyBorder="1" applyAlignment="1">
      <alignment vertical="center"/>
    </xf>
    <xf numFmtId="58" fontId="4" fillId="0" borderId="2" xfId="0" applyNumberFormat="1" applyFont="1" applyBorder="1">
      <alignment vertical="center"/>
    </xf>
    <xf numFmtId="58" fontId="4" fillId="0" borderId="2" xfId="0" applyNumberFormat="1" applyFont="1" applyBorder="1" applyAlignment="1">
      <alignment horizontal="left"/>
    </xf>
    <xf numFmtId="0" fontId="7" fillId="2" borderId="21" xfId="0" applyFont="1" applyFill="1" applyBorder="1" applyAlignment="1">
      <alignment horizontal="distributed" vertical="center" justifyLastLine="1"/>
    </xf>
    <xf numFmtId="0" fontId="7" fillId="2" borderId="10" xfId="0" applyFont="1" applyFill="1" applyBorder="1" applyAlignment="1">
      <alignment horizontal="distributed" vertical="center" justifyLastLine="1"/>
    </xf>
    <xf numFmtId="0" fontId="7" fillId="2" borderId="0" xfId="0" applyFont="1" applyFill="1" applyAlignment="1">
      <alignment horizontal="distributed" vertical="center"/>
    </xf>
    <xf numFmtId="0" fontId="7" fillId="2" borderId="7" xfId="0" applyFont="1" applyFill="1" applyBorder="1" applyAlignment="1">
      <alignment horizontal="center" vertical="center"/>
    </xf>
    <xf numFmtId="0" fontId="4" fillId="2" borderId="5" xfId="0" applyFont="1" applyFill="1" applyBorder="1" applyAlignment="1">
      <alignment horizontal="center" vertical="center"/>
    </xf>
    <xf numFmtId="58" fontId="4" fillId="2" borderId="0" xfId="0" applyNumberFormat="1" applyFont="1" applyFill="1" applyBorder="1" applyAlignment="1">
      <alignment horizontal="right" vertical="center"/>
    </xf>
    <xf numFmtId="11" fontId="4" fillId="2" borderId="0" xfId="0" applyNumberFormat="1" applyFont="1" applyFill="1" applyBorder="1" applyAlignment="1">
      <alignment horizontal="center" vertical="center"/>
    </xf>
    <xf numFmtId="58" fontId="4" fillId="2" borderId="0" xfId="0" applyNumberFormat="1" applyFont="1" applyFill="1" applyBorder="1" applyAlignment="1">
      <alignment horizontal="left" vertical="center"/>
    </xf>
    <xf numFmtId="0" fontId="0" fillId="2" borderId="0" xfId="0" applyFill="1">
      <alignment vertical="center"/>
    </xf>
    <xf numFmtId="49" fontId="7" fillId="2" borderId="23" xfId="0" applyNumberFormat="1" applyFont="1" applyFill="1" applyBorder="1" applyAlignment="1">
      <alignment horizontal="center" vertical="center"/>
    </xf>
    <xf numFmtId="0" fontId="4"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58" fontId="4" fillId="2" borderId="0" xfId="0" applyNumberFormat="1" applyFont="1" applyFill="1" applyBorder="1" applyAlignment="1">
      <alignment horizontal="right"/>
    </xf>
    <xf numFmtId="58" fontId="4" fillId="2" borderId="0" xfId="0" applyNumberFormat="1" applyFont="1" applyFill="1" applyBorder="1" applyAlignment="1">
      <alignment horizontal="left"/>
    </xf>
    <xf numFmtId="0" fontId="4" fillId="2" borderId="11" xfId="0" applyFont="1" applyFill="1" applyBorder="1" applyAlignment="1">
      <alignment horizontal="center" vertical="center"/>
    </xf>
    <xf numFmtId="49" fontId="7" fillId="2" borderId="4" xfId="0" applyNumberFormat="1" applyFont="1" applyFill="1" applyBorder="1" applyAlignment="1">
      <alignment horizontal="center" vertical="center"/>
    </xf>
    <xf numFmtId="0" fontId="4" fillId="2" borderId="3" xfId="0" applyFont="1" applyFill="1" applyBorder="1" applyAlignment="1">
      <alignment horizontal="center" vertical="center"/>
    </xf>
    <xf numFmtId="58" fontId="4" fillId="2" borderId="2" xfId="0" applyNumberFormat="1" applyFont="1" applyFill="1" applyBorder="1" applyAlignment="1">
      <alignment horizontal="right"/>
    </xf>
    <xf numFmtId="11" fontId="4" fillId="2" borderId="2" xfId="0" applyNumberFormat="1" applyFont="1" applyFill="1" applyBorder="1" applyAlignment="1">
      <alignment horizontal="center" vertical="center"/>
    </xf>
    <xf numFmtId="58" fontId="4" fillId="2" borderId="2" xfId="0" applyNumberFormat="1" applyFont="1" applyFill="1" applyBorder="1" applyAlignment="1">
      <alignment horizontal="left"/>
    </xf>
    <xf numFmtId="0" fontId="7" fillId="2" borderId="21" xfId="111" applyFont="1" applyFill="1" applyBorder="1" applyAlignment="1">
      <alignment horizontal="distributed" vertical="center" justifyLastLine="1"/>
    </xf>
    <xf numFmtId="0" fontId="7" fillId="2" borderId="7" xfId="111" applyFont="1" applyFill="1" applyBorder="1" applyAlignment="1">
      <alignment horizontal="center" vertical="center"/>
    </xf>
    <xf numFmtId="0" fontId="4" fillId="2" borderId="5" xfId="111" applyFont="1" applyFill="1" applyBorder="1" applyAlignment="1">
      <alignment horizontal="center" vertical="center"/>
    </xf>
    <xf numFmtId="58" fontId="4" fillId="2" borderId="5" xfId="111" applyNumberFormat="1" applyFont="1" applyFill="1" applyBorder="1" applyAlignment="1">
      <alignment horizontal="right" vertical="center"/>
    </xf>
    <xf numFmtId="11" fontId="4" fillId="2" borderId="5" xfId="111" applyNumberFormat="1" applyFont="1" applyFill="1" applyBorder="1" applyAlignment="1">
      <alignment horizontal="center" vertical="center"/>
    </xf>
    <xf numFmtId="58" fontId="4" fillId="2" borderId="5" xfId="111" applyNumberFormat="1" applyFont="1" applyFill="1" applyBorder="1" applyAlignment="1">
      <alignment horizontal="left" vertical="center"/>
    </xf>
    <xf numFmtId="0" fontId="7" fillId="2" borderId="23" xfId="111" applyFont="1" applyFill="1" applyBorder="1" applyAlignment="1">
      <alignment horizontal="center" vertical="center"/>
    </xf>
    <xf numFmtId="0" fontId="4" fillId="2" borderId="0" xfId="111" applyFont="1" applyFill="1" applyBorder="1" applyAlignment="1">
      <alignment horizontal="center" vertical="center"/>
    </xf>
    <xf numFmtId="58" fontId="4" fillId="2" borderId="0" xfId="111" applyNumberFormat="1" applyFont="1" applyFill="1" applyBorder="1" applyAlignment="1">
      <alignment horizontal="right" vertical="center"/>
    </xf>
    <xf numFmtId="11" fontId="4" fillId="2" borderId="0" xfId="111" applyNumberFormat="1" applyFont="1" applyFill="1" applyBorder="1" applyAlignment="1">
      <alignment horizontal="center" vertical="center"/>
    </xf>
    <xf numFmtId="58" fontId="4" fillId="2" borderId="0" xfId="111" applyNumberFormat="1" applyFont="1" applyFill="1" applyBorder="1" applyAlignment="1">
      <alignment horizontal="left" vertical="center"/>
    </xf>
    <xf numFmtId="58" fontId="4" fillId="2" borderId="0" xfId="0" applyNumberFormat="1" applyFont="1" applyFill="1" applyBorder="1" applyAlignment="1">
      <alignment vertical="center"/>
    </xf>
    <xf numFmtId="0" fontId="7" fillId="2" borderId="23" xfId="0" applyFont="1" applyFill="1" applyBorder="1" applyAlignment="1">
      <alignment horizontal="center" vertical="center"/>
    </xf>
    <xf numFmtId="206" fontId="4" fillId="2" borderId="0" xfId="0" applyNumberFormat="1" applyFont="1" applyFill="1" applyBorder="1" applyAlignment="1">
      <alignment horizontal="left" vertical="center"/>
    </xf>
    <xf numFmtId="206" fontId="4" fillId="2" borderId="0" xfId="0" applyNumberFormat="1" applyFont="1" applyFill="1" applyBorder="1" applyAlignment="1">
      <alignment vertical="center"/>
    </xf>
    <xf numFmtId="0" fontId="7" fillId="2" borderId="4" xfId="0" applyFont="1" applyFill="1" applyBorder="1" applyAlignment="1">
      <alignment horizontal="center" vertical="center"/>
    </xf>
    <xf numFmtId="0" fontId="4" fillId="2" borderId="2" xfId="0" applyFont="1" applyFill="1" applyBorder="1" applyAlignment="1">
      <alignment vertical="center"/>
    </xf>
    <xf numFmtId="0" fontId="7" fillId="2" borderId="0" xfId="111" applyFont="1" applyFill="1" applyAlignment="1">
      <alignment vertical="center"/>
    </xf>
    <xf numFmtId="0" fontId="6" fillId="2" borderId="0" xfId="111" applyFill="1" applyAlignment="1">
      <alignment vertical="center"/>
    </xf>
    <xf numFmtId="49" fontId="7" fillId="2" borderId="23" xfId="111" applyNumberFormat="1" applyFont="1" applyFill="1" applyBorder="1" applyAlignment="1">
      <alignment horizontal="center" vertical="center"/>
    </xf>
    <xf numFmtId="49" fontId="7" fillId="2" borderId="4" xfId="111" applyNumberFormat="1" applyFont="1" applyFill="1" applyBorder="1" applyAlignment="1">
      <alignment horizontal="center" vertical="center"/>
    </xf>
    <xf numFmtId="0" fontId="4" fillId="2" borderId="2" xfId="111" applyFont="1" applyFill="1" applyBorder="1" applyAlignment="1">
      <alignment horizontal="center" vertical="center"/>
    </xf>
    <xf numFmtId="58" fontId="4" fillId="2" borderId="2" xfId="111" applyNumberFormat="1" applyFont="1" applyFill="1" applyBorder="1" applyAlignment="1">
      <alignment horizontal="right" vertical="center"/>
    </xf>
    <xf numFmtId="11" fontId="4" fillId="2" borderId="2" xfId="111" applyNumberFormat="1" applyFont="1" applyFill="1" applyBorder="1" applyAlignment="1">
      <alignment horizontal="center" vertical="center"/>
    </xf>
    <xf numFmtId="58" fontId="4" fillId="2" borderId="2" xfId="111" applyNumberFormat="1" applyFont="1" applyFill="1" applyBorder="1" applyAlignment="1">
      <alignment horizontal="left" vertical="center"/>
    </xf>
    <xf numFmtId="49" fontId="7" fillId="2" borderId="0" xfId="111" applyNumberFormat="1" applyFont="1" applyFill="1" applyBorder="1" applyAlignment="1">
      <alignment horizontal="center" vertical="center"/>
    </xf>
    <xf numFmtId="0" fontId="6" fillId="2" borderId="0" xfId="111" applyFill="1" applyBorder="1" applyAlignment="1">
      <alignment vertical="center"/>
    </xf>
    <xf numFmtId="0" fontId="4" fillId="2" borderId="6" xfId="111" applyFont="1" applyFill="1" applyBorder="1" applyAlignment="1">
      <alignment horizontal="center" vertical="center"/>
    </xf>
    <xf numFmtId="49" fontId="9" fillId="2" borderId="0" xfId="111" applyNumberFormat="1" applyFont="1" applyFill="1" applyBorder="1" applyAlignment="1">
      <alignment vertical="center"/>
    </xf>
    <xf numFmtId="0" fontId="4" fillId="2" borderId="11" xfId="111" applyFont="1" applyFill="1" applyBorder="1" applyAlignment="1">
      <alignment horizontal="center" vertical="center"/>
    </xf>
    <xf numFmtId="0" fontId="7" fillId="2" borderId="0" xfId="111" applyFont="1" applyFill="1" applyBorder="1" applyAlignment="1">
      <alignment horizontal="center" vertical="center"/>
    </xf>
    <xf numFmtId="0" fontId="4" fillId="2" borderId="0" xfId="111" applyFont="1" applyFill="1" applyBorder="1" applyAlignment="1">
      <alignment vertical="center"/>
    </xf>
    <xf numFmtId="0" fontId="4" fillId="2" borderId="3" xfId="111" applyFont="1" applyFill="1" applyBorder="1" applyAlignment="1">
      <alignment horizontal="center" vertical="center"/>
    </xf>
    <xf numFmtId="0" fontId="7" fillId="0" borderId="0" xfId="112" applyFont="1" applyFill="1" applyBorder="1" applyAlignment="1">
      <alignment vertical="center"/>
    </xf>
    <xf numFmtId="0" fontId="7" fillId="0" borderId="0" xfId="112" applyFont="1" applyBorder="1" applyAlignment="1">
      <alignment vertical="center"/>
    </xf>
    <xf numFmtId="0" fontId="7" fillId="0" borderId="0" xfId="112" applyFont="1" applyBorder="1" applyAlignment="1">
      <alignment horizontal="left" vertical="center"/>
    </xf>
    <xf numFmtId="0" fontId="7" fillId="0" borderId="0" xfId="112" applyFont="1" applyAlignment="1">
      <alignment vertical="center"/>
    </xf>
    <xf numFmtId="49" fontId="9" fillId="2" borderId="21" xfId="112" applyNumberFormat="1" applyFont="1" applyFill="1" applyBorder="1" applyAlignment="1">
      <alignment horizontal="center" vertical="center"/>
    </xf>
    <xf numFmtId="0" fontId="7" fillId="2" borderId="22" xfId="112" applyFont="1" applyFill="1" applyBorder="1" applyAlignment="1">
      <alignment horizontal="distributed" vertical="center" justifyLastLine="1"/>
    </xf>
    <xf numFmtId="0" fontId="7" fillId="2" borderId="7" xfId="112" applyFont="1" applyFill="1" applyBorder="1" applyAlignment="1">
      <alignment horizontal="center" vertical="center"/>
    </xf>
    <xf numFmtId="0" fontId="4" fillId="2" borderId="6" xfId="112" applyFont="1" applyFill="1" applyBorder="1" applyAlignment="1">
      <alignment horizontal="center" vertical="center"/>
    </xf>
    <xf numFmtId="58" fontId="4" fillId="2" borderId="5" xfId="112" applyNumberFormat="1" applyFont="1" applyFill="1" applyBorder="1" applyAlignment="1">
      <alignment horizontal="right" vertical="center"/>
    </xf>
    <xf numFmtId="11" fontId="4" fillId="2" borderId="5" xfId="112" applyNumberFormat="1" applyFont="1" applyFill="1" applyBorder="1" applyAlignment="1">
      <alignment horizontal="center" vertical="center"/>
    </xf>
    <xf numFmtId="58" fontId="4" fillId="2" borderId="5" xfId="112" applyNumberFormat="1" applyFont="1" applyFill="1" applyBorder="1" applyAlignment="1">
      <alignment horizontal="left" vertical="center"/>
    </xf>
    <xf numFmtId="0" fontId="6" fillId="0" borderId="0" xfId="112" applyAlignment="1">
      <alignment vertical="center"/>
    </xf>
    <xf numFmtId="49" fontId="7" fillId="2" borderId="23" xfId="112" applyNumberFormat="1" applyFont="1" applyFill="1" applyBorder="1" applyAlignment="1">
      <alignment horizontal="center" vertical="center"/>
    </xf>
    <xf numFmtId="0" fontId="4" fillId="2" borderId="11" xfId="112" applyFont="1" applyFill="1" applyBorder="1" applyAlignment="1">
      <alignment horizontal="center" vertical="center"/>
    </xf>
    <xf numFmtId="58" fontId="4" fillId="2" borderId="0" xfId="112" applyNumberFormat="1" applyFont="1" applyFill="1" applyBorder="1" applyAlignment="1">
      <alignment horizontal="right" vertical="center"/>
    </xf>
    <xf numFmtId="11" fontId="4" fillId="2" borderId="0" xfId="112" applyNumberFormat="1" applyFont="1" applyFill="1" applyBorder="1" applyAlignment="1">
      <alignment horizontal="center" vertical="center"/>
    </xf>
    <xf numFmtId="58" fontId="4" fillId="2" borderId="0" xfId="112" applyNumberFormat="1" applyFont="1" applyFill="1" applyBorder="1" applyAlignment="1">
      <alignment horizontal="left" vertical="center"/>
    </xf>
    <xf numFmtId="0" fontId="7" fillId="2" borderId="23" xfId="112" applyFont="1" applyFill="1" applyBorder="1" applyAlignment="1">
      <alignment horizontal="center" vertical="center"/>
    </xf>
    <xf numFmtId="0" fontId="4" fillId="2" borderId="0" xfId="112" applyFont="1" applyFill="1" applyBorder="1" applyAlignment="1">
      <alignment horizontal="center" vertical="center"/>
    </xf>
    <xf numFmtId="0" fontId="6" fillId="0" borderId="0" xfId="112" applyFill="1" applyAlignment="1">
      <alignment vertical="center"/>
    </xf>
    <xf numFmtId="206" fontId="4" fillId="2" borderId="0" xfId="112" applyNumberFormat="1" applyFont="1" applyFill="1" applyBorder="1" applyAlignment="1">
      <alignment horizontal="left" vertical="center"/>
    </xf>
    <xf numFmtId="0" fontId="7" fillId="0" borderId="23" xfId="112" applyFont="1" applyFill="1" applyBorder="1" applyAlignment="1">
      <alignment horizontal="center" vertical="center"/>
    </xf>
    <xf numFmtId="0" fontId="4" fillId="0" borderId="0" xfId="112" applyFont="1" applyFill="1" applyBorder="1" applyAlignment="1">
      <alignment horizontal="center" vertical="center"/>
    </xf>
    <xf numFmtId="206" fontId="4" fillId="0" borderId="0" xfId="0" applyNumberFormat="1" applyFont="1" applyFill="1" applyBorder="1" applyAlignment="1">
      <alignment vertical="center"/>
    </xf>
    <xf numFmtId="0" fontId="0" fillId="0" borderId="0" xfId="112" applyFont="1" applyFill="1" applyBorder="1" applyAlignment="1">
      <alignment horizontal="center" vertical="center"/>
    </xf>
    <xf numFmtId="206" fontId="4" fillId="0" borderId="0" xfId="112" applyNumberFormat="1" applyFont="1" applyFill="1" applyBorder="1" applyAlignment="1">
      <alignment horizontal="left" vertical="center"/>
    </xf>
    <xf numFmtId="0" fontId="34" fillId="0" borderId="0" xfId="112" applyFont="1" applyFill="1" applyAlignment="1">
      <alignment vertical="center"/>
    </xf>
    <xf numFmtId="206" fontId="4" fillId="0" borderId="0" xfId="0" applyNumberFormat="1" applyFont="1" applyFill="1" applyBorder="1" applyAlignment="1">
      <alignment horizontal="right" vertical="center"/>
    </xf>
    <xf numFmtId="0" fontId="6" fillId="0" borderId="2" xfId="112" applyFont="1" applyFill="1" applyBorder="1" applyAlignment="1">
      <alignment vertical="center"/>
    </xf>
    <xf numFmtId="0" fontId="65" fillId="2" borderId="103" xfId="112" applyFont="1" applyFill="1" applyBorder="1" applyAlignment="1">
      <alignment horizontal="left" vertical="center"/>
    </xf>
    <xf numFmtId="0" fontId="7" fillId="2" borderId="21" xfId="112" applyFont="1" applyFill="1" applyBorder="1" applyAlignment="1">
      <alignment horizontal="distributed" vertical="center" justifyLastLine="1"/>
    </xf>
    <xf numFmtId="0" fontId="7" fillId="2" borderId="8" xfId="112" applyFont="1" applyFill="1" applyBorder="1" applyAlignment="1">
      <alignment horizontal="distributed" vertical="center" justifyLastLine="1"/>
    </xf>
    <xf numFmtId="58" fontId="4" fillId="2" borderId="0" xfId="112" applyNumberFormat="1" applyFont="1" applyFill="1" applyBorder="1" applyAlignment="1">
      <alignment vertical="center"/>
    </xf>
    <xf numFmtId="49" fontId="7" fillId="2" borderId="4" xfId="112" applyNumberFormat="1" applyFont="1" applyFill="1" applyBorder="1" applyAlignment="1">
      <alignment horizontal="center" vertical="center"/>
    </xf>
    <xf numFmtId="0" fontId="4" fillId="2" borderId="2" xfId="112" applyFont="1" applyFill="1" applyBorder="1" applyAlignment="1">
      <alignment horizontal="center" vertical="center"/>
    </xf>
    <xf numFmtId="58" fontId="4" fillId="2" borderId="2" xfId="112" applyNumberFormat="1" applyFont="1" applyFill="1" applyBorder="1" applyAlignment="1">
      <alignment horizontal="right" vertical="center"/>
    </xf>
    <xf numFmtId="11" fontId="4" fillId="2" borderId="2" xfId="112" applyNumberFormat="1" applyFont="1" applyFill="1" applyBorder="1" applyAlignment="1">
      <alignment horizontal="center" vertical="center"/>
    </xf>
    <xf numFmtId="58" fontId="4" fillId="2" borderId="2" xfId="112" applyNumberFormat="1" applyFont="1" applyFill="1" applyBorder="1" applyAlignment="1">
      <alignment horizontal="left" vertical="center"/>
    </xf>
    <xf numFmtId="49" fontId="7" fillId="2" borderId="1" xfId="112" applyNumberFormat="1" applyFont="1" applyFill="1" applyBorder="1" applyAlignment="1">
      <alignment horizontal="center" vertical="center"/>
    </xf>
    <xf numFmtId="0" fontId="4" fillId="2" borderId="1" xfId="112" applyFont="1" applyFill="1" applyBorder="1" applyAlignment="1">
      <alignment horizontal="center" vertical="center"/>
    </xf>
    <xf numFmtId="58" fontId="4" fillId="2" borderId="1" xfId="112" applyNumberFormat="1" applyFont="1" applyFill="1" applyBorder="1" applyAlignment="1">
      <alignment horizontal="right" vertical="center"/>
    </xf>
    <xf numFmtId="11" fontId="4" fillId="2" borderId="1" xfId="112" applyNumberFormat="1" applyFont="1" applyFill="1" applyBorder="1" applyAlignment="1">
      <alignment horizontal="center" vertical="center"/>
    </xf>
    <xf numFmtId="58" fontId="4" fillId="2" borderId="1" xfId="112" applyNumberFormat="1" applyFont="1" applyFill="1" applyBorder="1" applyAlignment="1">
      <alignment horizontal="left" vertical="center"/>
    </xf>
    <xf numFmtId="0" fontId="6" fillId="0" borderId="0" xfId="112" applyAlignment="1">
      <alignment horizontal="left" vertical="center"/>
    </xf>
    <xf numFmtId="0" fontId="4" fillId="2" borderId="3" xfId="112" applyFont="1" applyFill="1" applyBorder="1" applyAlignment="1">
      <alignment horizontal="center" vertical="center"/>
    </xf>
    <xf numFmtId="0" fontId="6" fillId="2" borderId="0" xfId="112" applyFill="1" applyAlignment="1">
      <alignment vertical="center"/>
    </xf>
    <xf numFmtId="0" fontId="1" fillId="2" borderId="0" xfId="112" applyFont="1" applyFill="1" applyAlignment="1">
      <alignment horizontal="right" vertical="center"/>
    </xf>
    <xf numFmtId="0" fontId="7" fillId="2" borderId="0" xfId="113" applyFont="1" applyFill="1" applyAlignment="1">
      <alignment vertical="center"/>
    </xf>
    <xf numFmtId="0" fontId="65" fillId="2" borderId="0" xfId="113" applyFont="1" applyFill="1" applyAlignment="1">
      <alignment horizontal="left" vertical="center"/>
    </xf>
    <xf numFmtId="0" fontId="34" fillId="2" borderId="0" xfId="113" applyFont="1" applyFill="1" applyAlignment="1">
      <alignment vertical="center"/>
    </xf>
    <xf numFmtId="0" fontId="7" fillId="2" borderId="1" xfId="113" applyFont="1" applyFill="1" applyBorder="1" applyAlignment="1">
      <alignment horizontal="center" vertical="center" wrapText="1"/>
    </xf>
    <xf numFmtId="0" fontId="7" fillId="2" borderId="24" xfId="113" applyFont="1" applyFill="1" applyBorder="1" applyAlignment="1">
      <alignment horizontal="center" vertical="center" wrapText="1"/>
    </xf>
    <xf numFmtId="0" fontId="7" fillId="2" borderId="0" xfId="113" applyFont="1" applyFill="1" applyBorder="1" applyAlignment="1">
      <alignment horizontal="center" vertical="center" wrapText="1"/>
    </xf>
    <xf numFmtId="0" fontId="7" fillId="2" borderId="23" xfId="113" applyFont="1" applyFill="1" applyBorder="1" applyAlignment="1">
      <alignment horizontal="center" vertical="center" wrapText="1"/>
    </xf>
    <xf numFmtId="0" fontId="1" fillId="2" borderId="0" xfId="113" applyFont="1" applyFill="1" applyAlignment="1">
      <alignment horizontal="right" vertical="center"/>
    </xf>
    <xf numFmtId="0" fontId="34" fillId="2" borderId="0" xfId="115" applyFont="1" applyFill="1" applyAlignment="1">
      <alignment vertical="center"/>
    </xf>
    <xf numFmtId="0" fontId="4" fillId="2" borderId="0" xfId="114" applyFont="1" applyFill="1" applyAlignment="1">
      <alignment vertical="center"/>
    </xf>
    <xf numFmtId="0" fontId="86" fillId="2" borderId="0" xfId="114" applyFont="1" applyFill="1" applyAlignment="1">
      <alignment vertical="center"/>
    </xf>
    <xf numFmtId="0" fontId="87" fillId="2" borderId="0" xfId="113" applyFont="1" applyFill="1" applyAlignment="1">
      <alignment vertical="center"/>
    </xf>
    <xf numFmtId="0" fontId="1" fillId="2" borderId="2" xfId="114" applyFont="1" applyFill="1" applyBorder="1" applyAlignment="1">
      <alignment horizontal="right" vertical="center"/>
    </xf>
    <xf numFmtId="0" fontId="34" fillId="2" borderId="0" xfId="114" applyFont="1" applyFill="1" applyAlignment="1">
      <alignment vertical="center"/>
    </xf>
    <xf numFmtId="0" fontId="1" fillId="2" borderId="0" xfId="114" applyFont="1" applyFill="1" applyBorder="1" applyAlignment="1">
      <alignment horizontal="right" vertical="center"/>
    </xf>
    <xf numFmtId="0" fontId="7" fillId="2" borderId="0" xfId="115" applyFont="1" applyFill="1" applyAlignment="1">
      <alignment vertical="center"/>
    </xf>
    <xf numFmtId="0" fontId="35" fillId="2" borderId="0" xfId="115" applyFont="1" applyFill="1" applyAlignment="1">
      <alignment vertical="center"/>
    </xf>
    <xf numFmtId="0" fontId="1" fillId="2" borderId="2" xfId="115" applyFont="1" applyFill="1" applyBorder="1" applyAlignment="1">
      <alignment horizontal="right" vertical="center"/>
    </xf>
    <xf numFmtId="0" fontId="7" fillId="2" borderId="26" xfId="115" applyFont="1" applyFill="1" applyBorder="1" applyAlignment="1">
      <alignment horizontal="center" vertical="center"/>
    </xf>
    <xf numFmtId="0" fontId="7" fillId="2" borderId="26" xfId="115" applyFont="1" applyFill="1" applyBorder="1" applyAlignment="1">
      <alignment horizontal="center" vertical="center" wrapText="1"/>
    </xf>
    <xf numFmtId="0" fontId="24" fillId="2" borderId="26" xfId="115" applyFont="1" applyFill="1" applyBorder="1" applyAlignment="1">
      <alignment horizontal="center" vertical="center" wrapText="1"/>
    </xf>
    <xf numFmtId="180" fontId="4" fillId="2" borderId="0" xfId="115" applyNumberFormat="1" applyFont="1" applyFill="1" applyBorder="1" applyAlignment="1">
      <alignment horizontal="right" vertical="center"/>
    </xf>
    <xf numFmtId="180" fontId="4" fillId="2" borderId="0" xfId="115" quotePrefix="1" applyNumberFormat="1" applyFont="1" applyFill="1" applyBorder="1" applyAlignment="1">
      <alignment horizontal="right" vertical="center"/>
    </xf>
    <xf numFmtId="180" fontId="4" fillId="2" borderId="2" xfId="115" applyNumberFormat="1" applyFont="1" applyFill="1" applyBorder="1" applyAlignment="1">
      <alignment horizontal="right" vertical="center"/>
    </xf>
    <xf numFmtId="180" fontId="4" fillId="2" borderId="2" xfId="115" quotePrefix="1" applyNumberFormat="1" applyFont="1" applyFill="1" applyBorder="1" applyAlignment="1">
      <alignment horizontal="right" vertical="center"/>
    </xf>
    <xf numFmtId="0" fontId="35" fillId="2" borderId="0" xfId="115" applyFont="1" applyFill="1" applyBorder="1" applyAlignment="1">
      <alignment horizontal="right" vertical="center"/>
    </xf>
    <xf numFmtId="0" fontId="1" fillId="2" borderId="0" xfId="115" applyFont="1" applyFill="1" applyBorder="1" applyAlignment="1">
      <alignment horizontal="right" vertical="center"/>
    </xf>
    <xf numFmtId="0" fontId="9" fillId="2" borderId="0" xfId="116" applyFont="1" applyFill="1" applyAlignment="1">
      <alignment vertical="center"/>
    </xf>
    <xf numFmtId="0" fontId="34" fillId="2" borderId="0" xfId="116" applyFont="1" applyFill="1" applyAlignment="1">
      <alignment vertical="center"/>
    </xf>
    <xf numFmtId="0" fontId="35" fillId="2" borderId="0" xfId="116" applyFont="1" applyFill="1" applyAlignment="1">
      <alignment vertical="center"/>
    </xf>
    <xf numFmtId="0" fontId="35" fillId="2" borderId="2" xfId="116" applyFont="1" applyFill="1" applyBorder="1" applyAlignment="1">
      <alignment horizontal="right" vertical="center"/>
    </xf>
    <xf numFmtId="0" fontId="7" fillId="2" borderId="26" xfId="116" applyFont="1" applyFill="1" applyBorder="1" applyAlignment="1">
      <alignment horizontal="distributed" vertical="center" justifyLastLine="1"/>
    </xf>
    <xf numFmtId="0" fontId="12" fillId="2" borderId="26" xfId="116" applyFont="1" applyFill="1" applyBorder="1" applyAlignment="1">
      <alignment horizontal="distributed" vertical="center" justifyLastLine="1"/>
    </xf>
    <xf numFmtId="187" fontId="4" fillId="2" borderId="0" xfId="116" applyNumberFormat="1" applyFont="1" applyFill="1" applyBorder="1" applyAlignment="1">
      <alignment horizontal="right" vertical="center"/>
    </xf>
    <xf numFmtId="187" fontId="4" fillId="2" borderId="0" xfId="116" quotePrefix="1" applyNumberFormat="1" applyFont="1" applyFill="1" applyBorder="1" applyAlignment="1">
      <alignment horizontal="right" vertical="center"/>
    </xf>
    <xf numFmtId="187" fontId="4" fillId="2" borderId="3" xfId="116" applyNumberFormat="1" applyFont="1" applyFill="1" applyBorder="1" applyAlignment="1">
      <alignment horizontal="right" vertical="center"/>
    </xf>
    <xf numFmtId="187" fontId="4" fillId="2" borderId="2" xfId="116" quotePrefix="1" applyNumberFormat="1" applyFont="1" applyFill="1" applyBorder="1" applyAlignment="1">
      <alignment horizontal="right" vertical="center"/>
    </xf>
    <xf numFmtId="187" fontId="4" fillId="2" borderId="2" xfId="116" applyNumberFormat="1" applyFont="1" applyFill="1" applyBorder="1" applyAlignment="1">
      <alignment horizontal="right" vertical="center"/>
    </xf>
    <xf numFmtId="0" fontId="1" fillId="2" borderId="0" xfId="116" applyFont="1" applyFill="1" applyAlignment="1">
      <alignment vertical="center"/>
    </xf>
    <xf numFmtId="0" fontId="1" fillId="2" borderId="0" xfId="116" applyFont="1" applyFill="1" applyBorder="1" applyAlignment="1">
      <alignment horizontal="right" vertical="center"/>
    </xf>
    <xf numFmtId="0" fontId="34" fillId="2" borderId="0" xfId="117" applyFont="1" applyFill="1" applyAlignment="1">
      <alignment vertical="center"/>
    </xf>
    <xf numFmtId="0" fontId="35" fillId="2" borderId="0" xfId="117" applyFont="1" applyFill="1" applyAlignment="1">
      <alignment vertical="center"/>
    </xf>
    <xf numFmtId="0" fontId="9" fillId="2" borderId="0" xfId="117" applyFont="1" applyFill="1" applyAlignment="1">
      <alignment vertical="center"/>
    </xf>
    <xf numFmtId="0" fontId="6" fillId="2" borderId="0" xfId="117" applyFont="1" applyFill="1" applyAlignment="1">
      <alignment vertical="center"/>
    </xf>
    <xf numFmtId="0" fontId="7" fillId="2" borderId="26" xfId="117" applyFont="1" applyFill="1" applyBorder="1" applyAlignment="1">
      <alignment horizontal="distributed" vertical="center" justifyLastLine="1"/>
    </xf>
    <xf numFmtId="49" fontId="7" fillId="2" borderId="0" xfId="117" applyNumberFormat="1" applyFont="1" applyFill="1" applyBorder="1" applyAlignment="1">
      <alignment horizontal="center" vertical="center"/>
    </xf>
    <xf numFmtId="187" fontId="7" fillId="2" borderId="11" xfId="117" applyNumberFormat="1" applyFont="1" applyFill="1" applyBorder="1" applyAlignment="1">
      <alignment horizontal="right" vertical="center"/>
    </xf>
    <xf numFmtId="187" fontId="4" fillId="2" borderId="0" xfId="117" applyNumberFormat="1" applyFont="1" applyFill="1" applyBorder="1" applyAlignment="1">
      <alignment horizontal="right" vertical="center"/>
    </xf>
    <xf numFmtId="49" fontId="7" fillId="2" borderId="4" xfId="117" applyNumberFormat="1" applyFont="1" applyFill="1" applyBorder="1" applyAlignment="1">
      <alignment horizontal="center" vertical="center"/>
    </xf>
    <xf numFmtId="187" fontId="7" fillId="2" borderId="3" xfId="117" applyNumberFormat="1" applyFont="1" applyFill="1" applyBorder="1" applyAlignment="1">
      <alignment horizontal="right" vertical="center"/>
    </xf>
    <xf numFmtId="187" fontId="4" fillId="2" borderId="2" xfId="117" applyNumberFormat="1" applyFont="1" applyFill="1" applyBorder="1" applyAlignment="1">
      <alignment horizontal="right" vertical="center"/>
    </xf>
    <xf numFmtId="0" fontId="1" fillId="2" borderId="1" xfId="117" applyFont="1" applyFill="1" applyBorder="1" applyAlignment="1">
      <alignment vertical="center"/>
    </xf>
    <xf numFmtId="0" fontId="1" fillId="2" borderId="1" xfId="117" applyFont="1" applyFill="1" applyBorder="1" applyAlignment="1">
      <alignment horizontal="right" vertical="center"/>
    </xf>
    <xf numFmtId="0" fontId="9" fillId="2" borderId="0" xfId="118" applyFont="1" applyFill="1" applyAlignment="1">
      <alignment vertical="center"/>
    </xf>
    <xf numFmtId="0" fontId="35" fillId="2" borderId="0" xfId="118" applyFont="1" applyFill="1" applyAlignment="1">
      <alignment vertical="center"/>
    </xf>
    <xf numFmtId="0" fontId="1" fillId="2" borderId="2" xfId="118" applyFont="1" applyFill="1" applyBorder="1" applyAlignment="1">
      <alignment horizontal="right" vertical="center"/>
    </xf>
    <xf numFmtId="0" fontId="7" fillId="2" borderId="21" xfId="118" applyFont="1" applyFill="1" applyBorder="1" applyAlignment="1">
      <alignment horizontal="distributed" vertical="center" justifyLastLine="1"/>
    </xf>
    <xf numFmtId="0" fontId="7" fillId="2" borderId="9" xfId="118" applyFont="1" applyFill="1" applyBorder="1" applyAlignment="1">
      <alignment horizontal="distributed" vertical="center" justifyLastLine="1"/>
    </xf>
    <xf numFmtId="0" fontId="88" fillId="2" borderId="9" xfId="118" applyFont="1" applyFill="1" applyBorder="1" applyAlignment="1">
      <alignment horizontal="distributed" vertical="center" wrapText="1" justifyLastLine="1"/>
    </xf>
    <xf numFmtId="0" fontId="8" fillId="2" borderId="9" xfId="118" applyFont="1" applyFill="1" applyBorder="1" applyAlignment="1">
      <alignment horizontal="distributed" vertical="center" wrapText="1" justifyLastLine="1"/>
    </xf>
    <xf numFmtId="0" fontId="7" fillId="2" borderId="10" xfId="118" applyFont="1" applyFill="1" applyBorder="1" applyAlignment="1">
      <alignment horizontal="distributed" vertical="center" justifyLastLine="1"/>
    </xf>
    <xf numFmtId="49" fontId="7" fillId="2" borderId="23" xfId="118" applyNumberFormat="1" applyFont="1" applyFill="1" applyBorder="1" applyAlignment="1">
      <alignment horizontal="center" vertical="center"/>
    </xf>
    <xf numFmtId="181" fontId="7" fillId="2" borderId="11" xfId="118" applyNumberFormat="1" applyFont="1" applyFill="1" applyBorder="1" applyAlignment="1">
      <alignment horizontal="right" vertical="center"/>
    </xf>
    <xf numFmtId="181" fontId="4" fillId="2" borderId="0" xfId="118" applyNumberFormat="1" applyFont="1" applyFill="1" applyBorder="1" applyAlignment="1">
      <alignment horizontal="right" vertical="center"/>
    </xf>
    <xf numFmtId="181" fontId="4" fillId="2" borderId="5" xfId="118" quotePrefix="1" applyNumberFormat="1" applyFont="1" applyFill="1" applyBorder="1" applyAlignment="1">
      <alignment horizontal="right" vertical="center"/>
    </xf>
    <xf numFmtId="181" fontId="4" fillId="2" borderId="0" xfId="118" quotePrefix="1" applyNumberFormat="1" applyFont="1" applyFill="1" applyBorder="1" applyAlignment="1">
      <alignment horizontal="right" vertical="center"/>
    </xf>
    <xf numFmtId="49" fontId="8" fillId="2" borderId="4" xfId="118" applyNumberFormat="1" applyFont="1" applyFill="1" applyBorder="1" applyAlignment="1">
      <alignment horizontal="center" vertical="center"/>
    </xf>
    <xf numFmtId="181" fontId="7" fillId="2" borderId="3" xfId="118" applyNumberFormat="1" applyFont="1" applyFill="1" applyBorder="1" applyAlignment="1">
      <alignment horizontal="right" vertical="center"/>
    </xf>
    <xf numFmtId="181" fontId="4" fillId="2" borderId="2" xfId="118" applyNumberFormat="1" applyFont="1" applyFill="1" applyBorder="1" applyAlignment="1">
      <alignment horizontal="right" vertical="center"/>
    </xf>
    <xf numFmtId="181" fontId="4" fillId="2" borderId="2" xfId="118" quotePrefix="1" applyNumberFormat="1" applyFont="1" applyFill="1" applyBorder="1" applyAlignment="1">
      <alignment horizontal="right" vertical="center"/>
    </xf>
    <xf numFmtId="0" fontId="1" fillId="2" borderId="0" xfId="118" applyFont="1" applyFill="1" applyBorder="1" applyAlignment="1">
      <alignment horizontal="left" vertical="center"/>
    </xf>
    <xf numFmtId="0" fontId="1" fillId="2" borderId="0" xfId="118" applyFont="1" applyFill="1" applyAlignment="1">
      <alignment vertical="center"/>
    </xf>
    <xf numFmtId="0" fontId="1" fillId="2" borderId="1" xfId="118" applyFont="1" applyFill="1" applyBorder="1" applyAlignment="1">
      <alignment vertical="center"/>
    </xf>
    <xf numFmtId="0" fontId="1" fillId="2" borderId="1" xfId="118" applyFont="1" applyFill="1" applyBorder="1" applyAlignment="1">
      <alignment horizontal="right" vertical="center"/>
    </xf>
    <xf numFmtId="208" fontId="9" fillId="2" borderId="0" xfId="119" applyNumberFormat="1" applyFont="1" applyFill="1" applyAlignment="1">
      <alignment vertical="center"/>
    </xf>
    <xf numFmtId="208" fontId="34" fillId="2" borderId="0" xfId="119" applyNumberFormat="1" applyFont="1" applyFill="1" applyAlignment="1">
      <alignment vertical="center"/>
    </xf>
    <xf numFmtId="208" fontId="35" fillId="2" borderId="0" xfId="119" applyNumberFormat="1" applyFont="1" applyFill="1" applyBorder="1" applyAlignment="1">
      <alignment vertical="center"/>
    </xf>
    <xf numFmtId="208" fontId="70" fillId="2" borderId="0" xfId="119" applyNumberFormat="1" applyFont="1" applyFill="1" applyBorder="1" applyAlignment="1">
      <alignment vertical="center"/>
    </xf>
    <xf numFmtId="208" fontId="35" fillId="2" borderId="0" xfId="119" applyNumberFormat="1" applyFont="1" applyFill="1" applyBorder="1" applyAlignment="1">
      <alignment horizontal="right" vertical="center"/>
    </xf>
    <xf numFmtId="208" fontId="35" fillId="2" borderId="0" xfId="119" applyNumberFormat="1" applyFont="1" applyFill="1" applyAlignment="1">
      <alignment vertical="center"/>
    </xf>
    <xf numFmtId="208" fontId="7" fillId="2" borderId="26" xfId="119" applyNumberFormat="1" applyFont="1" applyFill="1" applyBorder="1" applyAlignment="1">
      <alignment horizontal="center" vertical="center"/>
    </xf>
    <xf numFmtId="208" fontId="7" fillId="2" borderId="18" xfId="119" applyNumberFormat="1" applyFont="1" applyFill="1" applyBorder="1" applyAlignment="1">
      <alignment horizontal="center" vertical="center"/>
    </xf>
    <xf numFmtId="208" fontId="7" fillId="2" borderId="7" xfId="119" applyNumberFormat="1" applyFont="1" applyFill="1" applyBorder="1" applyAlignment="1">
      <alignment horizontal="center" vertical="center" justifyLastLine="1"/>
    </xf>
    <xf numFmtId="187" fontId="7" fillId="2" borderId="6" xfId="20" applyNumberFormat="1" applyFont="1" applyFill="1" applyBorder="1" applyAlignment="1">
      <alignment horizontal="right" vertical="center"/>
    </xf>
    <xf numFmtId="187" fontId="4" fillId="2" borderId="5" xfId="119" applyNumberFormat="1" applyFont="1" applyFill="1" applyBorder="1" applyAlignment="1">
      <alignment horizontal="right" vertical="center"/>
    </xf>
    <xf numFmtId="187" fontId="4" fillId="2" borderId="5" xfId="119" applyNumberFormat="1" applyFont="1" applyFill="1" applyBorder="1" applyAlignment="1">
      <alignment vertical="center"/>
    </xf>
    <xf numFmtId="208" fontId="7" fillId="2" borderId="23" xfId="119" applyNumberFormat="1" applyFont="1" applyFill="1" applyBorder="1" applyAlignment="1">
      <alignment horizontal="left" vertical="center" indent="3" justifyLastLine="1"/>
    </xf>
    <xf numFmtId="187" fontId="4" fillId="2" borderId="0" xfId="119" applyNumberFormat="1" applyFont="1" applyFill="1" applyBorder="1" applyAlignment="1">
      <alignment horizontal="right" vertical="center"/>
    </xf>
    <xf numFmtId="187" fontId="4" fillId="2" borderId="0" xfId="119" applyNumberFormat="1" applyFont="1" applyFill="1" applyBorder="1" applyAlignment="1">
      <alignment vertical="center"/>
    </xf>
    <xf numFmtId="208" fontId="7" fillId="2" borderId="23" xfId="119" applyNumberFormat="1" applyFont="1" applyFill="1" applyBorder="1" applyAlignment="1">
      <alignment horizontal="center" vertical="center" justifyLastLine="1"/>
    </xf>
    <xf numFmtId="49" fontId="7" fillId="2" borderId="4" xfId="119" applyNumberFormat="1" applyFont="1" applyFill="1" applyBorder="1" applyAlignment="1">
      <alignment horizontal="center" vertical="center" justifyLastLine="1"/>
    </xf>
    <xf numFmtId="187" fontId="7" fillId="2" borderId="3" xfId="20" applyNumberFormat="1" applyFont="1" applyFill="1" applyBorder="1" applyAlignment="1">
      <alignment horizontal="right" vertical="center"/>
    </xf>
    <xf numFmtId="187" fontId="4" fillId="2" borderId="2" xfId="119" applyNumberFormat="1" applyFont="1" applyFill="1" applyBorder="1" applyAlignment="1">
      <alignment horizontal="right" vertical="center"/>
    </xf>
    <xf numFmtId="187" fontId="4" fillId="2" borderId="2" xfId="119" applyNumberFormat="1" applyFont="1" applyFill="1" applyBorder="1" applyAlignment="1">
      <alignment vertical="center"/>
    </xf>
    <xf numFmtId="208" fontId="1" fillId="2" borderId="0" xfId="119" applyNumberFormat="1" applyFont="1" applyFill="1" applyBorder="1" applyAlignment="1">
      <alignment vertical="center"/>
    </xf>
    <xf numFmtId="208" fontId="34" fillId="2" borderId="0" xfId="119" applyNumberFormat="1" applyFont="1" applyFill="1" applyBorder="1" applyAlignment="1">
      <alignment vertical="center"/>
    </xf>
    <xf numFmtId="208" fontId="1" fillId="2" borderId="0" xfId="119" applyNumberFormat="1" applyFont="1" applyFill="1" applyBorder="1" applyAlignment="1">
      <alignment horizontal="right" vertical="center"/>
    </xf>
    <xf numFmtId="208" fontId="9" fillId="0" borderId="0" xfId="119" applyNumberFormat="1" applyFont="1" applyFill="1" applyAlignment="1">
      <alignment vertical="center"/>
    </xf>
    <xf numFmtId="208" fontId="9" fillId="0" borderId="0" xfId="119" applyNumberFormat="1" applyFont="1" applyFill="1" applyAlignment="1">
      <alignment vertical="center" wrapText="1"/>
    </xf>
    <xf numFmtId="208" fontId="7" fillId="0" borderId="0" xfId="119" applyNumberFormat="1" applyFont="1" applyFill="1" applyAlignment="1">
      <alignment vertical="center"/>
    </xf>
    <xf numFmtId="208" fontId="24" fillId="0" borderId="0" xfId="119" applyNumberFormat="1" applyFont="1" applyFill="1" applyAlignment="1">
      <alignment vertical="center"/>
    </xf>
    <xf numFmtId="0" fontId="89" fillId="0" borderId="0" xfId="0" applyFont="1" applyAlignment="1">
      <alignment horizontal="center" vertical="center"/>
    </xf>
    <xf numFmtId="0" fontId="89" fillId="0" borderId="0" xfId="0" applyFont="1" applyAlignment="1">
      <alignment horizontal="justify" vertical="center"/>
    </xf>
    <xf numFmtId="177" fontId="1" fillId="2" borderId="2" xfId="0" applyNumberFormat="1" applyFont="1" applyFill="1" applyBorder="1" applyAlignment="1">
      <alignment horizontal="right" vertical="center"/>
    </xf>
    <xf numFmtId="177" fontId="7" fillId="2" borderId="9" xfId="0" applyNumberFormat="1" applyFont="1" applyFill="1" applyBorder="1" applyAlignment="1">
      <alignment horizontal="center" vertical="center" justifyLastLine="1"/>
    </xf>
    <xf numFmtId="177" fontId="7" fillId="2" borderId="10" xfId="0" applyNumberFormat="1" applyFont="1" applyFill="1" applyBorder="1" applyAlignment="1">
      <alignment horizontal="center" vertical="center" justifyLastLine="1"/>
    </xf>
    <xf numFmtId="0" fontId="7" fillId="2" borderId="7" xfId="0" applyFont="1" applyFill="1" applyBorder="1" applyAlignment="1">
      <alignment horizontal="distributed" vertical="distributed" indent="1"/>
    </xf>
    <xf numFmtId="0" fontId="4" fillId="2" borderId="5" xfId="0" applyFont="1" applyFill="1" applyBorder="1" applyAlignment="1">
      <alignment horizontal="left" vertical="center"/>
    </xf>
    <xf numFmtId="198" fontId="4" fillId="2" borderId="5" xfId="0" applyNumberFormat="1" applyFont="1" applyFill="1" applyBorder="1" applyAlignment="1">
      <alignment vertical="center"/>
    </xf>
    <xf numFmtId="0" fontId="7" fillId="2" borderId="23" xfId="0" applyFont="1" applyFill="1" applyBorder="1" applyAlignment="1">
      <alignment horizontal="distributed" vertical="distributed" indent="1"/>
    </xf>
    <xf numFmtId="0" fontId="4" fillId="2" borderId="0" xfId="0" applyFont="1" applyFill="1" applyBorder="1" applyAlignment="1">
      <alignment horizontal="left" vertical="center"/>
    </xf>
    <xf numFmtId="198" fontId="4" fillId="2" borderId="0" xfId="0" applyNumberFormat="1" applyFont="1" applyFill="1" applyBorder="1" applyAlignment="1">
      <alignment vertical="center"/>
    </xf>
    <xf numFmtId="0" fontId="34" fillId="2" borderId="0" xfId="120" applyFont="1" applyFill="1" applyAlignment="1">
      <alignment vertical="center"/>
    </xf>
    <xf numFmtId="198" fontId="4" fillId="2" borderId="0" xfId="0" applyNumberFormat="1" applyFont="1" applyFill="1" applyBorder="1" applyAlignment="1">
      <alignment horizontal="center" vertical="center"/>
    </xf>
    <xf numFmtId="0" fontId="7" fillId="2" borderId="4" xfId="0" applyFont="1" applyFill="1" applyBorder="1" applyAlignment="1">
      <alignment horizontal="distributed" vertical="distributed" indent="1"/>
    </xf>
    <xf numFmtId="0" fontId="4" fillId="2" borderId="2" xfId="0" applyFont="1" applyFill="1" applyBorder="1" applyAlignment="1">
      <alignment horizontal="left" vertical="center"/>
    </xf>
    <xf numFmtId="198" fontId="4" fillId="2" borderId="2" xfId="0" applyNumberFormat="1" applyFont="1" applyFill="1" applyBorder="1" applyAlignment="1">
      <alignment vertical="center"/>
    </xf>
    <xf numFmtId="0" fontId="1" fillId="0" borderId="0" xfId="0" applyFont="1" applyAlignment="1">
      <alignment vertical="center"/>
    </xf>
    <xf numFmtId="0" fontId="7" fillId="0" borderId="0" xfId="0" applyFont="1" applyAlignment="1">
      <alignment vertical="center"/>
    </xf>
    <xf numFmtId="177" fontId="1" fillId="0" borderId="0" xfId="0" applyNumberFormat="1" applyFont="1" applyBorder="1" applyAlignment="1">
      <alignment horizontal="right" vertical="center"/>
    </xf>
    <xf numFmtId="180" fontId="4" fillId="2" borderId="0" xfId="0" applyNumberFormat="1" applyFont="1" applyFill="1" applyBorder="1" applyAlignment="1">
      <alignment vertical="center" justifyLastLine="1"/>
    </xf>
    <xf numFmtId="177" fontId="1" fillId="2" borderId="0" xfId="0" applyNumberFormat="1" applyFont="1" applyFill="1" applyBorder="1" applyAlignment="1">
      <alignment horizontal="right" vertical="center"/>
    </xf>
    <xf numFmtId="0" fontId="34" fillId="2" borderId="0" xfId="120" applyFont="1" applyFill="1" applyAlignment="1">
      <alignment horizontal="center" vertical="center"/>
    </xf>
    <xf numFmtId="0" fontId="1" fillId="2" borderId="0" xfId="0" applyFont="1" applyFill="1" applyAlignment="1">
      <alignment horizontal="left" vertical="center"/>
    </xf>
    <xf numFmtId="0" fontId="9" fillId="2" borderId="0" xfId="120" applyFont="1" applyFill="1" applyAlignment="1">
      <alignment vertical="center"/>
    </xf>
    <xf numFmtId="0" fontId="7" fillId="2" borderId="0" xfId="120" applyFont="1" applyFill="1" applyAlignment="1">
      <alignment vertical="center"/>
    </xf>
    <xf numFmtId="0" fontId="1" fillId="2" borderId="2" xfId="120" applyFont="1" applyFill="1" applyBorder="1" applyAlignment="1">
      <alignment vertical="center"/>
    </xf>
    <xf numFmtId="0" fontId="1" fillId="2" borderId="0" xfId="120" applyFont="1" applyFill="1" applyAlignment="1">
      <alignment vertical="center"/>
    </xf>
    <xf numFmtId="0" fontId="1" fillId="2" borderId="2" xfId="120" applyFont="1" applyFill="1" applyBorder="1" applyAlignment="1">
      <alignment horizontal="right" vertical="center"/>
    </xf>
    <xf numFmtId="0" fontId="1" fillId="2" borderId="0" xfId="120" applyFont="1" applyFill="1" applyBorder="1" applyAlignment="1">
      <alignment horizontal="right" vertical="center"/>
    </xf>
    <xf numFmtId="0" fontId="7" fillId="2" borderId="21" xfId="120" applyFont="1" applyFill="1" applyBorder="1" applyAlignment="1">
      <alignment horizontal="distributed" vertical="center" justifyLastLine="1"/>
    </xf>
    <xf numFmtId="0" fontId="7" fillId="2" borderId="9" xfId="120" applyFont="1" applyFill="1" applyBorder="1" applyAlignment="1">
      <alignment horizontal="distributed" vertical="center" justifyLastLine="1"/>
    </xf>
    <xf numFmtId="0" fontId="7" fillId="2" borderId="10" xfId="120" applyFont="1" applyFill="1" applyBorder="1" applyAlignment="1">
      <alignment horizontal="distributed" vertical="center" justifyLastLine="1"/>
    </xf>
    <xf numFmtId="0" fontId="7" fillId="2" borderId="0" xfId="120" applyFont="1" applyFill="1" applyBorder="1" applyAlignment="1">
      <alignment horizontal="distributed" vertical="center" justifyLastLine="1"/>
    </xf>
    <xf numFmtId="0" fontId="7" fillId="2" borderId="0" xfId="120" applyFont="1" applyFill="1" applyBorder="1" applyAlignment="1">
      <alignment vertical="center"/>
    </xf>
    <xf numFmtId="184" fontId="4" fillId="2" borderId="0" xfId="120" applyNumberFormat="1" applyFont="1" applyFill="1" applyBorder="1" applyAlignment="1">
      <alignment vertical="center"/>
    </xf>
    <xf numFmtId="184" fontId="4" fillId="2" borderId="0" xfId="120" applyNumberFormat="1" applyFont="1" applyFill="1" applyBorder="1" applyAlignment="1">
      <alignment horizontal="right" vertical="center"/>
    </xf>
    <xf numFmtId="184" fontId="7" fillId="2" borderId="0" xfId="120" applyNumberFormat="1" applyFont="1" applyFill="1" applyBorder="1" applyAlignment="1">
      <alignment vertical="center"/>
    </xf>
    <xf numFmtId="184" fontId="4" fillId="2" borderId="3" xfId="120" applyNumberFormat="1" applyFont="1" applyFill="1" applyBorder="1" applyAlignment="1">
      <alignment horizontal="right" vertical="center"/>
    </xf>
    <xf numFmtId="184" fontId="4" fillId="2" borderId="2" xfId="120" applyNumberFormat="1" applyFont="1" applyFill="1" applyBorder="1" applyAlignment="1">
      <alignment horizontal="right" vertical="center"/>
    </xf>
    <xf numFmtId="0" fontId="35" fillId="2" borderId="0" xfId="120" applyFont="1" applyFill="1" applyAlignment="1">
      <alignment vertical="center"/>
    </xf>
    <xf numFmtId="0" fontId="1" fillId="2" borderId="0" xfId="120" applyFont="1" applyFill="1" applyBorder="1" applyAlignment="1">
      <alignment vertical="center"/>
    </xf>
    <xf numFmtId="0" fontId="7" fillId="2" borderId="8" xfId="120" applyFont="1" applyFill="1" applyBorder="1" applyAlignment="1">
      <alignment horizontal="distributed" vertical="center" justifyLastLine="1"/>
    </xf>
    <xf numFmtId="184" fontId="4" fillId="2" borderId="6" xfId="120" applyNumberFormat="1" applyFont="1" applyFill="1" applyBorder="1" applyAlignment="1">
      <alignment vertical="center"/>
    </xf>
    <xf numFmtId="184" fontId="4" fillId="2" borderId="5" xfId="120" applyNumberFormat="1" applyFont="1" applyFill="1" applyBorder="1" applyAlignment="1">
      <alignment horizontal="right" vertical="center"/>
    </xf>
    <xf numFmtId="184" fontId="4" fillId="2" borderId="5" xfId="120" applyNumberFormat="1" applyFont="1" applyFill="1" applyBorder="1" applyAlignment="1">
      <alignment vertical="center"/>
    </xf>
    <xf numFmtId="184" fontId="4" fillId="2" borderId="11" xfId="120" applyNumberFormat="1" applyFont="1" applyFill="1" applyBorder="1" applyAlignment="1">
      <alignment vertical="center"/>
    </xf>
    <xf numFmtId="0" fontId="7" fillId="2" borderId="10" xfId="120" applyFont="1" applyFill="1" applyBorder="1" applyAlignment="1">
      <alignment horizontal="center" vertical="center" shrinkToFit="1"/>
    </xf>
    <xf numFmtId="0" fontId="34" fillId="2" borderId="0" xfId="120" applyFont="1" applyFill="1" applyAlignment="1">
      <alignment horizontal="right" vertical="center"/>
    </xf>
    <xf numFmtId="184" fontId="34" fillId="2" borderId="0" xfId="120" applyNumberFormat="1" applyFont="1" applyFill="1" applyAlignment="1">
      <alignment vertical="center"/>
    </xf>
    <xf numFmtId="0" fontId="7" fillId="0" borderId="0" xfId="121" applyFont="1" applyAlignment="1">
      <alignment vertical="center"/>
    </xf>
    <xf numFmtId="0" fontId="1" fillId="0" borderId="0" xfId="121" applyFont="1" applyAlignment="1">
      <alignment vertical="center"/>
    </xf>
    <xf numFmtId="0" fontId="8" fillId="0" borderId="0" xfId="121" applyFont="1" applyAlignment="1">
      <alignment vertical="center"/>
    </xf>
    <xf numFmtId="0" fontId="1" fillId="0" borderId="0" xfId="121" applyFont="1" applyAlignment="1">
      <alignment horizontal="right" vertical="center"/>
    </xf>
    <xf numFmtId="0" fontId="7" fillId="0" borderId="27" xfId="121" applyFont="1" applyBorder="1" applyAlignment="1">
      <alignment horizontal="distributed" vertical="center" justifyLastLine="1"/>
    </xf>
    <xf numFmtId="0" fontId="7" fillId="0" borderId="26" xfId="121" applyFont="1" applyBorder="1" applyAlignment="1">
      <alignment horizontal="distributed" vertical="center" justifyLastLine="1"/>
    </xf>
    <xf numFmtId="181" fontId="4" fillId="0" borderId="0" xfId="121" applyNumberFormat="1" applyFont="1" applyBorder="1" applyAlignment="1">
      <alignment horizontal="right" vertical="center"/>
    </xf>
    <xf numFmtId="181" fontId="7" fillId="0" borderId="0" xfId="121" applyNumberFormat="1" applyFont="1" applyBorder="1" applyAlignment="1">
      <alignment horizontal="right" vertical="center"/>
    </xf>
    <xf numFmtId="176" fontId="4" fillId="0" borderId="0" xfId="121" applyNumberFormat="1" applyFont="1" applyBorder="1" applyAlignment="1">
      <alignment horizontal="right" vertical="center"/>
    </xf>
    <xf numFmtId="176" fontId="7" fillId="0" borderId="0" xfId="121" applyNumberFormat="1" applyFont="1" applyBorder="1" applyAlignment="1">
      <alignment horizontal="right" vertical="center"/>
    </xf>
    <xf numFmtId="0" fontId="8" fillId="0" borderId="0" xfId="121" applyFont="1" applyBorder="1" applyAlignment="1">
      <alignment horizontal="right" vertical="center"/>
    </xf>
    <xf numFmtId="0" fontId="7" fillId="0" borderId="0" xfId="121" applyFont="1" applyBorder="1" applyAlignment="1">
      <alignment horizontal="left" vertical="center"/>
    </xf>
    <xf numFmtId="0" fontId="7" fillId="0" borderId="23" xfId="121" applyFont="1" applyBorder="1" applyAlignment="1">
      <alignment horizontal="left" vertical="center"/>
    </xf>
    <xf numFmtId="181" fontId="4" fillId="0" borderId="0" xfId="121" applyNumberFormat="1" applyFont="1" applyFill="1" applyBorder="1" applyAlignment="1">
      <alignment vertical="center"/>
    </xf>
    <xf numFmtId="181" fontId="7" fillId="0" borderId="0" xfId="121" applyNumberFormat="1" applyFont="1" applyFill="1" applyBorder="1" applyAlignment="1">
      <alignment vertical="center"/>
    </xf>
    <xf numFmtId="176" fontId="4" fillId="0" borderId="0" xfId="121" applyNumberFormat="1" applyFont="1" applyFill="1" applyBorder="1" applyAlignment="1">
      <alignment vertical="center"/>
    </xf>
    <xf numFmtId="176" fontId="7" fillId="0" borderId="0" xfId="121" applyNumberFormat="1" applyFont="1" applyFill="1" applyBorder="1" applyAlignment="1">
      <alignment vertical="center"/>
    </xf>
    <xf numFmtId="0" fontId="4" fillId="0" borderId="0" xfId="121" applyFont="1" applyFill="1" applyBorder="1" applyAlignment="1">
      <alignment vertical="center"/>
    </xf>
    <xf numFmtId="0" fontId="8" fillId="0" borderId="0" xfId="121" applyFont="1" applyBorder="1" applyAlignment="1">
      <alignment vertical="center"/>
    </xf>
    <xf numFmtId="0" fontId="8" fillId="0" borderId="0" xfId="121" applyFont="1" applyFill="1" applyBorder="1" applyAlignment="1">
      <alignment vertical="center"/>
    </xf>
    <xf numFmtId="0" fontId="7" fillId="0" borderId="0" xfId="121" applyFont="1" applyFill="1" applyBorder="1" applyAlignment="1">
      <alignment horizontal="left" vertical="center"/>
    </xf>
    <xf numFmtId="0" fontId="7" fillId="0" borderId="23" xfId="121" applyFont="1" applyFill="1" applyBorder="1" applyAlignment="1">
      <alignment horizontal="left" vertical="center"/>
    </xf>
    <xf numFmtId="181" fontId="4" fillId="0" borderId="0" xfId="121" applyNumberFormat="1" applyFont="1" applyFill="1" applyBorder="1" applyAlignment="1">
      <alignment horizontal="right" vertical="center"/>
    </xf>
    <xf numFmtId="181" fontId="7" fillId="0" borderId="0" xfId="121" applyNumberFormat="1" applyFont="1" applyFill="1" applyBorder="1" applyAlignment="1">
      <alignment horizontal="right" vertical="center"/>
    </xf>
    <xf numFmtId="0" fontId="7" fillId="0" borderId="0" xfId="121" applyFont="1" applyFill="1" applyAlignment="1">
      <alignment vertical="center"/>
    </xf>
    <xf numFmtId="181" fontId="4" fillId="5" borderId="0" xfId="121" applyNumberFormat="1" applyFont="1" applyFill="1" applyBorder="1" applyAlignment="1">
      <alignment vertical="center"/>
    </xf>
    <xf numFmtId="181" fontId="7" fillId="5" borderId="0" xfId="121" applyNumberFormat="1" applyFont="1" applyFill="1" applyBorder="1" applyAlignment="1">
      <alignment vertical="center"/>
    </xf>
    <xf numFmtId="176" fontId="4" fillId="5" borderId="0" xfId="121" applyNumberFormat="1" applyFont="1" applyFill="1" applyBorder="1" applyAlignment="1">
      <alignment vertical="center"/>
    </xf>
    <xf numFmtId="176" fontId="7" fillId="5" borderId="0" xfId="121" applyNumberFormat="1" applyFont="1" applyFill="1" applyBorder="1" applyAlignment="1">
      <alignment vertical="center"/>
    </xf>
    <xf numFmtId="0" fontId="4" fillId="5" borderId="0" xfId="121" applyFont="1" applyFill="1" applyBorder="1" applyAlignment="1">
      <alignment vertical="center"/>
    </xf>
    <xf numFmtId="0" fontId="8" fillId="0" borderId="2" xfId="121" applyFont="1" applyFill="1" applyBorder="1" applyAlignment="1">
      <alignment horizontal="right" vertical="center"/>
    </xf>
    <xf numFmtId="0" fontId="7" fillId="0" borderId="2" xfId="121" applyFont="1" applyFill="1" applyBorder="1" applyAlignment="1">
      <alignment horizontal="left" vertical="center"/>
    </xf>
    <xf numFmtId="0" fontId="7" fillId="0" borderId="4" xfId="121" applyFont="1" applyFill="1" applyBorder="1" applyAlignment="1">
      <alignment horizontal="left" vertical="center"/>
    </xf>
    <xf numFmtId="181" fontId="4" fillId="5" borderId="2" xfId="121" applyNumberFormat="1" applyFont="1" applyFill="1" applyBorder="1" applyAlignment="1">
      <alignment vertical="center"/>
    </xf>
    <xf numFmtId="181" fontId="7" fillId="5" borderId="2" xfId="121" applyNumberFormat="1" applyFont="1" applyFill="1" applyBorder="1" applyAlignment="1">
      <alignment vertical="center"/>
    </xf>
    <xf numFmtId="176" fontId="4" fillId="5" borderId="2" xfId="121" applyNumberFormat="1" applyFont="1" applyFill="1" applyBorder="1" applyAlignment="1">
      <alignment vertical="center"/>
    </xf>
    <xf numFmtId="176" fontId="7" fillId="5" borderId="2" xfId="121" applyNumberFormat="1" applyFont="1" applyFill="1" applyBorder="1" applyAlignment="1">
      <alignment vertical="center"/>
    </xf>
    <xf numFmtId="0" fontId="4" fillId="5" borderId="2" xfId="121" applyFont="1" applyFill="1" applyBorder="1" applyAlignment="1">
      <alignment vertical="center"/>
    </xf>
    <xf numFmtId="0" fontId="7" fillId="0" borderId="0" xfId="121" applyFont="1" applyBorder="1" applyAlignment="1">
      <alignment horizontal="distributed" vertical="center" justifyLastLine="1"/>
    </xf>
    <xf numFmtId="0" fontId="35" fillId="0" borderId="0" xfId="121" applyFont="1" applyAlignment="1">
      <alignment vertical="center"/>
    </xf>
    <xf numFmtId="0" fontId="4" fillId="6" borderId="0" xfId="121" applyFont="1" applyFill="1" applyBorder="1" applyAlignment="1">
      <alignment vertical="center"/>
    </xf>
    <xf numFmtId="0" fontId="7" fillId="6" borderId="0" xfId="121" applyFont="1" applyFill="1" applyBorder="1" applyAlignment="1">
      <alignment vertical="center"/>
    </xf>
    <xf numFmtId="176" fontId="4" fillId="6" borderId="0" xfId="121" applyNumberFormat="1" applyFont="1" applyFill="1" applyBorder="1" applyAlignment="1">
      <alignment vertical="center"/>
    </xf>
    <xf numFmtId="176" fontId="7" fillId="6" borderId="0" xfId="121" applyNumberFormat="1" applyFont="1" applyFill="1" applyBorder="1" applyAlignment="1">
      <alignment vertical="center"/>
    </xf>
    <xf numFmtId="0" fontId="8" fillId="0" borderId="2" xfId="121" applyFont="1" applyBorder="1" applyAlignment="1">
      <alignment horizontal="right" vertical="center"/>
    </xf>
    <xf numFmtId="0" fontId="7" fillId="0" borderId="2" xfId="121" applyFont="1" applyBorder="1" applyAlignment="1">
      <alignment horizontal="left" vertical="center"/>
    </xf>
    <xf numFmtId="0" fontId="7" fillId="0" borderId="4" xfId="121" applyFont="1" applyBorder="1" applyAlignment="1">
      <alignment horizontal="left" vertical="center"/>
    </xf>
    <xf numFmtId="0" fontId="4" fillId="6" borderId="2" xfId="121" applyFont="1" applyFill="1" applyBorder="1" applyAlignment="1">
      <alignment vertical="center"/>
    </xf>
    <xf numFmtId="0" fontId="7" fillId="6" borderId="2" xfId="121" applyFont="1" applyFill="1" applyBorder="1" applyAlignment="1">
      <alignment vertical="center"/>
    </xf>
    <xf numFmtId="176" fontId="4" fillId="6" borderId="2" xfId="121" applyNumberFormat="1" applyFont="1" applyFill="1" applyBorder="1" applyAlignment="1">
      <alignment vertical="center"/>
    </xf>
    <xf numFmtId="176" fontId="7" fillId="6" borderId="2" xfId="121" applyNumberFormat="1" applyFont="1" applyFill="1" applyBorder="1" applyAlignment="1">
      <alignment vertical="center"/>
    </xf>
    <xf numFmtId="0" fontId="8" fillId="0" borderId="0" xfId="121" applyFont="1" applyFill="1" applyBorder="1" applyAlignment="1">
      <alignment horizontal="right" vertical="center"/>
    </xf>
    <xf numFmtId="0" fontId="4" fillId="0" borderId="0" xfId="121" applyFont="1" applyFill="1" applyBorder="1" applyAlignment="1">
      <alignment horizontal="center" vertical="center"/>
    </xf>
    <xf numFmtId="0" fontId="7" fillId="0" borderId="0" xfId="121" applyFont="1" applyFill="1" applyBorder="1" applyAlignment="1">
      <alignment horizontal="center" vertical="center"/>
    </xf>
    <xf numFmtId="0" fontId="7" fillId="0" borderId="0" xfId="121" applyFont="1" applyFill="1" applyBorder="1" applyAlignment="1">
      <alignment vertical="center"/>
    </xf>
    <xf numFmtId="0" fontId="35" fillId="0" borderId="0" xfId="121" applyFont="1" applyFill="1" applyAlignment="1">
      <alignment vertical="center"/>
    </xf>
    <xf numFmtId="0" fontId="6" fillId="0" borderId="0" xfId="121"/>
    <xf numFmtId="0" fontId="7" fillId="0" borderId="0" xfId="121" applyFont="1"/>
    <xf numFmtId="0" fontId="7" fillId="0" borderId="0" xfId="121" applyFont="1" applyBorder="1" applyAlignment="1">
      <alignment horizontal="right" vertical="center"/>
    </xf>
    <xf numFmtId="0" fontId="34" fillId="0" borderId="0" xfId="121" applyFont="1" applyAlignment="1">
      <alignment vertical="center"/>
    </xf>
    <xf numFmtId="0" fontId="7" fillId="0" borderId="0" xfId="121" applyFont="1" applyFill="1" applyBorder="1" applyAlignment="1">
      <alignment horizontal="right" vertical="center"/>
    </xf>
    <xf numFmtId="187" fontId="4" fillId="0" borderId="0" xfId="121" applyNumberFormat="1" applyFont="1" applyBorder="1" applyAlignment="1">
      <alignment horizontal="right" vertical="center"/>
    </xf>
    <xf numFmtId="187" fontId="7" fillId="0" borderId="0" xfId="121" applyNumberFormat="1" applyFont="1" applyBorder="1" applyAlignment="1">
      <alignment horizontal="right" vertical="center"/>
    </xf>
    <xf numFmtId="209" fontId="4" fillId="0" borderId="0" xfId="121" applyNumberFormat="1" applyFont="1" applyBorder="1" applyAlignment="1">
      <alignment horizontal="right" vertical="center"/>
    </xf>
    <xf numFmtId="209" fontId="7" fillId="0" borderId="0" xfId="121" applyNumberFormat="1" applyFont="1" applyBorder="1" applyAlignment="1">
      <alignment horizontal="right" vertical="center"/>
    </xf>
    <xf numFmtId="0" fontId="34" fillId="0" borderId="0" xfId="121" applyFont="1" applyFill="1" applyAlignment="1">
      <alignment vertical="center"/>
    </xf>
    <xf numFmtId="38" fontId="4" fillId="6" borderId="0" xfId="121" applyNumberFormat="1" applyFont="1" applyFill="1" applyBorder="1" applyAlignment="1">
      <alignment vertical="center"/>
    </xf>
    <xf numFmtId="38" fontId="7" fillId="6" borderId="0" xfId="121" applyNumberFormat="1" applyFont="1" applyFill="1" applyBorder="1" applyAlignment="1">
      <alignment vertical="center"/>
    </xf>
    <xf numFmtId="209" fontId="4" fillId="6" borderId="0" xfId="121" applyNumberFormat="1" applyFont="1" applyFill="1" applyBorder="1" applyAlignment="1">
      <alignment vertical="center"/>
    </xf>
    <xf numFmtId="209" fontId="7" fillId="6" borderId="0" xfId="121" applyNumberFormat="1" applyFont="1" applyFill="1" applyBorder="1" applyAlignment="1">
      <alignment vertical="center"/>
    </xf>
    <xf numFmtId="187" fontId="4" fillId="0" borderId="0" xfId="121" applyNumberFormat="1" applyFont="1" applyFill="1" applyBorder="1" applyAlignment="1">
      <alignment vertical="center"/>
    </xf>
    <xf numFmtId="187" fontId="7" fillId="0" borderId="0" xfId="121" applyNumberFormat="1" applyFont="1" applyFill="1" applyBorder="1" applyAlignment="1">
      <alignment vertical="center"/>
    </xf>
    <xf numFmtId="0" fontId="7" fillId="0" borderId="2" xfId="121" applyFont="1" applyBorder="1" applyAlignment="1">
      <alignment horizontal="right" vertical="center"/>
    </xf>
    <xf numFmtId="38" fontId="4" fillId="6" borderId="2" xfId="121" applyNumberFormat="1" applyFont="1" applyFill="1" applyBorder="1" applyAlignment="1">
      <alignment vertical="center"/>
    </xf>
    <xf numFmtId="38" fontId="7" fillId="6" borderId="2" xfId="121" applyNumberFormat="1" applyFont="1" applyFill="1" applyBorder="1" applyAlignment="1">
      <alignment vertical="center"/>
    </xf>
    <xf numFmtId="0" fontId="35" fillId="0" borderId="1" xfId="121" applyFont="1" applyBorder="1" applyAlignment="1">
      <alignment horizontal="right" vertical="center"/>
    </xf>
    <xf numFmtId="0" fontId="7" fillId="0" borderId="23" xfId="15" applyFont="1" applyBorder="1" applyAlignment="1">
      <alignment vertical="center"/>
    </xf>
    <xf numFmtId="198" fontId="4" fillId="0" borderId="0" xfId="15" applyNumberFormat="1" applyFont="1" applyBorder="1" applyAlignment="1">
      <alignment horizontal="right" vertical="center"/>
    </xf>
    <xf numFmtId="198" fontId="7" fillId="0" borderId="0" xfId="15" applyNumberFormat="1" applyFont="1" applyBorder="1" applyAlignment="1">
      <alignment horizontal="right" vertical="center"/>
    </xf>
    <xf numFmtId="0" fontId="7" fillId="0" borderId="0" xfId="15" applyFont="1" applyBorder="1" applyAlignment="1">
      <alignment horizontal="right" vertical="center"/>
    </xf>
    <xf numFmtId="0" fontId="7" fillId="0" borderId="0" xfId="15" applyFont="1" applyBorder="1" applyAlignment="1">
      <alignment horizontal="left" vertical="center"/>
    </xf>
    <xf numFmtId="181" fontId="4" fillId="0" borderId="0" xfId="15" applyNumberFormat="1" applyFont="1" applyFill="1" applyBorder="1" applyAlignment="1">
      <alignment vertical="center"/>
    </xf>
    <xf numFmtId="181" fontId="7" fillId="0" borderId="0" xfId="15" applyNumberFormat="1" applyFont="1" applyFill="1" applyBorder="1" applyAlignment="1">
      <alignment vertical="center"/>
    </xf>
    <xf numFmtId="176" fontId="4" fillId="0" borderId="0" xfId="15" applyNumberFormat="1" applyFont="1" applyFill="1" applyBorder="1" applyAlignment="1">
      <alignment vertical="center"/>
    </xf>
    <xf numFmtId="176" fontId="7" fillId="0" borderId="0" xfId="15" applyNumberFormat="1" applyFont="1" applyFill="1" applyBorder="1" applyAlignment="1">
      <alignment vertical="center"/>
    </xf>
    <xf numFmtId="0" fontId="7" fillId="0" borderId="0" xfId="15" applyFont="1" applyFill="1" applyBorder="1" applyAlignment="1">
      <alignment horizontal="left" vertical="center"/>
    </xf>
    <xf numFmtId="0" fontId="7" fillId="0" borderId="23" xfId="15" applyFont="1" applyFill="1" applyBorder="1" applyAlignment="1">
      <alignment vertical="center"/>
    </xf>
    <xf numFmtId="181" fontId="4" fillId="6" borderId="0" xfId="15" applyNumberFormat="1" applyFont="1" applyFill="1" applyBorder="1" applyAlignment="1">
      <alignment horizontal="right" vertical="center"/>
    </xf>
    <xf numFmtId="181" fontId="7" fillId="6" borderId="0" xfId="15" applyNumberFormat="1" applyFont="1" applyFill="1" applyBorder="1" applyAlignment="1">
      <alignment horizontal="right" vertical="center"/>
    </xf>
    <xf numFmtId="198" fontId="4" fillId="6" borderId="0" xfId="15" applyNumberFormat="1" applyFont="1" applyFill="1" applyBorder="1" applyAlignment="1">
      <alignment horizontal="right" vertical="center"/>
    </xf>
    <xf numFmtId="198" fontId="7" fillId="6" borderId="0" xfId="15" applyNumberFormat="1" applyFont="1" applyFill="1" applyBorder="1" applyAlignment="1">
      <alignment horizontal="right" vertical="center"/>
    </xf>
    <xf numFmtId="0" fontId="8" fillId="0" borderId="2" xfId="15" applyFont="1" applyFill="1" applyBorder="1" applyAlignment="1">
      <alignment horizontal="right" vertical="center"/>
    </xf>
    <xf numFmtId="0" fontId="7" fillId="0" borderId="2" xfId="15" applyFont="1" applyFill="1" applyBorder="1" applyAlignment="1">
      <alignment horizontal="left" vertical="center"/>
    </xf>
    <xf numFmtId="0" fontId="7" fillId="0" borderId="4" xfId="15" applyFont="1" applyFill="1" applyBorder="1" applyAlignment="1">
      <alignment horizontal="left" vertical="center"/>
    </xf>
    <xf numFmtId="181" fontId="4" fillId="0" borderId="3" xfId="15" applyNumberFormat="1" applyFont="1" applyFill="1" applyBorder="1" applyAlignment="1">
      <alignment vertical="center"/>
    </xf>
    <xf numFmtId="181" fontId="4" fillId="0" borderId="2" xfId="15" applyNumberFormat="1" applyFont="1" applyFill="1" applyBorder="1" applyAlignment="1">
      <alignment vertical="center"/>
    </xf>
    <xf numFmtId="181" fontId="7" fillId="0" borderId="2" xfId="15" applyNumberFormat="1" applyFont="1" applyFill="1" applyBorder="1" applyAlignment="1">
      <alignment vertical="center"/>
    </xf>
    <xf numFmtId="176" fontId="4" fillId="0" borderId="2" xfId="15" applyNumberFormat="1" applyFont="1" applyFill="1" applyBorder="1" applyAlignment="1">
      <alignment vertical="center"/>
    </xf>
    <xf numFmtId="176" fontId="7" fillId="0" borderId="2" xfId="15" applyNumberFormat="1" applyFont="1" applyFill="1" applyBorder="1" applyAlignment="1">
      <alignment vertical="center"/>
    </xf>
    <xf numFmtId="182" fontId="4" fillId="0" borderId="2" xfId="15" applyNumberFormat="1" applyFont="1" applyFill="1" applyBorder="1" applyAlignment="1">
      <alignment vertical="center"/>
    </xf>
    <xf numFmtId="0" fontId="7" fillId="0" borderId="20" xfId="15" applyFont="1" applyBorder="1" applyAlignment="1">
      <alignment horizontal="distributed" vertical="center" justifyLastLine="1"/>
    </xf>
    <xf numFmtId="0" fontId="7" fillId="0" borderId="23" xfId="15" applyFont="1" applyBorder="1" applyAlignment="1">
      <alignment horizontal="left" vertical="center"/>
    </xf>
    <xf numFmtId="0" fontId="7" fillId="0" borderId="2" xfId="15" applyFont="1" applyBorder="1" applyAlignment="1">
      <alignment vertical="center"/>
    </xf>
    <xf numFmtId="0" fontId="7" fillId="0" borderId="2" xfId="15" applyFont="1" applyBorder="1" applyAlignment="1">
      <alignment horizontal="left" vertical="center"/>
    </xf>
    <xf numFmtId="0" fontId="7" fillId="0" borderId="4" xfId="15" applyFont="1" applyBorder="1" applyAlignment="1">
      <alignment horizontal="left" vertical="center"/>
    </xf>
    <xf numFmtId="181" fontId="4" fillId="6" borderId="2" xfId="15" applyNumberFormat="1" applyFont="1" applyFill="1" applyBorder="1" applyAlignment="1">
      <alignment horizontal="right" vertical="center"/>
    </xf>
    <xf numFmtId="181" fontId="7" fillId="6" borderId="2" xfId="15" applyNumberFormat="1" applyFont="1" applyFill="1" applyBorder="1" applyAlignment="1">
      <alignment horizontal="right" vertical="center"/>
    </xf>
    <xf numFmtId="198" fontId="4" fillId="6" borderId="2" xfId="15" applyNumberFormat="1" applyFont="1" applyFill="1" applyBorder="1" applyAlignment="1">
      <alignment horizontal="right" vertical="center"/>
    </xf>
    <xf numFmtId="198" fontId="7" fillId="6" borderId="2" xfId="15" applyNumberFormat="1" applyFont="1" applyFill="1" applyBorder="1" applyAlignment="1">
      <alignment horizontal="right" vertical="center"/>
    </xf>
    <xf numFmtId="0" fontId="8" fillId="0" borderId="1" xfId="15" applyFont="1" applyBorder="1" applyAlignment="1">
      <alignment vertical="center"/>
    </xf>
    <xf numFmtId="0" fontId="7" fillId="0" borderId="0" xfId="122" applyFont="1" applyFill="1" applyAlignment="1">
      <alignment vertical="center"/>
    </xf>
    <xf numFmtId="0" fontId="1" fillId="0" borderId="0" xfId="122" applyFont="1" applyAlignment="1">
      <alignment vertical="center"/>
    </xf>
    <xf numFmtId="0" fontId="8" fillId="0" borderId="0" xfId="122" applyFont="1" applyAlignment="1">
      <alignment vertical="center"/>
    </xf>
    <xf numFmtId="0" fontId="1" fillId="0" borderId="0" xfId="122" applyFont="1" applyAlignment="1">
      <alignment horizontal="right" vertical="center"/>
    </xf>
    <xf numFmtId="0" fontId="7" fillId="0" borderId="0" xfId="122" applyFont="1" applyAlignment="1">
      <alignment vertical="center"/>
    </xf>
    <xf numFmtId="0" fontId="7" fillId="0" borderId="27" xfId="122" applyFont="1" applyBorder="1" applyAlignment="1">
      <alignment horizontal="distributed" vertical="center" justifyLastLine="1"/>
    </xf>
    <xf numFmtId="0" fontId="7" fillId="0" borderId="26" xfId="122" applyFont="1" applyBorder="1" applyAlignment="1">
      <alignment horizontal="distributed" vertical="center" justifyLastLine="1"/>
    </xf>
    <xf numFmtId="0" fontId="7" fillId="0" borderId="25" xfId="122" applyFont="1" applyBorder="1" applyAlignment="1">
      <alignment horizontal="distributed" vertical="center" justifyLastLine="1"/>
    </xf>
    <xf numFmtId="0" fontId="7" fillId="0" borderId="7" xfId="122" applyFont="1" applyBorder="1" applyAlignment="1">
      <alignment horizontal="distributed" vertical="center" justifyLastLine="1"/>
    </xf>
    <xf numFmtId="0" fontId="7" fillId="0" borderId="5" xfId="122" applyFont="1" applyBorder="1" applyAlignment="1">
      <alignment horizontal="distributed" vertical="center" justifyLastLine="1"/>
    </xf>
    <xf numFmtId="0" fontId="7" fillId="0" borderId="0" xfId="122" applyFont="1" applyBorder="1" applyAlignment="1">
      <alignment horizontal="distributed" vertical="center" justifyLastLine="1"/>
    </xf>
    <xf numFmtId="0" fontId="7" fillId="0" borderId="0" xfId="122" applyFont="1" applyBorder="1" applyAlignment="1">
      <alignment vertical="center"/>
    </xf>
    <xf numFmtId="0" fontId="7" fillId="0" borderId="0" xfId="122" applyFont="1" applyBorder="1" applyAlignment="1">
      <alignment horizontal="right" vertical="center"/>
    </xf>
    <xf numFmtId="0" fontId="7" fillId="0" borderId="0" xfId="122" applyFont="1" applyBorder="1" applyAlignment="1">
      <alignment horizontal="left" vertical="center"/>
    </xf>
    <xf numFmtId="0" fontId="7" fillId="0" borderId="0" xfId="122" applyFont="1" applyBorder="1" applyAlignment="1">
      <alignment horizontal="distributed" vertical="center"/>
    </xf>
    <xf numFmtId="181" fontId="4" fillId="0" borderId="11" xfId="122" quotePrefix="1" applyNumberFormat="1" applyFont="1" applyBorder="1" applyAlignment="1">
      <alignment horizontal="right" vertical="center"/>
    </xf>
    <xf numFmtId="181" fontId="4" fillId="0" borderId="0" xfId="122" quotePrefix="1" applyNumberFormat="1" applyFont="1" applyBorder="1" applyAlignment="1">
      <alignment horizontal="right" vertical="center"/>
    </xf>
    <xf numFmtId="181" fontId="7" fillId="0" borderId="0" xfId="122" applyNumberFormat="1" applyFont="1" applyBorder="1" applyAlignment="1">
      <alignment horizontal="right" vertical="center"/>
    </xf>
    <xf numFmtId="198" fontId="7" fillId="0" borderId="0" xfId="122" applyNumberFormat="1" applyFont="1" applyBorder="1" applyAlignment="1">
      <alignment horizontal="right" vertical="center"/>
    </xf>
    <xf numFmtId="181" fontId="4" fillId="0" borderId="0" xfId="122" applyNumberFormat="1" applyFont="1" applyBorder="1" applyAlignment="1">
      <alignment horizontal="right" vertical="center"/>
    </xf>
    <xf numFmtId="0" fontId="35" fillId="0" borderId="0" xfId="122" applyFont="1" applyAlignment="1">
      <alignment vertical="center"/>
    </xf>
    <xf numFmtId="181" fontId="4" fillId="0" borderId="11" xfId="122" applyNumberFormat="1" applyFont="1" applyBorder="1" applyAlignment="1">
      <alignment horizontal="right" vertical="center"/>
    </xf>
    <xf numFmtId="198" fontId="4" fillId="0" borderId="0" xfId="122" applyNumberFormat="1" applyFont="1" applyBorder="1" applyAlignment="1">
      <alignment horizontal="right" vertical="center"/>
    </xf>
    <xf numFmtId="181" fontId="4" fillId="6" borderId="0" xfId="122" applyNumberFormat="1" applyFont="1" applyFill="1" applyBorder="1" applyAlignment="1">
      <alignment horizontal="right" vertical="center"/>
    </xf>
    <xf numFmtId="181" fontId="7" fillId="6" borderId="0" xfId="122" applyNumberFormat="1" applyFont="1" applyFill="1" applyBorder="1" applyAlignment="1">
      <alignment horizontal="right" vertical="center"/>
    </xf>
    <xf numFmtId="198" fontId="4" fillId="6" borderId="0" xfId="122" applyNumberFormat="1" applyFont="1" applyFill="1" applyBorder="1" applyAlignment="1">
      <alignment horizontal="right" vertical="center"/>
    </xf>
    <xf numFmtId="198" fontId="7" fillId="6" borderId="0" xfId="122" applyNumberFormat="1" applyFont="1" applyFill="1" applyBorder="1" applyAlignment="1">
      <alignment horizontal="right" vertical="center"/>
    </xf>
    <xf numFmtId="0" fontId="7" fillId="0" borderId="2" xfId="122" applyFont="1" applyBorder="1" applyAlignment="1">
      <alignment vertical="center"/>
    </xf>
    <xf numFmtId="0" fontId="7" fillId="0" borderId="2" xfId="122" applyFont="1" applyBorder="1" applyAlignment="1">
      <alignment horizontal="left" vertical="center"/>
    </xf>
    <xf numFmtId="0" fontId="7" fillId="0" borderId="2" xfId="122" applyFont="1" applyBorder="1" applyAlignment="1">
      <alignment horizontal="distributed" vertical="center"/>
    </xf>
    <xf numFmtId="181" fontId="4" fillId="6" borderId="2" xfId="122" applyNumberFormat="1" applyFont="1" applyFill="1" applyBorder="1" applyAlignment="1">
      <alignment horizontal="right" vertical="center"/>
    </xf>
    <xf numFmtId="181" fontId="7" fillId="6" borderId="2" xfId="122" applyNumberFormat="1" applyFont="1" applyFill="1" applyBorder="1" applyAlignment="1">
      <alignment horizontal="right" vertical="center"/>
    </xf>
    <xf numFmtId="198" fontId="4" fillId="6" borderId="2" xfId="122" applyNumberFormat="1" applyFont="1" applyFill="1" applyBorder="1" applyAlignment="1">
      <alignment horizontal="right" vertical="center"/>
    </xf>
    <xf numFmtId="198" fontId="7" fillId="6" borderId="2" xfId="122" applyNumberFormat="1" applyFont="1" applyFill="1" applyBorder="1" applyAlignment="1">
      <alignment horizontal="right" vertical="center"/>
    </xf>
    <xf numFmtId="0" fontId="35" fillId="0" borderId="1" xfId="122" applyFont="1" applyBorder="1" applyAlignment="1">
      <alignment vertical="center"/>
    </xf>
    <xf numFmtId="0" fontId="35" fillId="0" borderId="1" xfId="122" applyFont="1" applyBorder="1" applyAlignment="1">
      <alignment horizontal="right" vertical="center"/>
    </xf>
    <xf numFmtId="0" fontId="8" fillId="0" borderId="23" xfId="122" applyFont="1" applyBorder="1" applyAlignment="1">
      <alignment horizontal="distributed" vertical="center"/>
    </xf>
    <xf numFmtId="0" fontId="7" fillId="0" borderId="23" xfId="122" applyFont="1" applyBorder="1" applyAlignment="1">
      <alignment horizontal="left" vertical="center"/>
    </xf>
    <xf numFmtId="0" fontId="7" fillId="2" borderId="0" xfId="122" applyFont="1" applyFill="1" applyBorder="1" applyAlignment="1">
      <alignment vertical="center"/>
    </xf>
    <xf numFmtId="0" fontId="7" fillId="2" borderId="0" xfId="122" applyFont="1" applyFill="1" applyBorder="1" applyAlignment="1">
      <alignment horizontal="left" vertical="center"/>
    </xf>
    <xf numFmtId="0" fontId="7" fillId="2" borderId="23" xfId="122" applyFont="1" applyFill="1" applyBorder="1" applyAlignment="1">
      <alignment horizontal="left" vertical="center"/>
    </xf>
    <xf numFmtId="181" fontId="4" fillId="2" borderId="0" xfId="122" applyNumberFormat="1" applyFont="1" applyFill="1" applyBorder="1" applyAlignment="1">
      <alignment horizontal="right" vertical="center"/>
    </xf>
    <xf numFmtId="181" fontId="7" fillId="2" borderId="0" xfId="122" applyNumberFormat="1" applyFont="1" applyFill="1" applyBorder="1" applyAlignment="1">
      <alignment horizontal="right" vertical="center"/>
    </xf>
    <xf numFmtId="198" fontId="4" fillId="2" borderId="0" xfId="122" applyNumberFormat="1" applyFont="1" applyFill="1" applyBorder="1" applyAlignment="1">
      <alignment horizontal="right" vertical="center"/>
    </xf>
    <xf numFmtId="198" fontId="7" fillId="2" borderId="0" xfId="122" applyNumberFormat="1" applyFont="1" applyFill="1" applyBorder="1" applyAlignment="1">
      <alignment horizontal="right" vertical="center"/>
    </xf>
    <xf numFmtId="0" fontId="7" fillId="0" borderId="2" xfId="122" applyFont="1" applyFill="1" applyBorder="1" applyAlignment="1">
      <alignment vertical="center"/>
    </xf>
    <xf numFmtId="0" fontId="7" fillId="0" borderId="2" xfId="122" applyFont="1" applyFill="1" applyBorder="1" applyAlignment="1">
      <alignment horizontal="left" vertical="center"/>
    </xf>
    <xf numFmtId="0" fontId="7" fillId="0" borderId="4" xfId="122" applyFont="1" applyFill="1" applyBorder="1" applyAlignment="1">
      <alignment horizontal="left" vertical="center"/>
    </xf>
    <xf numFmtId="181" fontId="4" fillId="0" borderId="2" xfId="122" applyNumberFormat="1" applyFont="1" applyFill="1" applyBorder="1" applyAlignment="1">
      <alignment horizontal="right" vertical="center"/>
    </xf>
    <xf numFmtId="181" fontId="7" fillId="0" borderId="2" xfId="122" applyNumberFormat="1" applyFont="1" applyFill="1" applyBorder="1" applyAlignment="1">
      <alignment horizontal="right" vertical="center"/>
    </xf>
    <xf numFmtId="198" fontId="4" fillId="0" borderId="2" xfId="122" applyNumberFormat="1" applyFont="1" applyFill="1" applyBorder="1" applyAlignment="1">
      <alignment horizontal="right" vertical="center"/>
    </xf>
    <xf numFmtId="198" fontId="7" fillId="0" borderId="2" xfId="122" applyNumberFormat="1" applyFont="1" applyFill="1" applyBorder="1" applyAlignment="1">
      <alignment horizontal="right" vertical="center"/>
    </xf>
    <xf numFmtId="0" fontId="35" fillId="0" borderId="0" xfId="122" applyFont="1" applyFill="1" applyAlignment="1">
      <alignment vertical="center"/>
    </xf>
    <xf numFmtId="181" fontId="4" fillId="2" borderId="11" xfId="122" applyNumberFormat="1" applyFont="1" applyFill="1" applyBorder="1" applyAlignment="1">
      <alignment horizontal="right" vertical="center"/>
    </xf>
    <xf numFmtId="0" fontId="7" fillId="2" borderId="0" xfId="122" applyFont="1" applyFill="1" applyBorder="1" applyAlignment="1">
      <alignment horizontal="right" vertical="center"/>
    </xf>
    <xf numFmtId="181" fontId="4" fillId="2" borderId="0" xfId="122" quotePrefix="1" applyNumberFormat="1" applyFont="1" applyFill="1" applyBorder="1" applyAlignment="1">
      <alignment horizontal="right" vertical="center"/>
    </xf>
    <xf numFmtId="0" fontId="7" fillId="2" borderId="2" xfId="122" applyFont="1" applyFill="1" applyBorder="1" applyAlignment="1">
      <alignment vertical="center"/>
    </xf>
    <xf numFmtId="0" fontId="7" fillId="2" borderId="2" xfId="122" applyFont="1" applyFill="1" applyBorder="1" applyAlignment="1">
      <alignment horizontal="left" vertical="center"/>
    </xf>
    <xf numFmtId="0" fontId="7" fillId="2" borderId="4" xfId="122" applyFont="1" applyFill="1" applyBorder="1" applyAlignment="1">
      <alignment horizontal="left" vertical="center"/>
    </xf>
    <xf numFmtId="181" fontId="4" fillId="2" borderId="2" xfId="122" applyNumberFormat="1" applyFont="1" applyFill="1" applyBorder="1" applyAlignment="1">
      <alignment horizontal="right" vertical="center"/>
    </xf>
    <xf numFmtId="181" fontId="7" fillId="2" borderId="2" xfId="122" applyNumberFormat="1" applyFont="1" applyFill="1" applyBorder="1" applyAlignment="1">
      <alignment horizontal="right" vertical="center"/>
    </xf>
    <xf numFmtId="198" fontId="4" fillId="2" borderId="2" xfId="122" applyNumberFormat="1" applyFont="1" applyFill="1" applyBorder="1" applyAlignment="1">
      <alignment horizontal="right" vertical="center"/>
    </xf>
    <xf numFmtId="198" fontId="7" fillId="2" borderId="2" xfId="122" applyNumberFormat="1" applyFont="1" applyFill="1" applyBorder="1" applyAlignment="1">
      <alignment horizontal="right" vertical="center"/>
    </xf>
    <xf numFmtId="0" fontId="34" fillId="0" borderId="0" xfId="122" applyFont="1" applyAlignment="1">
      <alignment vertical="center"/>
    </xf>
    <xf numFmtId="0" fontId="8" fillId="0" borderId="1" xfId="122" applyFont="1" applyBorder="1" applyAlignment="1">
      <alignment vertical="center"/>
    </xf>
    <xf numFmtId="0" fontId="7" fillId="0" borderId="1" xfId="122" applyFont="1" applyBorder="1" applyAlignment="1">
      <alignment vertical="center"/>
    </xf>
    <xf numFmtId="0" fontId="8" fillId="0" borderId="24" xfId="122" applyFont="1" applyBorder="1" applyAlignment="1">
      <alignment horizontal="distributed" vertical="center"/>
    </xf>
    <xf numFmtId="181" fontId="4" fillId="0" borderId="1" xfId="122" applyNumberFormat="1" applyFont="1" applyBorder="1" applyAlignment="1">
      <alignment horizontal="right" vertical="center"/>
    </xf>
    <xf numFmtId="181" fontId="7" fillId="0" borderId="1" xfId="122" applyNumberFormat="1" applyFont="1" applyBorder="1" applyAlignment="1">
      <alignment horizontal="right" vertical="center"/>
    </xf>
    <xf numFmtId="198" fontId="4" fillId="0" borderId="1" xfId="122" applyNumberFormat="1" applyFont="1" applyBorder="1" applyAlignment="1">
      <alignment horizontal="right" vertical="center"/>
    </xf>
    <xf numFmtId="198" fontId="7" fillId="0" borderId="1" xfId="122" applyNumberFormat="1" applyFont="1" applyBorder="1" applyAlignment="1">
      <alignment horizontal="right" vertical="center"/>
    </xf>
    <xf numFmtId="181" fontId="4" fillId="2" borderId="0" xfId="122" applyNumberFormat="1" applyFont="1" applyFill="1" applyBorder="1" applyAlignment="1">
      <alignment horizontal="center" vertical="center"/>
    </xf>
    <xf numFmtId="181" fontId="7" fillId="2" borderId="0" xfId="122" applyNumberFormat="1" applyFont="1" applyFill="1" applyBorder="1" applyAlignment="1">
      <alignment horizontal="center" vertical="center"/>
    </xf>
    <xf numFmtId="181" fontId="4" fillId="2" borderId="11" xfId="122" applyNumberFormat="1" applyFont="1" applyFill="1" applyBorder="1" applyAlignment="1">
      <alignment horizontal="center" vertical="center"/>
    </xf>
    <xf numFmtId="0" fontId="7" fillId="2" borderId="1" xfId="122" applyFont="1" applyFill="1" applyBorder="1" applyAlignment="1">
      <alignment vertical="center"/>
    </xf>
    <xf numFmtId="0" fontId="7" fillId="2" borderId="1" xfId="122" applyFont="1" applyFill="1" applyBorder="1" applyAlignment="1">
      <alignment horizontal="left" vertical="center"/>
    </xf>
    <xf numFmtId="0" fontId="7" fillId="2" borderId="24" xfId="122" applyFont="1" applyFill="1" applyBorder="1" applyAlignment="1">
      <alignment horizontal="left" vertical="center"/>
    </xf>
    <xf numFmtId="181" fontId="4" fillId="0" borderId="0" xfId="122" applyNumberFormat="1" applyFont="1" applyFill="1" applyBorder="1" applyAlignment="1">
      <alignment horizontal="right" vertical="center"/>
    </xf>
    <xf numFmtId="0" fontId="35" fillId="0" borderId="0" xfId="122" applyFont="1" applyBorder="1" applyAlignment="1">
      <alignment vertical="center"/>
    </xf>
    <xf numFmtId="0" fontId="7" fillId="0" borderId="4" xfId="122" applyFont="1" applyBorder="1" applyAlignment="1">
      <alignment horizontal="left" vertical="center"/>
    </xf>
    <xf numFmtId="181" fontId="4" fillId="0" borderId="2" xfId="122" applyNumberFormat="1" applyFont="1" applyBorder="1" applyAlignment="1">
      <alignment horizontal="right" vertical="center"/>
    </xf>
    <xf numFmtId="181" fontId="7" fillId="0" borderId="2" xfId="122" applyNumberFormat="1" applyFont="1" applyBorder="1" applyAlignment="1">
      <alignment horizontal="right" vertical="center"/>
    </xf>
    <xf numFmtId="198" fontId="4" fillId="0" borderId="2" xfId="122" applyNumberFormat="1" applyFont="1" applyBorder="1" applyAlignment="1">
      <alignment horizontal="right" vertical="center"/>
    </xf>
    <xf numFmtId="198" fontId="7" fillId="0" borderId="2" xfId="122" applyNumberFormat="1" applyFont="1" applyBorder="1" applyAlignment="1">
      <alignment horizontal="right" vertical="center"/>
    </xf>
    <xf numFmtId="0" fontId="8" fillId="0" borderId="0" xfId="122" applyFont="1" applyBorder="1" applyAlignment="1">
      <alignment vertical="center"/>
    </xf>
    <xf numFmtId="0" fontId="7" fillId="0" borderId="0" xfId="123" applyFont="1" applyAlignment="1">
      <alignment vertical="center"/>
    </xf>
    <xf numFmtId="0" fontId="1" fillId="0" borderId="0" xfId="123" applyFont="1" applyAlignment="1">
      <alignment vertical="center"/>
    </xf>
    <xf numFmtId="0" fontId="8" fillId="0" borderId="0" xfId="123" applyFont="1" applyAlignment="1">
      <alignment vertical="center"/>
    </xf>
    <xf numFmtId="0" fontId="1" fillId="0" borderId="0" xfId="123" applyFont="1" applyAlignment="1">
      <alignment horizontal="right" vertical="center"/>
    </xf>
    <xf numFmtId="0" fontId="7" fillId="0" borderId="27" xfId="123" applyFont="1" applyBorder="1" applyAlignment="1">
      <alignment horizontal="distributed" vertical="center" justifyLastLine="1"/>
    </xf>
    <xf numFmtId="0" fontId="7" fillId="0" borderId="26" xfId="123" applyFont="1" applyBorder="1" applyAlignment="1">
      <alignment horizontal="distributed" vertical="center" justifyLastLine="1"/>
    </xf>
    <xf numFmtId="181" fontId="4" fillId="0" borderId="1" xfId="123" applyNumberFormat="1" applyFont="1" applyBorder="1" applyAlignment="1">
      <alignment horizontal="right" vertical="center"/>
    </xf>
    <xf numFmtId="181" fontId="7" fillId="0" borderId="1" xfId="123" applyNumberFormat="1" applyFont="1" applyBorder="1" applyAlignment="1">
      <alignment horizontal="right" vertical="center"/>
    </xf>
    <xf numFmtId="198" fontId="4" fillId="0" borderId="1" xfId="123" applyNumberFormat="1" applyFont="1" applyBorder="1" applyAlignment="1">
      <alignment horizontal="right" vertical="center"/>
    </xf>
    <xf numFmtId="198" fontId="7" fillId="0" borderId="1" xfId="123" applyNumberFormat="1" applyFont="1" applyBorder="1" applyAlignment="1">
      <alignment horizontal="right" vertical="center"/>
    </xf>
    <xf numFmtId="0" fontId="35" fillId="0" borderId="0" xfId="123" applyFont="1" applyAlignment="1">
      <alignment vertical="center"/>
    </xf>
    <xf numFmtId="0" fontId="7" fillId="0" borderId="0" xfId="123" applyFont="1" applyBorder="1" applyAlignment="1">
      <alignment horizontal="right" vertical="center"/>
    </xf>
    <xf numFmtId="0" fontId="7" fillId="0" borderId="0" xfId="123" applyFont="1" applyBorder="1" applyAlignment="1">
      <alignment horizontal="left" vertical="center"/>
    </xf>
    <xf numFmtId="0" fontId="7" fillId="0" borderId="23" xfId="123" applyFont="1" applyBorder="1" applyAlignment="1">
      <alignment horizontal="left" vertical="center"/>
    </xf>
    <xf numFmtId="181" fontId="4" fillId="0" borderId="0" xfId="123" applyNumberFormat="1" applyFont="1" applyBorder="1" applyAlignment="1">
      <alignment horizontal="right" vertical="center"/>
    </xf>
    <xf numFmtId="181" fontId="7" fillId="0" borderId="0" xfId="123" applyNumberFormat="1" applyFont="1" applyBorder="1" applyAlignment="1">
      <alignment horizontal="right" vertical="center"/>
    </xf>
    <xf numFmtId="198" fontId="4" fillId="0" borderId="0" xfId="123" applyNumberFormat="1" applyFont="1" applyBorder="1" applyAlignment="1">
      <alignment horizontal="right" vertical="center"/>
    </xf>
    <xf numFmtId="198" fontId="7" fillId="0" borderId="0" xfId="123" applyNumberFormat="1" applyFont="1" applyBorder="1" applyAlignment="1">
      <alignment horizontal="right" vertical="center"/>
    </xf>
    <xf numFmtId="0" fontId="7" fillId="0" borderId="0" xfId="123" applyFont="1" applyBorder="1" applyAlignment="1">
      <alignment vertical="center"/>
    </xf>
    <xf numFmtId="0" fontId="35" fillId="0" borderId="0" xfId="123" applyFont="1" applyBorder="1" applyAlignment="1">
      <alignment vertical="center"/>
    </xf>
    <xf numFmtId="0" fontId="7" fillId="2" borderId="0" xfId="123" applyFont="1" applyFill="1" applyBorder="1" applyAlignment="1">
      <alignment vertical="center"/>
    </xf>
    <xf numFmtId="0" fontId="7" fillId="2" borderId="0" xfId="123" applyFont="1" applyFill="1" applyBorder="1" applyAlignment="1">
      <alignment horizontal="left" vertical="center"/>
    </xf>
    <xf numFmtId="0" fontId="7" fillId="2" borderId="23" xfId="123" applyFont="1" applyFill="1" applyBorder="1" applyAlignment="1">
      <alignment horizontal="left" vertical="center"/>
    </xf>
    <xf numFmtId="181" fontId="4" fillId="2" borderId="0" xfId="123" applyNumberFormat="1" applyFont="1" applyFill="1" applyBorder="1" applyAlignment="1">
      <alignment horizontal="right" vertical="center"/>
    </xf>
    <xf numFmtId="181" fontId="7" fillId="2" borderId="0" xfId="123" applyNumberFormat="1" applyFont="1" applyFill="1" applyBorder="1" applyAlignment="1">
      <alignment horizontal="right" vertical="center"/>
    </xf>
    <xf numFmtId="198" fontId="4" fillId="2" borderId="0" xfId="123" applyNumberFormat="1" applyFont="1" applyFill="1" applyBorder="1" applyAlignment="1">
      <alignment horizontal="right" vertical="center"/>
    </xf>
    <xf numFmtId="198" fontId="7" fillId="2" borderId="0" xfId="123" applyNumberFormat="1" applyFont="1" applyFill="1" applyBorder="1" applyAlignment="1">
      <alignment horizontal="right" vertical="center"/>
    </xf>
    <xf numFmtId="0" fontId="7" fillId="2" borderId="4" xfId="123" applyFont="1" applyFill="1" applyBorder="1" applyAlignment="1">
      <alignment horizontal="left" vertical="center"/>
    </xf>
    <xf numFmtId="181" fontId="4" fillId="2" borderId="2" xfId="123" applyNumberFormat="1" applyFont="1" applyFill="1" applyBorder="1" applyAlignment="1">
      <alignment horizontal="right" vertical="center"/>
    </xf>
    <xf numFmtId="181" fontId="7" fillId="2" borderId="2" xfId="123" applyNumberFormat="1" applyFont="1" applyFill="1" applyBorder="1" applyAlignment="1">
      <alignment horizontal="right" vertical="center"/>
    </xf>
    <xf numFmtId="198" fontId="4" fillId="2" borderId="2" xfId="123" applyNumberFormat="1" applyFont="1" applyFill="1" applyBorder="1" applyAlignment="1">
      <alignment horizontal="right" vertical="center"/>
    </xf>
    <xf numFmtId="198" fontId="7" fillId="2" borderId="2" xfId="123" applyNumberFormat="1" applyFont="1" applyFill="1" applyBorder="1" applyAlignment="1">
      <alignment horizontal="right" vertical="center"/>
    </xf>
    <xf numFmtId="0" fontId="34" fillId="0" borderId="0" xfId="123" applyFont="1" applyAlignment="1">
      <alignment vertical="center"/>
    </xf>
    <xf numFmtId="181" fontId="4" fillId="0" borderId="0" xfId="123" quotePrefix="1" applyNumberFormat="1" applyFont="1" applyBorder="1" applyAlignment="1">
      <alignment horizontal="right" vertical="center"/>
    </xf>
    <xf numFmtId="181" fontId="4" fillId="0" borderId="0" xfId="123" applyNumberFormat="1" applyFont="1" applyFill="1" applyBorder="1" applyAlignment="1">
      <alignment horizontal="right" vertical="center"/>
    </xf>
    <xf numFmtId="0" fontId="7" fillId="0" borderId="2" xfId="123" applyFont="1" applyBorder="1" applyAlignment="1">
      <alignment vertical="center"/>
    </xf>
    <xf numFmtId="0" fontId="7" fillId="0" borderId="2" xfId="123" applyFont="1" applyBorder="1" applyAlignment="1">
      <alignment horizontal="left" vertical="center"/>
    </xf>
    <xf numFmtId="0" fontId="7" fillId="0" borderId="4" xfId="123" applyFont="1" applyBorder="1" applyAlignment="1">
      <alignment horizontal="left" vertical="center"/>
    </xf>
    <xf numFmtId="181" fontId="4" fillId="0" borderId="2" xfId="123" applyNumberFormat="1" applyFont="1" applyBorder="1" applyAlignment="1">
      <alignment horizontal="right" vertical="center"/>
    </xf>
    <xf numFmtId="181" fontId="7" fillId="0" borderId="2" xfId="123" applyNumberFormat="1" applyFont="1" applyBorder="1" applyAlignment="1">
      <alignment horizontal="right" vertical="center"/>
    </xf>
    <xf numFmtId="198" fontId="4" fillId="0" borderId="2" xfId="123" applyNumberFormat="1" applyFont="1" applyBorder="1" applyAlignment="1">
      <alignment horizontal="right" vertical="center"/>
    </xf>
    <xf numFmtId="198" fontId="7" fillId="0" borderId="2" xfId="123" applyNumberFormat="1" applyFont="1" applyBorder="1" applyAlignment="1">
      <alignment horizontal="right" vertical="center"/>
    </xf>
    <xf numFmtId="0" fontId="1" fillId="0" borderId="1" xfId="123" applyFont="1" applyBorder="1" applyAlignment="1">
      <alignment vertical="center"/>
    </xf>
    <xf numFmtId="0" fontId="8" fillId="0" borderId="1" xfId="123" applyFont="1" applyBorder="1" applyAlignment="1">
      <alignment vertical="center"/>
    </xf>
    <xf numFmtId="181" fontId="1" fillId="0" borderId="0" xfId="123" applyNumberFormat="1" applyFont="1" applyBorder="1" applyAlignment="1">
      <alignment horizontal="right" vertical="center"/>
    </xf>
    <xf numFmtId="0" fontId="1" fillId="0" borderId="1" xfId="123" applyFont="1" applyBorder="1" applyAlignment="1">
      <alignment horizontal="right" vertical="center"/>
    </xf>
    <xf numFmtId="181" fontId="1" fillId="0" borderId="1" xfId="15" applyNumberFormat="1" applyFont="1" applyBorder="1" applyAlignment="1">
      <alignment horizontal="right" vertical="center"/>
    </xf>
    <xf numFmtId="181" fontId="8" fillId="0" borderId="1" xfId="15" applyNumberFormat="1" applyFont="1" applyBorder="1" applyAlignment="1">
      <alignment horizontal="right" vertical="center"/>
    </xf>
    <xf numFmtId="198" fontId="1" fillId="0" borderId="1" xfId="15" applyNumberFormat="1" applyFont="1" applyBorder="1" applyAlignment="1">
      <alignment horizontal="right" vertical="center"/>
    </xf>
    <xf numFmtId="198" fontId="8" fillId="0" borderId="1" xfId="15" applyNumberFormat="1" applyFont="1" applyBorder="1" applyAlignment="1">
      <alignment horizontal="right" vertical="center"/>
    </xf>
    <xf numFmtId="0" fontId="8" fillId="0" borderId="23" xfId="15" applyFont="1" applyBorder="1" applyAlignment="1">
      <alignment vertical="center"/>
    </xf>
    <xf numFmtId="0" fontId="7" fillId="0" borderId="0" xfId="123" applyFont="1" applyFill="1" applyBorder="1" applyAlignment="1">
      <alignment horizontal="right" vertical="center"/>
    </xf>
    <xf numFmtId="0" fontId="7" fillId="0" borderId="0" xfId="123" applyFont="1" applyFill="1" applyBorder="1" applyAlignment="1">
      <alignment horizontal="left" vertical="center"/>
    </xf>
    <xf numFmtId="0" fontId="7" fillId="0" borderId="23" xfId="123" applyFont="1" applyFill="1" applyBorder="1" applyAlignment="1">
      <alignment horizontal="left" vertical="center"/>
    </xf>
    <xf numFmtId="181" fontId="57" fillId="2" borderId="0" xfId="123" applyNumberFormat="1" applyFont="1" applyFill="1" applyBorder="1" applyAlignment="1">
      <alignment horizontal="right" vertical="center"/>
    </xf>
    <xf numFmtId="181" fontId="51" fillId="2" borderId="0" xfId="123" applyNumberFormat="1" applyFont="1" applyFill="1" applyBorder="1" applyAlignment="1">
      <alignment horizontal="right" vertical="center"/>
    </xf>
    <xf numFmtId="198" fontId="57" fillId="2" borderId="0" xfId="123" applyNumberFormat="1" applyFont="1" applyFill="1" applyBorder="1" applyAlignment="1">
      <alignment horizontal="right" vertical="center"/>
    </xf>
    <xf numFmtId="198" fontId="51" fillId="2" borderId="0" xfId="123" applyNumberFormat="1" applyFont="1" applyFill="1" applyBorder="1" applyAlignment="1">
      <alignment horizontal="right" vertical="center"/>
    </xf>
    <xf numFmtId="0" fontId="7" fillId="0" borderId="0" xfId="123" applyFont="1" applyFill="1" applyAlignment="1">
      <alignment vertical="center"/>
    </xf>
    <xf numFmtId="181" fontId="57" fillId="2" borderId="11" xfId="123" applyNumberFormat="1" applyFont="1" applyFill="1" applyBorder="1" applyAlignment="1">
      <alignment horizontal="right" vertical="center"/>
    </xf>
    <xf numFmtId="0" fontId="7" fillId="0" borderId="2" xfId="123" applyFont="1" applyFill="1" applyBorder="1" applyAlignment="1">
      <alignment horizontal="right" vertical="center"/>
    </xf>
    <xf numFmtId="0" fontId="7" fillId="0" borderId="2" xfId="123" applyFont="1" applyFill="1" applyBorder="1" applyAlignment="1">
      <alignment horizontal="left" vertical="center"/>
    </xf>
    <xf numFmtId="0" fontId="7" fillId="0" borderId="4" xfId="123" applyFont="1" applyFill="1" applyBorder="1" applyAlignment="1">
      <alignment horizontal="left" vertical="center"/>
    </xf>
    <xf numFmtId="181" fontId="57" fillId="2" borderId="2" xfId="123" applyNumberFormat="1" applyFont="1" applyFill="1" applyBorder="1" applyAlignment="1">
      <alignment horizontal="right" vertical="center"/>
    </xf>
    <xf numFmtId="181" fontId="51" fillId="2" borderId="2" xfId="123" applyNumberFormat="1" applyFont="1" applyFill="1" applyBorder="1" applyAlignment="1">
      <alignment horizontal="right" vertical="center"/>
    </xf>
    <xf numFmtId="198" fontId="57" fillId="2" borderId="2" xfId="123" applyNumberFormat="1" applyFont="1" applyFill="1" applyBorder="1" applyAlignment="1">
      <alignment horizontal="right" vertical="center"/>
    </xf>
    <xf numFmtId="198" fontId="51" fillId="2" borderId="2" xfId="123" applyNumberFormat="1" applyFont="1" applyFill="1" applyBorder="1" applyAlignment="1">
      <alignment horizontal="right" vertical="center"/>
    </xf>
    <xf numFmtId="181" fontId="4" fillId="0" borderId="2" xfId="123" applyNumberFormat="1" applyFont="1" applyFill="1" applyBorder="1" applyAlignment="1">
      <alignment horizontal="right" vertical="center"/>
    </xf>
    <xf numFmtId="0" fontId="4" fillId="2" borderId="21" xfId="15" applyFont="1" applyFill="1" applyBorder="1" applyAlignment="1">
      <alignment horizontal="center" vertical="center"/>
    </xf>
    <xf numFmtId="0" fontId="4" fillId="2" borderId="9" xfId="15" applyFont="1" applyFill="1" applyBorder="1" applyAlignment="1">
      <alignment horizontal="center" vertical="center"/>
    </xf>
    <xf numFmtId="0" fontId="4" fillId="2" borderId="10" xfId="15" applyFont="1" applyFill="1" applyBorder="1" applyAlignment="1">
      <alignment horizontal="center" vertical="center"/>
    </xf>
    <xf numFmtId="0" fontId="4" fillId="2" borderId="27" xfId="15" applyFont="1" applyFill="1" applyBorder="1" applyAlignment="1">
      <alignment horizontal="center" vertical="center"/>
    </xf>
    <xf numFmtId="0" fontId="4" fillId="0" borderId="0" xfId="15" applyFont="1"/>
    <xf numFmtId="181" fontId="4" fillId="2" borderId="18" xfId="15" applyNumberFormat="1" applyFont="1" applyFill="1" applyBorder="1" applyAlignment="1">
      <alignment horizontal="right" vertical="center"/>
    </xf>
    <xf numFmtId="0" fontId="4" fillId="2" borderId="26" xfId="15" applyFont="1" applyFill="1" applyBorder="1" applyAlignment="1">
      <alignment vertical="center"/>
    </xf>
    <xf numFmtId="0" fontId="4" fillId="2" borderId="26" xfId="15" applyFont="1" applyFill="1" applyBorder="1" applyAlignment="1">
      <alignment vertical="center" wrapText="1"/>
    </xf>
    <xf numFmtId="0" fontId="4" fillId="0" borderId="26" xfId="15" applyFont="1" applyBorder="1" applyAlignment="1">
      <alignment vertical="center"/>
    </xf>
    <xf numFmtId="0" fontId="4" fillId="2" borderId="25" xfId="15" applyFont="1" applyFill="1" applyBorder="1" applyAlignment="1">
      <alignment vertical="center" wrapText="1"/>
    </xf>
    <xf numFmtId="181" fontId="4" fillId="2" borderId="6" xfId="15" applyNumberFormat="1" applyFont="1" applyFill="1" applyBorder="1" applyAlignment="1">
      <alignment horizontal="right" vertical="center"/>
    </xf>
    <xf numFmtId="181" fontId="4" fillId="2" borderId="43" xfId="15" applyNumberFormat="1" applyFont="1" applyFill="1" applyBorder="1" applyAlignment="1">
      <alignment horizontal="right" vertical="center" justifyLastLine="1"/>
    </xf>
    <xf numFmtId="0" fontId="35" fillId="2" borderId="0" xfId="15" applyFont="1" applyFill="1" applyAlignment="1">
      <alignment horizontal="center" vertical="center"/>
    </xf>
    <xf numFmtId="0" fontId="34" fillId="2" borderId="0" xfId="15" applyFont="1" applyFill="1" applyAlignment="1">
      <alignment horizontal="center" vertical="center"/>
    </xf>
    <xf numFmtId="0" fontId="9" fillId="2" borderId="0" xfId="124" applyFont="1" applyFill="1" applyAlignment="1">
      <alignment vertical="center"/>
    </xf>
    <xf numFmtId="0" fontId="7" fillId="2" borderId="0" xfId="124" applyFont="1" applyFill="1" applyAlignment="1">
      <alignment vertical="center"/>
    </xf>
    <xf numFmtId="0" fontId="1" fillId="2" borderId="0" xfId="124" applyFont="1" applyFill="1" applyAlignment="1">
      <alignment vertical="center"/>
    </xf>
    <xf numFmtId="0" fontId="1" fillId="2" borderId="2" xfId="124" applyFont="1" applyFill="1" applyBorder="1" applyAlignment="1">
      <alignment horizontal="right" vertical="center"/>
    </xf>
    <xf numFmtId="0" fontId="7" fillId="2" borderId="8" xfId="124" applyFont="1" applyFill="1" applyBorder="1" applyAlignment="1">
      <alignment horizontal="center" vertical="center" justifyLastLine="1"/>
    </xf>
    <xf numFmtId="0" fontId="7" fillId="2" borderId="9" xfId="124" applyFont="1" applyFill="1" applyBorder="1" applyAlignment="1">
      <alignment horizontal="center" vertical="center" justifyLastLine="1"/>
    </xf>
    <xf numFmtId="0" fontId="7" fillId="2" borderId="10" xfId="124" applyFont="1" applyFill="1" applyBorder="1" applyAlignment="1">
      <alignment horizontal="center" vertical="center" justifyLastLine="1"/>
    </xf>
    <xf numFmtId="0" fontId="34" fillId="2" borderId="0" xfId="124" applyFont="1" applyFill="1" applyAlignment="1">
      <alignment vertical="center"/>
    </xf>
    <xf numFmtId="49" fontId="7" fillId="2" borderId="0" xfId="124" applyNumberFormat="1" applyFont="1" applyFill="1" applyBorder="1" applyAlignment="1">
      <alignment horizontal="center" vertical="center"/>
    </xf>
    <xf numFmtId="181" fontId="7" fillId="2" borderId="11" xfId="124" applyNumberFormat="1" applyFont="1" applyFill="1" applyBorder="1" applyAlignment="1">
      <alignment vertical="center"/>
    </xf>
    <xf numFmtId="181" fontId="4" fillId="2" borderId="0" xfId="124" applyNumberFormat="1" applyFont="1" applyFill="1" applyBorder="1" applyAlignment="1">
      <alignment vertical="center"/>
    </xf>
    <xf numFmtId="49" fontId="7" fillId="2" borderId="2" xfId="124" applyNumberFormat="1" applyFont="1" applyFill="1" applyBorder="1" applyAlignment="1">
      <alignment horizontal="center" vertical="center"/>
    </xf>
    <xf numFmtId="181" fontId="7" fillId="2" borderId="3" xfId="124" applyNumberFormat="1" applyFont="1" applyFill="1" applyBorder="1" applyAlignment="1">
      <alignment vertical="center"/>
    </xf>
    <xf numFmtId="181" fontId="4" fillId="2" borderId="2" xfId="124" applyNumberFormat="1" applyFont="1" applyFill="1" applyBorder="1" applyAlignment="1">
      <alignment vertical="center"/>
    </xf>
    <xf numFmtId="0" fontId="1" fillId="2" borderId="1" xfId="124" applyFont="1" applyFill="1" applyBorder="1" applyAlignment="1">
      <alignment horizontal="right" vertical="center"/>
    </xf>
    <xf numFmtId="0" fontId="9" fillId="2" borderId="0" xfId="125" applyFont="1" applyFill="1" applyAlignment="1">
      <alignment vertical="center"/>
    </xf>
    <xf numFmtId="0" fontId="34" fillId="2" borderId="0" xfId="125" applyFont="1" applyFill="1" applyAlignment="1">
      <alignment vertical="center"/>
    </xf>
    <xf numFmtId="3" fontId="1" fillId="2" borderId="0" xfId="125" applyNumberFormat="1" applyFont="1" applyFill="1" applyAlignment="1">
      <alignment horizontal="right" vertical="center"/>
    </xf>
    <xf numFmtId="0" fontId="1" fillId="2" borderId="0" xfId="125" applyFont="1" applyFill="1" applyAlignment="1">
      <alignment vertical="center"/>
    </xf>
    <xf numFmtId="0" fontId="7" fillId="2" borderId="21" xfId="125" applyFont="1" applyFill="1" applyBorder="1" applyAlignment="1">
      <alignment horizontal="center" vertical="center" justifyLastLine="1"/>
    </xf>
    <xf numFmtId="0" fontId="7" fillId="2" borderId="10" xfId="125" applyFont="1" applyFill="1" applyBorder="1" applyAlignment="1">
      <alignment horizontal="distributed" vertical="center" justifyLastLine="1"/>
    </xf>
    <xf numFmtId="0" fontId="7" fillId="2" borderId="7" xfId="125" applyFont="1" applyFill="1" applyBorder="1" applyAlignment="1">
      <alignment horizontal="distributed" vertical="distributed"/>
    </xf>
    <xf numFmtId="181" fontId="7" fillId="0" borderId="6" xfId="125" applyNumberFormat="1" applyFont="1" applyFill="1" applyBorder="1" applyAlignment="1">
      <alignment horizontal="right" vertical="center"/>
    </xf>
    <xf numFmtId="181" fontId="7" fillId="0" borderId="5" xfId="125" applyNumberFormat="1" applyFont="1" applyFill="1" applyBorder="1" applyAlignment="1">
      <alignment horizontal="right" vertical="center"/>
    </xf>
    <xf numFmtId="0" fontId="7" fillId="2" borderId="0" xfId="125" applyFont="1" applyFill="1" applyAlignment="1">
      <alignment vertical="center"/>
    </xf>
    <xf numFmtId="0" fontId="7" fillId="2" borderId="23" xfId="125" applyFont="1" applyFill="1" applyBorder="1" applyAlignment="1">
      <alignment horizontal="distributed" vertical="distributed"/>
    </xf>
    <xf numFmtId="181" fontId="4" fillId="0" borderId="11" xfId="125" applyNumberFormat="1" applyFont="1" applyFill="1" applyBorder="1" applyAlignment="1">
      <alignment horizontal="right" vertical="center"/>
    </xf>
    <xf numFmtId="181" fontId="4" fillId="0" borderId="0" xfId="125" applyNumberFormat="1" applyFont="1" applyFill="1" applyBorder="1" applyAlignment="1">
      <alignment horizontal="right" vertical="center"/>
    </xf>
    <xf numFmtId="0" fontId="7" fillId="2" borderId="4" xfId="125" applyFont="1" applyFill="1" applyBorder="1" applyAlignment="1">
      <alignment horizontal="distributed" vertical="distributed"/>
    </xf>
    <xf numFmtId="181" fontId="4" fillId="0" borderId="3" xfId="125" applyNumberFormat="1" applyFont="1" applyFill="1" applyBorder="1" applyAlignment="1">
      <alignment horizontal="right" vertical="center"/>
    </xf>
    <xf numFmtId="181" fontId="4" fillId="0" borderId="2" xfId="125" applyNumberFormat="1" applyFont="1" applyFill="1" applyBorder="1" applyAlignment="1">
      <alignment horizontal="right" vertical="center"/>
    </xf>
    <xf numFmtId="0" fontId="1" fillId="2" borderId="0" xfId="125" applyFont="1" applyFill="1" applyBorder="1" applyAlignment="1">
      <alignment horizontal="right" vertical="center"/>
    </xf>
    <xf numFmtId="181" fontId="1" fillId="2" borderId="0" xfId="125" applyNumberFormat="1" applyFont="1" applyFill="1" applyBorder="1" applyAlignment="1">
      <alignment horizontal="right" vertical="center"/>
    </xf>
    <xf numFmtId="3" fontId="34" fillId="2" borderId="0" xfId="125" applyNumberFormat="1" applyFont="1" applyFill="1" applyAlignment="1">
      <alignment vertical="center"/>
    </xf>
    <xf numFmtId="3" fontId="35" fillId="2" borderId="0" xfId="125" applyNumberFormat="1" applyFont="1" applyFill="1" applyAlignment="1">
      <alignment vertical="center"/>
    </xf>
    <xf numFmtId="0" fontId="35" fillId="2" borderId="0" xfId="125" applyFont="1" applyFill="1" applyAlignment="1">
      <alignment vertical="center"/>
    </xf>
    <xf numFmtId="3" fontId="6" fillId="2" borderId="0" xfId="125" applyNumberFormat="1" applyFont="1" applyFill="1" applyAlignment="1">
      <alignment vertical="center"/>
    </xf>
    <xf numFmtId="0" fontId="6" fillId="2" borderId="0" xfId="125" applyFont="1" applyFill="1" applyAlignment="1">
      <alignment vertical="center"/>
    </xf>
    <xf numFmtId="0" fontId="64" fillId="2" borderId="0" xfId="15" applyFont="1" applyFill="1"/>
    <xf numFmtId="0" fontId="7" fillId="2" borderId="7" xfId="15" applyFont="1" applyFill="1" applyBorder="1" applyAlignment="1">
      <alignment horizontal="distributed" vertical="center"/>
    </xf>
    <xf numFmtId="181" fontId="7" fillId="2" borderId="0" xfId="15" applyNumberFormat="1" applyFont="1" applyFill="1" applyBorder="1" applyAlignment="1">
      <alignment horizontal="right" vertical="center"/>
    </xf>
    <xf numFmtId="0" fontId="7" fillId="2" borderId="23" xfId="15" applyFont="1" applyFill="1" applyBorder="1" applyAlignment="1">
      <alignment horizontal="distributed" vertical="center"/>
    </xf>
    <xf numFmtId="0" fontId="6" fillId="2" borderId="0" xfId="15" applyFill="1"/>
    <xf numFmtId="187" fontId="4" fillId="2" borderId="0" xfId="15" quotePrefix="1" applyNumberFormat="1" applyFont="1" applyFill="1" applyBorder="1" applyAlignment="1">
      <alignment horizontal="right" vertical="center"/>
    </xf>
    <xf numFmtId="0" fontId="7" fillId="2" borderId="4" xfId="15" applyFont="1" applyFill="1" applyBorder="1" applyAlignment="1">
      <alignment horizontal="distributed" vertical="center"/>
    </xf>
    <xf numFmtId="0" fontId="7" fillId="2" borderId="26" xfId="15" applyFont="1" applyFill="1" applyBorder="1" applyAlignment="1">
      <alignment horizontal="distributed" vertical="center" wrapText="1" justifyLastLine="1"/>
    </xf>
    <xf numFmtId="0" fontId="8" fillId="2" borderId="26" xfId="15" applyFont="1" applyFill="1" applyBorder="1" applyAlignment="1">
      <alignment horizontal="distributed" vertical="center" justifyLastLine="1"/>
    </xf>
    <xf numFmtId="0" fontId="7" fillId="2" borderId="7" xfId="15" applyFont="1" applyFill="1" applyBorder="1" applyAlignment="1">
      <alignment horizontal="center" vertical="center"/>
    </xf>
    <xf numFmtId="187" fontId="4" fillId="2" borderId="3" xfId="15" applyNumberFormat="1" applyFont="1" applyFill="1" applyBorder="1" applyAlignment="1">
      <alignment horizontal="right" vertical="center"/>
    </xf>
    <xf numFmtId="187" fontId="4" fillId="2" borderId="2" xfId="15" quotePrefix="1" applyNumberFormat="1" applyFont="1" applyFill="1" applyBorder="1" applyAlignment="1">
      <alignment horizontal="right" vertical="center"/>
    </xf>
    <xf numFmtId="0" fontId="7" fillId="2" borderId="0" xfId="15" applyFont="1" applyFill="1" applyBorder="1" applyAlignment="1">
      <alignment vertical="center" justifyLastLine="1"/>
    </xf>
    <xf numFmtId="0" fontId="8" fillId="2" borderId="26" xfId="15" applyFont="1" applyFill="1" applyBorder="1" applyAlignment="1">
      <alignment horizontal="distributed" vertical="center" wrapText="1" justifyLastLine="1"/>
    </xf>
    <xf numFmtId="0" fontId="8" fillId="2" borderId="27" xfId="15" applyFont="1" applyFill="1" applyBorder="1" applyAlignment="1">
      <alignment horizontal="distributed" vertical="center" wrapText="1" justifyLastLine="1"/>
    </xf>
    <xf numFmtId="0" fontId="7" fillId="2" borderId="18" xfId="15" applyFont="1" applyFill="1" applyBorder="1" applyAlignment="1">
      <alignment horizontal="distributed" vertical="center" wrapText="1" justifyLastLine="1"/>
    </xf>
    <xf numFmtId="187" fontId="4" fillId="2" borderId="0" xfId="15" applyNumberFormat="1" applyFont="1" applyFill="1" applyBorder="1" applyAlignment="1">
      <alignment vertical="center"/>
    </xf>
    <xf numFmtId="187" fontId="4" fillId="2" borderId="11" xfId="15" applyNumberFormat="1" applyFont="1" applyFill="1" applyBorder="1" applyAlignment="1">
      <alignment horizontal="right" vertical="center"/>
    </xf>
    <xf numFmtId="0" fontId="7" fillId="2" borderId="10" xfId="15" applyFont="1" applyFill="1" applyBorder="1" applyAlignment="1">
      <alignment vertical="center" justifyLastLine="1"/>
    </xf>
    <xf numFmtId="0" fontId="7" fillId="2" borderId="8" xfId="15" applyFont="1" applyFill="1" applyBorder="1" applyAlignment="1">
      <alignment vertical="center" justifyLastLine="1"/>
    </xf>
    <xf numFmtId="0" fontId="7" fillId="2" borderId="24" xfId="15" applyFont="1" applyFill="1" applyBorder="1" applyAlignment="1">
      <alignment horizontal="distributed" vertical="center" justifyLastLine="1"/>
    </xf>
    <xf numFmtId="0" fontId="7" fillId="2" borderId="5" xfId="15" applyFont="1" applyFill="1" applyBorder="1" applyAlignment="1">
      <alignment vertical="center"/>
    </xf>
    <xf numFmtId="187" fontId="7" fillId="2" borderId="5" xfId="15" applyNumberFormat="1" applyFont="1" applyFill="1" applyBorder="1" applyAlignment="1">
      <alignment vertical="center"/>
    </xf>
    <xf numFmtId="187" fontId="4" fillId="2" borderId="11" xfId="15" applyNumberFormat="1" applyFont="1" applyFill="1" applyBorder="1" applyAlignment="1">
      <alignment vertical="center"/>
    </xf>
    <xf numFmtId="187" fontId="4" fillId="2" borderId="3" xfId="15" applyNumberFormat="1" applyFont="1" applyFill="1" applyBorder="1" applyAlignment="1">
      <alignment vertical="center"/>
    </xf>
    <xf numFmtId="187" fontId="4" fillId="2" borderId="2" xfId="15" applyNumberFormat="1" applyFont="1" applyFill="1" applyBorder="1" applyAlignment="1">
      <alignment vertical="center"/>
    </xf>
    <xf numFmtId="0" fontId="9" fillId="2" borderId="0" xfId="15" applyFont="1" applyFill="1" applyAlignment="1">
      <alignment vertical="center" wrapText="1"/>
    </xf>
    <xf numFmtId="0" fontId="9" fillId="2" borderId="0" xfId="15" applyFont="1" applyFill="1" applyBorder="1" applyAlignment="1">
      <alignment vertical="center" wrapText="1"/>
    </xf>
    <xf numFmtId="0" fontId="6" fillId="2" borderId="0" xfId="15" applyFont="1" applyFill="1" applyBorder="1" applyAlignment="1">
      <alignment vertical="center"/>
    </xf>
    <xf numFmtId="0" fontId="6" fillId="2" borderId="0" xfId="15" applyFont="1" applyFill="1" applyAlignment="1">
      <alignment vertical="center"/>
    </xf>
    <xf numFmtId="0" fontId="6" fillId="2" borderId="1" xfId="15" applyFont="1" applyFill="1" applyBorder="1" applyAlignment="1">
      <alignment vertical="center"/>
    </xf>
    <xf numFmtId="0" fontId="7" fillId="2" borderId="24" xfId="15" applyFont="1" applyFill="1" applyBorder="1" applyAlignment="1">
      <alignment horizontal="distributed" vertical="center"/>
    </xf>
    <xf numFmtId="181" fontId="7" fillId="2" borderId="24" xfId="15" applyNumberFormat="1" applyFont="1" applyFill="1" applyBorder="1" applyAlignment="1">
      <alignment horizontal="right" vertical="center"/>
    </xf>
    <xf numFmtId="181" fontId="7" fillId="2" borderId="1" xfId="15" applyNumberFormat="1" applyFont="1" applyFill="1" applyBorder="1" applyAlignment="1">
      <alignment horizontal="right" vertical="center"/>
    </xf>
    <xf numFmtId="0" fontId="7" fillId="2" borderId="0" xfId="15" applyFont="1" applyFill="1" applyBorder="1" applyAlignment="1">
      <alignment horizontal="distributed" vertical="center"/>
    </xf>
    <xf numFmtId="0" fontId="34" fillId="2" borderId="23" xfId="15" applyFont="1" applyFill="1" applyBorder="1" applyAlignment="1">
      <alignment horizontal="distributed" vertical="center"/>
    </xf>
    <xf numFmtId="181" fontId="4" fillId="2" borderId="23" xfId="15" applyNumberFormat="1" applyFont="1" applyFill="1" applyBorder="1" applyAlignment="1">
      <alignment horizontal="right" vertical="center"/>
    </xf>
    <xf numFmtId="181" fontId="34" fillId="2" borderId="0" xfId="15" applyNumberFormat="1" applyFont="1" applyFill="1" applyBorder="1" applyAlignment="1">
      <alignment horizontal="right" vertical="center"/>
    </xf>
    <xf numFmtId="181" fontId="34" fillId="2" borderId="0" xfId="15" applyNumberFormat="1" applyFont="1" applyFill="1" applyAlignment="1">
      <alignment vertical="center"/>
    </xf>
    <xf numFmtId="0" fontId="34" fillId="2" borderId="2" xfId="15" applyFont="1" applyFill="1" applyBorder="1" applyAlignment="1">
      <alignment vertical="center"/>
    </xf>
    <xf numFmtId="0" fontId="7" fillId="2" borderId="2" xfId="15" applyFont="1" applyFill="1" applyBorder="1" applyAlignment="1">
      <alignment horizontal="distributed" vertical="center"/>
    </xf>
    <xf numFmtId="0" fontId="34" fillId="2" borderId="4" xfId="15" applyFont="1" applyFill="1" applyBorder="1" applyAlignment="1">
      <alignment horizontal="distributed" vertical="center"/>
    </xf>
    <xf numFmtId="49" fontId="4" fillId="2" borderId="40" xfId="15" applyNumberFormat="1" applyFont="1" applyFill="1" applyBorder="1" applyAlignment="1">
      <alignment horizontal="right" vertical="center"/>
    </xf>
    <xf numFmtId="181" fontId="34" fillId="2" borderId="2" xfId="15" applyNumberFormat="1" applyFont="1" applyFill="1" applyBorder="1" applyAlignment="1">
      <alignment horizontal="right" vertical="center"/>
    </xf>
    <xf numFmtId="0" fontId="34" fillId="2" borderId="2" xfId="15" applyFont="1" applyFill="1" applyBorder="1" applyAlignment="1">
      <alignment horizontal="distributed" vertical="center"/>
    </xf>
    <xf numFmtId="49" fontId="4" fillId="2" borderId="3" xfId="15" applyNumberFormat="1" applyFont="1" applyFill="1" applyBorder="1" applyAlignment="1">
      <alignment horizontal="right" vertical="center"/>
    </xf>
    <xf numFmtId="184" fontId="34" fillId="2" borderId="0" xfId="15" applyNumberFormat="1" applyFont="1" applyFill="1" applyAlignment="1">
      <alignment vertical="center"/>
    </xf>
    <xf numFmtId="0" fontId="65" fillId="2" borderId="0" xfId="15" applyFont="1" applyFill="1" applyBorder="1" applyAlignment="1">
      <alignment horizontal="left" vertical="center" wrapText="1"/>
    </xf>
    <xf numFmtId="0" fontId="35" fillId="2" borderId="0" xfId="15" applyFont="1" applyFill="1" applyBorder="1" applyAlignment="1">
      <alignment vertical="center" wrapText="1"/>
    </xf>
    <xf numFmtId="0" fontId="6" fillId="2" borderId="1" xfId="15" applyFont="1" applyFill="1" applyBorder="1" applyAlignment="1">
      <alignment horizontal="distributed" vertical="center"/>
    </xf>
    <xf numFmtId="184" fontId="7" fillId="2" borderId="31" xfId="15" applyNumberFormat="1" applyFont="1" applyFill="1" applyBorder="1" applyAlignment="1">
      <alignment horizontal="right" vertical="center"/>
    </xf>
    <xf numFmtId="0" fontId="34" fillId="2" borderId="0" xfId="15" applyFont="1" applyFill="1" applyBorder="1" applyAlignment="1">
      <alignment horizontal="distributed" vertical="center"/>
    </xf>
    <xf numFmtId="0" fontId="7" fillId="2" borderId="0" xfId="15" applyFont="1" applyFill="1" applyBorder="1" applyAlignment="1">
      <alignment horizontal="distributed" vertical="top" shrinkToFit="1"/>
    </xf>
    <xf numFmtId="184" fontId="4" fillId="2" borderId="23" xfId="15" applyNumberFormat="1" applyFont="1" applyFill="1" applyBorder="1" applyAlignment="1">
      <alignment horizontal="right" vertical="center"/>
    </xf>
    <xf numFmtId="186" fontId="4" fillId="2" borderId="23" xfId="15" applyNumberFormat="1" applyFont="1" applyFill="1" applyBorder="1" applyAlignment="1">
      <alignment horizontal="right" vertical="center"/>
    </xf>
    <xf numFmtId="0" fontId="7" fillId="2" borderId="0" xfId="15" applyFont="1" applyFill="1" applyBorder="1" applyAlignment="1">
      <alignment horizontal="distributed" vertical="center" shrinkToFit="1"/>
    </xf>
    <xf numFmtId="184" fontId="7" fillId="2" borderId="39" xfId="15" applyNumberFormat="1" applyFont="1" applyFill="1" applyBorder="1" applyAlignment="1">
      <alignment horizontal="right" vertical="center"/>
    </xf>
    <xf numFmtId="184" fontId="4" fillId="2" borderId="39" xfId="15" applyNumberFormat="1" applyFont="1" applyFill="1" applyBorder="1" applyAlignment="1">
      <alignment horizontal="right" vertical="center"/>
    </xf>
    <xf numFmtId="0" fontId="12" fillId="2" borderId="0" xfId="15" applyFont="1" applyFill="1" applyBorder="1" applyAlignment="1">
      <alignment horizontal="distributed" vertical="top" shrinkToFit="1"/>
    </xf>
    <xf numFmtId="181" fontId="4" fillId="2" borderId="39" xfId="15" applyNumberFormat="1" applyFont="1" applyFill="1" applyBorder="1" applyAlignment="1">
      <alignment horizontal="right" vertical="center"/>
    </xf>
    <xf numFmtId="0" fontId="34" fillId="2" borderId="23" xfId="15" applyFont="1" applyFill="1" applyBorder="1" applyAlignment="1">
      <alignment vertical="center"/>
    </xf>
    <xf numFmtId="184" fontId="7" fillId="2" borderId="40" xfId="15" applyNumberFormat="1" applyFont="1" applyFill="1" applyBorder="1" applyAlignment="1">
      <alignment horizontal="right" vertical="center"/>
    </xf>
    <xf numFmtId="181" fontId="7" fillId="2" borderId="2" xfId="15" applyNumberFormat="1" applyFont="1" applyFill="1" applyBorder="1" applyAlignment="1">
      <alignment vertical="center"/>
    </xf>
    <xf numFmtId="38" fontId="7" fillId="2" borderId="0" xfId="15" applyNumberFormat="1" applyFont="1" applyFill="1" applyBorder="1" applyAlignment="1">
      <alignment horizontal="right" vertical="center"/>
    </xf>
    <xf numFmtId="181" fontId="4" fillId="2" borderId="19" xfId="15" applyNumberFormat="1" applyFont="1" applyFill="1" applyBorder="1" applyAlignment="1">
      <alignment horizontal="right" vertical="center"/>
    </xf>
    <xf numFmtId="0" fontId="24" fillId="2" borderId="0" xfId="15" applyFont="1" applyFill="1" applyBorder="1" applyAlignment="1">
      <alignment horizontal="distributed" vertical="center" shrinkToFit="1"/>
    </xf>
    <xf numFmtId="181" fontId="7" fillId="2" borderId="24" xfId="15" applyNumberFormat="1" applyFont="1" applyFill="1" applyBorder="1" applyAlignment="1">
      <alignment vertical="center"/>
    </xf>
    <xf numFmtId="181" fontId="4" fillId="2" borderId="23" xfId="15" applyNumberFormat="1" applyFont="1" applyFill="1" applyBorder="1" applyAlignment="1">
      <alignment vertical="center"/>
    </xf>
    <xf numFmtId="181" fontId="4" fillId="2" borderId="3" xfId="15" applyNumberFormat="1" applyFont="1" applyFill="1" applyBorder="1" applyAlignment="1">
      <alignment horizontal="right" vertical="center"/>
    </xf>
    <xf numFmtId="0" fontId="65" fillId="2" borderId="0" xfId="15" applyFont="1" applyFill="1" applyAlignment="1">
      <alignment horizontal="left" vertical="center" wrapText="1"/>
    </xf>
    <xf numFmtId="0" fontId="35" fillId="2" borderId="0" xfId="15" applyFont="1" applyFill="1" applyAlignment="1">
      <alignment vertical="center" wrapText="1"/>
    </xf>
    <xf numFmtId="181" fontId="7" fillId="2" borderId="31" xfId="15" applyNumberFormat="1" applyFont="1" applyFill="1" applyBorder="1" applyAlignment="1">
      <alignment horizontal="right" vertical="center"/>
    </xf>
    <xf numFmtId="0" fontId="7" fillId="2" borderId="0" xfId="15" applyFont="1" applyFill="1" applyBorder="1" applyAlignment="1">
      <alignment horizontal="distributed" vertical="top"/>
    </xf>
    <xf numFmtId="181" fontId="4" fillId="2" borderId="0" xfId="15" applyNumberFormat="1" applyFont="1" applyFill="1" applyBorder="1" applyAlignment="1" applyProtection="1">
      <alignment horizontal="right" vertical="center"/>
      <protection locked="0"/>
    </xf>
    <xf numFmtId="187" fontId="7" fillId="2" borderId="39" xfId="15" applyNumberFormat="1" applyFont="1" applyFill="1" applyBorder="1" applyAlignment="1">
      <alignment horizontal="right" vertical="center"/>
    </xf>
    <xf numFmtId="187" fontId="4" fillId="2" borderId="23" xfId="15" applyNumberFormat="1" applyFont="1" applyFill="1" applyBorder="1" applyAlignment="1">
      <alignment horizontal="right" vertical="center"/>
    </xf>
    <xf numFmtId="187" fontId="4" fillId="2" borderId="39" xfId="7" applyNumberFormat="1" applyFont="1" applyFill="1" applyBorder="1" applyAlignment="1" applyProtection="1">
      <alignment horizontal="right" vertical="center"/>
      <protection locked="0"/>
    </xf>
    <xf numFmtId="0" fontId="24" fillId="2" borderId="0" xfId="15" applyFont="1" applyFill="1" applyBorder="1" applyAlignment="1">
      <alignment horizontal="distributed" vertical="top" shrinkToFit="1"/>
    </xf>
    <xf numFmtId="187" fontId="7" fillId="2" borderId="40" xfId="15" applyNumberFormat="1" applyFont="1" applyFill="1" applyBorder="1" applyAlignment="1">
      <alignment horizontal="right" vertical="center"/>
    </xf>
    <xf numFmtId="0" fontId="41" fillId="2" borderId="0" xfId="15" applyFont="1" applyFill="1" applyAlignment="1">
      <alignment vertical="center"/>
    </xf>
    <xf numFmtId="0" fontId="34" fillId="0" borderId="0" xfId="15" applyFont="1" applyFill="1" applyBorder="1" applyAlignment="1">
      <alignment vertical="center"/>
    </xf>
    <xf numFmtId="0" fontId="34" fillId="0" borderId="0" xfId="15" applyFont="1" applyFill="1" applyAlignment="1">
      <alignment vertical="center"/>
    </xf>
    <xf numFmtId="181" fontId="4" fillId="2" borderId="6" xfId="126" applyNumberFormat="1" applyFont="1" applyFill="1" applyBorder="1" applyAlignment="1">
      <alignment vertical="center" shrinkToFit="1"/>
    </xf>
    <xf numFmtId="181" fontId="4" fillId="2" borderId="5" xfId="126" applyNumberFormat="1" applyFont="1" applyFill="1" applyBorder="1" applyAlignment="1">
      <alignment horizontal="right" vertical="center" indent="1" shrinkToFit="1"/>
    </xf>
    <xf numFmtId="181" fontId="4" fillId="2" borderId="5" xfId="126" applyNumberFormat="1" applyFont="1" applyFill="1" applyBorder="1" applyAlignment="1">
      <alignment vertical="center" shrinkToFit="1"/>
    </xf>
    <xf numFmtId="181" fontId="4" fillId="2" borderId="11" xfId="126" applyNumberFormat="1" applyFont="1" applyFill="1" applyBorder="1" applyAlignment="1">
      <alignment vertical="center" shrinkToFit="1"/>
    </xf>
    <xf numFmtId="181" fontId="4" fillId="2" borderId="0" xfId="126" applyNumberFormat="1" applyFont="1" applyFill="1" applyBorder="1" applyAlignment="1">
      <alignment vertical="center" shrinkToFit="1"/>
    </xf>
    <xf numFmtId="181" fontId="4" fillId="2" borderId="11" xfId="126" applyNumberFormat="1" applyFont="1" applyFill="1" applyBorder="1" applyAlignment="1">
      <alignment horizontal="right" vertical="center" indent="1" shrinkToFit="1"/>
    </xf>
    <xf numFmtId="181" fontId="4" fillId="2" borderId="0" xfId="126" applyNumberFormat="1" applyFont="1" applyFill="1" applyBorder="1" applyAlignment="1">
      <alignment horizontal="right" vertical="center" indent="1" shrinkToFit="1"/>
    </xf>
    <xf numFmtId="181" fontId="57" fillId="2" borderId="0" xfId="126" applyNumberFormat="1" applyFont="1" applyFill="1" applyBorder="1" applyAlignment="1">
      <alignment vertical="center" shrinkToFit="1"/>
    </xf>
    <xf numFmtId="181" fontId="4" fillId="2" borderId="3" xfId="126" applyNumberFormat="1" applyFont="1" applyFill="1" applyBorder="1" applyAlignment="1">
      <alignment vertical="center" shrinkToFit="1"/>
    </xf>
    <xf numFmtId="181" fontId="4" fillId="2" borderId="2" xfId="126" applyNumberFormat="1" applyFont="1" applyFill="1" applyBorder="1" applyAlignment="1">
      <alignment vertical="center" shrinkToFit="1"/>
    </xf>
    <xf numFmtId="0" fontId="35" fillId="0" borderId="0" xfId="15" applyFont="1" applyFill="1" applyBorder="1" applyAlignment="1">
      <alignment vertical="center"/>
    </xf>
    <xf numFmtId="0" fontId="1" fillId="0" borderId="0" xfId="15" applyFont="1" applyFill="1" applyAlignment="1">
      <alignment horizontal="right" vertical="center"/>
    </xf>
    <xf numFmtId="0" fontId="0" fillId="0" borderId="0" xfId="0" applyAlignment="1">
      <alignment horizontal="left" vertical="top" wrapText="1"/>
    </xf>
    <xf numFmtId="0" fontId="3" fillId="0" borderId="0" xfId="0" applyFont="1" applyAlignment="1">
      <alignment horizontal="center" vertical="center"/>
    </xf>
    <xf numFmtId="0" fontId="1" fillId="0" borderId="1" xfId="2" applyFont="1" applyFill="1" applyBorder="1" applyAlignment="1">
      <alignment horizontal="center" vertical="top" wrapText="1"/>
    </xf>
    <xf numFmtId="0" fontId="1" fillId="0" borderId="0" xfId="2" applyFont="1" applyFill="1" applyBorder="1" applyAlignment="1">
      <alignment horizontal="center" vertical="top" wrapText="1"/>
    </xf>
    <xf numFmtId="0" fontId="1" fillId="0" borderId="1" xfId="2" applyFont="1" applyBorder="1" applyAlignment="1">
      <alignment horizontal="left" vertical="center" wrapText="1"/>
    </xf>
    <xf numFmtId="0" fontId="1" fillId="0" borderId="0" xfId="2" applyFont="1" applyBorder="1" applyAlignment="1">
      <alignment horizontal="left" vertical="center" wrapText="1"/>
    </xf>
    <xf numFmtId="0" fontId="1" fillId="0" borderId="1" xfId="2" applyFont="1" applyBorder="1" applyAlignment="1">
      <alignment horizontal="right" vertical="center"/>
    </xf>
    <xf numFmtId="0" fontId="9" fillId="0" borderId="0" xfId="2" applyFont="1" applyFill="1" applyAlignment="1">
      <alignment horizontal="left" vertical="center"/>
    </xf>
    <xf numFmtId="0" fontId="7" fillId="2" borderId="2" xfId="2" applyFont="1" applyFill="1" applyBorder="1" applyAlignment="1">
      <alignment horizontal="center" vertical="center"/>
    </xf>
    <xf numFmtId="0" fontId="7" fillId="2" borderId="4" xfId="2" applyFont="1" applyFill="1" applyBorder="1" applyAlignment="1">
      <alignment horizontal="center" vertical="center"/>
    </xf>
    <xf numFmtId="0" fontId="1" fillId="0" borderId="2" xfId="2" applyFont="1" applyFill="1" applyBorder="1" applyAlignment="1">
      <alignment horizontal="right" vertical="center"/>
    </xf>
    <xf numFmtId="0" fontId="7" fillId="0" borderId="8" xfId="2" applyFont="1" applyBorder="1" applyAlignment="1">
      <alignment horizontal="center" vertical="center"/>
    </xf>
    <xf numFmtId="0" fontId="7" fillId="0" borderId="5" xfId="2" applyFont="1" applyBorder="1" applyAlignment="1">
      <alignment horizontal="center" vertical="center"/>
    </xf>
    <xf numFmtId="0" fontId="7" fillId="0" borderId="7" xfId="2" applyFont="1" applyBorder="1" applyAlignment="1">
      <alignment horizontal="center" vertical="center"/>
    </xf>
    <xf numFmtId="0" fontId="7" fillId="0" borderId="2" xfId="2" applyFont="1" applyBorder="1" applyAlignment="1">
      <alignment horizontal="center" vertical="center"/>
    </xf>
    <xf numFmtId="0" fontId="7" fillId="0" borderId="4" xfId="2" applyFont="1" applyBorder="1" applyAlignment="1">
      <alignment horizontal="center" vertical="center"/>
    </xf>
    <xf numFmtId="0" fontId="1" fillId="0" borderId="1" xfId="2" applyFont="1" applyFill="1" applyBorder="1" applyAlignment="1">
      <alignment horizontal="center" vertical="center"/>
    </xf>
    <xf numFmtId="0" fontId="1" fillId="0" borderId="0" xfId="2" applyFont="1" applyFill="1" applyBorder="1" applyAlignment="1">
      <alignment horizontal="left" vertical="top"/>
    </xf>
    <xf numFmtId="0" fontId="4" fillId="0" borderId="0" xfId="1" applyFont="1" applyAlignment="1">
      <alignment horizontal="left"/>
    </xf>
    <xf numFmtId="0" fontId="4" fillId="0" borderId="0" xfId="1" applyFont="1" applyAlignment="1"/>
    <xf numFmtId="0" fontId="4" fillId="0" borderId="0" xfId="1" applyFont="1" applyFill="1" applyAlignment="1"/>
    <xf numFmtId="0" fontId="7" fillId="2" borderId="8" xfId="2" applyFont="1" applyFill="1" applyBorder="1" applyAlignment="1">
      <alignment horizontal="center" vertical="center"/>
    </xf>
    <xf numFmtId="0" fontId="4" fillId="0" borderId="0" xfId="2" applyFont="1" applyAlignment="1">
      <alignment horizontal="left"/>
    </xf>
    <xf numFmtId="0" fontId="4" fillId="0" borderId="0" xfId="2" applyFont="1" applyAlignment="1">
      <alignment horizontal="left" vertical="top" wrapText="1"/>
    </xf>
    <xf numFmtId="0" fontId="7" fillId="2" borderId="5" xfId="2" applyFont="1" applyFill="1" applyBorder="1" applyAlignment="1">
      <alignment horizontal="center" vertical="center"/>
    </xf>
    <xf numFmtId="0" fontId="7" fillId="2" borderId="7" xfId="2" applyFont="1" applyFill="1" applyBorder="1" applyAlignment="1">
      <alignment horizontal="center" vertical="center"/>
    </xf>
    <xf numFmtId="0" fontId="9" fillId="0" borderId="0" xfId="2" applyFont="1" applyAlignment="1">
      <alignment horizontal="left" vertical="center"/>
    </xf>
    <xf numFmtId="49" fontId="18" fillId="2" borderId="1" xfId="3" applyNumberFormat="1" applyFont="1" applyFill="1" applyBorder="1" applyAlignment="1">
      <alignment horizontal="left" vertical="top" wrapText="1"/>
    </xf>
    <xf numFmtId="49" fontId="18" fillId="2" borderId="0" xfId="3" applyNumberFormat="1" applyFont="1" applyFill="1" applyBorder="1" applyAlignment="1">
      <alignment horizontal="left" vertical="top" wrapText="1"/>
    </xf>
    <xf numFmtId="38" fontId="7" fillId="2" borderId="10" xfId="6" applyNumberFormat="1" applyFont="1" applyFill="1" applyBorder="1" applyAlignment="1">
      <alignment horizontal="center" vertical="center"/>
    </xf>
    <xf numFmtId="38" fontId="7" fillId="2" borderId="21" xfId="6" applyNumberFormat="1" applyFont="1" applyFill="1" applyBorder="1" applyAlignment="1">
      <alignment horizontal="center" vertical="center"/>
    </xf>
    <xf numFmtId="0" fontId="7" fillId="2" borderId="24" xfId="6" applyFont="1" applyFill="1" applyBorder="1" applyAlignment="1">
      <alignment horizontal="center" vertical="center"/>
    </xf>
    <xf numFmtId="0" fontId="7" fillId="2" borderId="17" xfId="6" applyFont="1" applyFill="1" applyBorder="1" applyAlignment="1">
      <alignment horizontal="center" vertical="center"/>
    </xf>
    <xf numFmtId="38" fontId="7" fillId="2" borderId="8" xfId="6" applyNumberFormat="1" applyFont="1" applyFill="1" applyBorder="1" applyAlignment="1">
      <alignment horizontal="center" vertical="center"/>
    </xf>
    <xf numFmtId="0" fontId="8" fillId="2" borderId="24" xfId="6" applyFont="1" applyFill="1" applyBorder="1" applyAlignment="1">
      <alignment horizontal="center" vertical="center"/>
    </xf>
    <xf numFmtId="0" fontId="8" fillId="2" borderId="17" xfId="6" applyFont="1" applyFill="1" applyBorder="1" applyAlignment="1">
      <alignment horizontal="center" vertical="center"/>
    </xf>
    <xf numFmtId="181" fontId="7" fillId="2" borderId="10" xfId="8" applyNumberFormat="1" applyFont="1" applyFill="1" applyBorder="1" applyAlignment="1">
      <alignment horizontal="center" vertical="center" justifyLastLine="1"/>
    </xf>
    <xf numFmtId="181" fontId="7" fillId="2" borderId="8" xfId="8" applyNumberFormat="1" applyFont="1" applyFill="1" applyBorder="1" applyAlignment="1">
      <alignment horizontal="center" vertical="center" justifyLastLine="1"/>
    </xf>
    <xf numFmtId="0" fontId="7" fillId="2" borderId="24" xfId="8" applyFont="1" applyFill="1" applyBorder="1" applyAlignment="1">
      <alignment horizontal="center" vertical="center" justifyLastLine="1"/>
    </xf>
    <xf numFmtId="0" fontId="7" fillId="2" borderId="17" xfId="8" applyFont="1" applyFill="1" applyBorder="1" applyAlignment="1">
      <alignment horizontal="center" vertical="center" justifyLastLine="1"/>
    </xf>
    <xf numFmtId="181" fontId="7" fillId="2" borderId="21" xfId="8" applyNumberFormat="1" applyFont="1" applyFill="1" applyBorder="1" applyAlignment="1">
      <alignment horizontal="center" vertical="center" justifyLastLine="1"/>
    </xf>
    <xf numFmtId="0" fontId="7" fillId="2" borderId="24" xfId="9" applyFont="1" applyFill="1" applyBorder="1" applyAlignment="1">
      <alignment horizontal="center" vertical="center" justifyLastLine="1"/>
    </xf>
    <xf numFmtId="0" fontId="7" fillId="2" borderId="17" xfId="9" applyFont="1" applyFill="1" applyBorder="1" applyAlignment="1">
      <alignment horizontal="center" vertical="center" justifyLastLine="1"/>
    </xf>
    <xf numFmtId="181" fontId="7" fillId="2" borderId="21" xfId="9" applyNumberFormat="1" applyFont="1" applyFill="1" applyBorder="1" applyAlignment="1">
      <alignment horizontal="distributed" vertical="center" justifyLastLine="1"/>
    </xf>
    <xf numFmtId="181" fontId="7" fillId="2" borderId="9" xfId="9" applyNumberFormat="1" applyFont="1" applyFill="1" applyBorder="1" applyAlignment="1">
      <alignment horizontal="distributed" vertical="center" justifyLastLine="1"/>
    </xf>
    <xf numFmtId="181" fontId="7" fillId="2" borderId="10" xfId="9" applyNumberFormat="1" applyFont="1" applyFill="1" applyBorder="1" applyAlignment="1">
      <alignment horizontal="distributed" vertical="center" justifyLastLine="1"/>
    </xf>
    <xf numFmtId="181" fontId="7" fillId="2" borderId="28" xfId="9" applyNumberFormat="1" applyFont="1" applyFill="1" applyBorder="1" applyAlignment="1">
      <alignment horizontal="distributed" vertical="center" justifyLastLine="1"/>
    </xf>
    <xf numFmtId="0" fontId="7" fillId="2" borderId="10" xfId="11" applyFont="1" applyFill="1" applyBorder="1" applyAlignment="1">
      <alignment horizontal="center" vertical="center" wrapText="1"/>
    </xf>
    <xf numFmtId="0" fontId="7" fillId="2" borderId="21" xfId="11" applyFont="1" applyFill="1" applyBorder="1" applyAlignment="1">
      <alignment horizontal="center" vertical="center" wrapText="1"/>
    </xf>
    <xf numFmtId="0" fontId="7" fillId="2" borderId="8" xfId="11" applyFont="1" applyFill="1" applyBorder="1" applyAlignment="1">
      <alignment horizontal="center" vertical="center" wrapText="1"/>
    </xf>
    <xf numFmtId="0" fontId="7" fillId="2" borderId="24" xfId="11" applyFont="1" applyFill="1" applyBorder="1" applyAlignment="1">
      <alignment horizontal="center" vertical="center"/>
    </xf>
    <xf numFmtId="0" fontId="7" fillId="2" borderId="17" xfId="11" applyFont="1" applyFill="1" applyBorder="1" applyAlignment="1">
      <alignment horizontal="center" vertical="center"/>
    </xf>
    <xf numFmtId="0" fontId="26" fillId="2" borderId="0" xfId="14" applyFont="1" applyFill="1" applyAlignment="1">
      <alignment vertical="center"/>
    </xf>
    <xf numFmtId="0" fontId="7" fillId="2" borderId="24" xfId="1" applyFont="1" applyFill="1" applyBorder="1" applyAlignment="1">
      <alignment horizontal="center" vertical="center"/>
    </xf>
    <xf numFmtId="0" fontId="7" fillId="2" borderId="17" xfId="1" applyFont="1" applyFill="1" applyBorder="1" applyAlignment="1">
      <alignment horizontal="center" vertical="center"/>
    </xf>
    <xf numFmtId="186" fontId="32" fillId="2" borderId="20" xfId="1" applyNumberFormat="1" applyFont="1" applyFill="1" applyBorder="1" applyAlignment="1">
      <alignment horizontal="center" vertical="center"/>
    </xf>
    <xf numFmtId="186" fontId="32" fillId="2" borderId="1" xfId="1" applyNumberFormat="1" applyFont="1" applyFill="1" applyBorder="1" applyAlignment="1">
      <alignment horizontal="center" vertical="center"/>
    </xf>
    <xf numFmtId="186" fontId="32" fillId="2" borderId="24" xfId="1" applyNumberFormat="1" applyFont="1" applyFill="1" applyBorder="1" applyAlignment="1">
      <alignment horizontal="center" vertical="center"/>
    </xf>
    <xf numFmtId="186" fontId="32" fillId="2" borderId="10" xfId="1" applyNumberFormat="1" applyFont="1" applyFill="1" applyBorder="1" applyAlignment="1">
      <alignment horizontal="center" vertical="center"/>
    </xf>
    <xf numFmtId="186" fontId="32" fillId="2" borderId="8" xfId="1" applyNumberFormat="1" applyFont="1" applyFill="1" applyBorder="1" applyAlignment="1">
      <alignment horizontal="center" vertical="center"/>
    </xf>
    <xf numFmtId="0" fontId="7" fillId="0" borderId="1" xfId="15" applyFont="1" applyBorder="1" applyAlignment="1">
      <alignment horizontal="distributed" vertical="center" justifyLastLine="1"/>
    </xf>
    <xf numFmtId="0" fontId="7" fillId="0" borderId="22" xfId="15" applyFont="1" applyBorder="1" applyAlignment="1">
      <alignment horizontal="distributed" vertical="center" justifyLastLine="1"/>
    </xf>
    <xf numFmtId="0" fontId="7" fillId="0" borderId="9" xfId="15" applyFont="1" applyBorder="1" applyAlignment="1">
      <alignment horizontal="distributed" vertical="center" justifyLastLine="1"/>
    </xf>
    <xf numFmtId="0" fontId="7" fillId="0" borderId="10" xfId="15" applyFont="1" applyBorder="1" applyAlignment="1">
      <alignment horizontal="distributed" vertical="center" justifyLastLine="1"/>
    </xf>
    <xf numFmtId="0" fontId="7" fillId="0" borderId="8" xfId="15" applyFont="1" applyBorder="1" applyAlignment="1">
      <alignment horizontal="distributed" vertical="center" justifyLastLine="1"/>
    </xf>
    <xf numFmtId="0" fontId="6" fillId="0" borderId="8" xfId="15" applyBorder="1" applyAlignment="1">
      <alignment horizontal="distributed" vertical="center" justifyLastLine="1"/>
    </xf>
    <xf numFmtId="0" fontId="9" fillId="0" borderId="0" xfId="15" applyFont="1" applyAlignment="1">
      <alignment vertical="center"/>
    </xf>
    <xf numFmtId="0" fontId="6" fillId="0" borderId="21" xfId="15" applyBorder="1" applyAlignment="1">
      <alignment horizontal="distributed" vertical="center" justifyLastLine="1"/>
    </xf>
    <xf numFmtId="0" fontId="1" fillId="0" borderId="2" xfId="15" applyFont="1" applyBorder="1" applyAlignment="1">
      <alignment horizontal="right" vertical="center"/>
    </xf>
    <xf numFmtId="0" fontId="35" fillId="0" borderId="2" xfId="15" applyFont="1" applyBorder="1" applyAlignment="1">
      <alignment horizontal="right" vertical="center"/>
    </xf>
    <xf numFmtId="0" fontId="7" fillId="0" borderId="21" xfId="15" applyFont="1" applyBorder="1" applyAlignment="1">
      <alignment horizontal="distributed" vertical="center" justifyLastLine="1"/>
    </xf>
    <xf numFmtId="0" fontId="7" fillId="0" borderId="27" xfId="15" applyFont="1" applyBorder="1" applyAlignment="1">
      <alignment horizontal="distributed" vertical="center" justifyLastLine="1"/>
    </xf>
    <xf numFmtId="0" fontId="7" fillId="0" borderId="9" xfId="15" applyFont="1" applyBorder="1" applyAlignment="1">
      <alignment horizontal="center" vertical="center"/>
    </xf>
    <xf numFmtId="0" fontId="7" fillId="0" borderId="10" xfId="15" applyFont="1" applyBorder="1" applyAlignment="1">
      <alignment horizontal="center" vertical="center"/>
    </xf>
    <xf numFmtId="0" fontId="9" fillId="0" borderId="0" xfId="15" applyFont="1" applyAlignment="1">
      <alignment horizontal="left" vertical="center"/>
    </xf>
    <xf numFmtId="0" fontId="7" fillId="0" borderId="25" xfId="15" applyFont="1" applyBorder="1" applyAlignment="1">
      <alignment horizontal="distributed" vertical="center" wrapText="1" justifyLastLine="1"/>
    </xf>
    <xf numFmtId="0" fontId="7" fillId="0" borderId="29" xfId="15" applyFont="1" applyBorder="1" applyAlignment="1">
      <alignment horizontal="distributed" vertical="center" wrapText="1" justifyLastLine="1"/>
    </xf>
    <xf numFmtId="0" fontId="7" fillId="0" borderId="18" xfId="15" applyFont="1" applyBorder="1" applyAlignment="1">
      <alignment horizontal="distributed" vertical="center" justifyLastLine="1"/>
    </xf>
    <xf numFmtId="0" fontId="7" fillId="0" borderId="28" xfId="15" applyFont="1" applyBorder="1" applyAlignment="1">
      <alignment horizontal="distributed" vertical="center" justifyLastLine="1"/>
    </xf>
    <xf numFmtId="0" fontId="7" fillId="0" borderId="26" xfId="15" applyFont="1" applyBorder="1" applyAlignment="1">
      <alignment horizontal="distributed" vertical="center" wrapText="1" justifyLastLine="1"/>
    </xf>
    <xf numFmtId="0" fontId="7" fillId="0" borderId="26" xfId="15" applyFont="1" applyBorder="1" applyAlignment="1">
      <alignment horizontal="distributed" vertical="center" justifyLastLine="1"/>
    </xf>
    <xf numFmtId="0" fontId="9" fillId="0" borderId="0" xfId="15" applyFont="1" applyFill="1" applyAlignment="1">
      <alignment horizontal="left" vertical="center"/>
    </xf>
    <xf numFmtId="0" fontId="8" fillId="0" borderId="30" xfId="15" applyFont="1" applyFill="1" applyBorder="1" applyAlignment="1">
      <alignment horizontal="left" vertical="center" wrapText="1"/>
    </xf>
    <xf numFmtId="0" fontId="8" fillId="0" borderId="32" xfId="15" applyFont="1" applyFill="1" applyBorder="1" applyAlignment="1">
      <alignment horizontal="left" vertical="center"/>
    </xf>
    <xf numFmtId="0" fontId="7" fillId="0" borderId="31" xfId="15" applyFont="1" applyFill="1" applyBorder="1" applyAlignment="1">
      <alignment horizontal="center" vertical="center"/>
    </xf>
    <xf numFmtId="0" fontId="7" fillId="0" borderId="29" xfId="15" applyFont="1" applyFill="1" applyBorder="1" applyAlignment="1">
      <alignment horizontal="center" vertical="center"/>
    </xf>
    <xf numFmtId="0" fontId="12" fillId="0" borderId="31" xfId="15" applyFont="1" applyFill="1" applyBorder="1" applyAlignment="1">
      <alignment horizontal="center" vertical="center" wrapText="1"/>
    </xf>
    <xf numFmtId="0" fontId="12" fillId="0" borderId="29" xfId="15" applyFont="1" applyFill="1" applyBorder="1" applyAlignment="1">
      <alignment horizontal="center" vertical="center" wrapText="1"/>
    </xf>
    <xf numFmtId="0" fontId="7" fillId="0" borderId="31" xfId="15" applyFont="1" applyFill="1" applyBorder="1" applyAlignment="1">
      <alignment horizontal="center" vertical="center" wrapText="1"/>
    </xf>
    <xf numFmtId="0" fontId="7" fillId="0" borderId="29" xfId="15" applyFont="1" applyFill="1" applyBorder="1" applyAlignment="1">
      <alignment horizontal="center" vertical="center" wrapText="1"/>
    </xf>
    <xf numFmtId="0" fontId="7" fillId="0" borderId="20" xfId="15" applyFont="1" applyFill="1" applyBorder="1" applyAlignment="1">
      <alignment horizontal="center" vertical="center"/>
    </xf>
    <xf numFmtId="0" fontId="7" fillId="0" borderId="19" xfId="15" applyFont="1" applyFill="1" applyBorder="1" applyAlignment="1">
      <alignment horizontal="center" vertical="center"/>
    </xf>
    <xf numFmtId="0" fontId="8" fillId="0" borderId="31" xfId="15" applyFont="1" applyFill="1" applyBorder="1" applyAlignment="1">
      <alignment horizontal="center" vertical="center" wrapText="1"/>
    </xf>
    <xf numFmtId="0" fontId="8" fillId="0" borderId="29" xfId="15" applyFont="1" applyFill="1" applyBorder="1" applyAlignment="1">
      <alignment horizontal="center" vertical="center" wrapText="1"/>
    </xf>
    <xf numFmtId="181" fontId="24" fillId="0" borderId="0" xfId="15" applyNumberFormat="1" applyFont="1" applyFill="1" applyBorder="1" applyAlignment="1">
      <alignment horizontal="center" vertical="center" wrapText="1"/>
    </xf>
    <xf numFmtId="181" fontId="25" fillId="0" borderId="0" xfId="15" applyNumberFormat="1" applyFont="1" applyFill="1" applyBorder="1" applyAlignment="1">
      <alignment horizontal="center" vertical="center" wrapText="1"/>
    </xf>
    <xf numFmtId="0" fontId="7" fillId="0" borderId="0" xfId="15" applyFont="1" applyFill="1" applyBorder="1" applyAlignment="1">
      <alignment horizontal="center" vertical="center"/>
    </xf>
    <xf numFmtId="181" fontId="12" fillId="0" borderId="31" xfId="15" applyNumberFormat="1" applyFont="1" applyFill="1" applyBorder="1" applyAlignment="1">
      <alignment horizontal="center" vertical="center" wrapText="1"/>
    </xf>
    <xf numFmtId="181" fontId="12" fillId="0" borderId="29" xfId="15" applyNumberFormat="1" applyFont="1" applyFill="1" applyBorder="1" applyAlignment="1">
      <alignment horizontal="center" vertical="center" wrapText="1"/>
    </xf>
    <xf numFmtId="0" fontId="12" fillId="0" borderId="0" xfId="15" applyFont="1" applyFill="1" applyBorder="1" applyAlignment="1">
      <alignment horizontal="center" vertical="center" wrapText="1"/>
    </xf>
    <xf numFmtId="0" fontId="7" fillId="0" borderId="0" xfId="15" applyFont="1" applyFill="1" applyBorder="1" applyAlignment="1">
      <alignment horizontal="center" vertical="center" wrapText="1"/>
    </xf>
    <xf numFmtId="0" fontId="9" fillId="0" borderId="0" xfId="15" applyFont="1" applyFill="1" applyAlignment="1">
      <alignment vertical="center"/>
    </xf>
    <xf numFmtId="0" fontId="1" fillId="0" borderId="2" xfId="15" applyFont="1" applyFill="1" applyBorder="1" applyAlignment="1">
      <alignment horizontal="right" vertical="center"/>
    </xf>
    <xf numFmtId="0" fontId="6" fillId="0" borderId="2" xfId="15" applyBorder="1" applyAlignment="1">
      <alignment vertical="center"/>
    </xf>
    <xf numFmtId="0" fontId="7" fillId="0" borderId="21" xfId="15" applyFont="1" applyFill="1" applyBorder="1" applyAlignment="1">
      <alignment horizontal="distributed" vertical="center" justifyLastLine="1"/>
    </xf>
    <xf numFmtId="0" fontId="7" fillId="0" borderId="9" xfId="15" applyFont="1" applyFill="1" applyBorder="1" applyAlignment="1">
      <alignment horizontal="distributed" vertical="center" justifyLastLine="1"/>
    </xf>
    <xf numFmtId="0" fontId="7" fillId="0" borderId="27" xfId="15" applyFont="1" applyFill="1" applyBorder="1" applyAlignment="1">
      <alignment horizontal="distributed" vertical="center" justifyLastLine="1"/>
    </xf>
    <xf numFmtId="0" fontId="7" fillId="0" borderId="26" xfId="15" applyFont="1" applyFill="1" applyBorder="1" applyAlignment="1">
      <alignment horizontal="distributed" vertical="center" justifyLastLine="1"/>
    </xf>
    <xf numFmtId="0" fontId="7" fillId="0" borderId="8" xfId="15" applyFont="1" applyFill="1" applyBorder="1" applyAlignment="1">
      <alignment horizontal="center" vertical="center" justifyLastLine="1"/>
    </xf>
    <xf numFmtId="0" fontId="7" fillId="0" borderId="21" xfId="15" applyFont="1" applyFill="1" applyBorder="1" applyAlignment="1">
      <alignment horizontal="center" vertical="center" justifyLastLine="1"/>
    </xf>
    <xf numFmtId="0" fontId="7" fillId="0" borderId="10" xfId="15" applyFont="1" applyFill="1" applyBorder="1" applyAlignment="1">
      <alignment horizontal="center" vertical="center" justifyLastLine="1"/>
    </xf>
    <xf numFmtId="0" fontId="7" fillId="0" borderId="22" xfId="15" applyFont="1" applyFill="1" applyBorder="1" applyAlignment="1">
      <alignment horizontal="distributed" shrinkToFit="1"/>
    </xf>
    <xf numFmtId="0" fontId="7" fillId="0" borderId="17" xfId="15" applyFont="1" applyFill="1" applyBorder="1" applyAlignment="1">
      <alignment horizontal="distributed" shrinkToFit="1"/>
    </xf>
    <xf numFmtId="0" fontId="22" fillId="0" borderId="0" xfId="15" applyFont="1" applyFill="1" applyBorder="1" applyAlignment="1">
      <alignment horizontal="left" vertical="center"/>
    </xf>
    <xf numFmtId="0" fontId="22" fillId="0" borderId="23" xfId="15" applyFont="1" applyFill="1" applyBorder="1" applyAlignment="1">
      <alignment horizontal="left" vertical="center"/>
    </xf>
    <xf numFmtId="0" fontId="7" fillId="0" borderId="0" xfId="15" applyFont="1" applyFill="1" applyBorder="1" applyAlignment="1">
      <alignment horizontal="distributed" shrinkToFit="1"/>
    </xf>
    <xf numFmtId="0" fontId="7" fillId="0" borderId="23" xfId="15" applyFont="1" applyFill="1" applyBorder="1" applyAlignment="1">
      <alignment horizontal="distributed" shrinkToFit="1"/>
    </xf>
    <xf numFmtId="0" fontId="7" fillId="0" borderId="21" xfId="15" applyFont="1" applyFill="1" applyBorder="1" applyAlignment="1">
      <alignment horizontal="distributed" vertical="center" shrinkToFit="1"/>
    </xf>
    <xf numFmtId="0" fontId="7" fillId="0" borderId="9" xfId="15" applyFont="1" applyFill="1" applyBorder="1" applyAlignment="1">
      <alignment horizontal="distributed" vertical="center" shrinkToFit="1"/>
    </xf>
    <xf numFmtId="0" fontId="7" fillId="0" borderId="27" xfId="15" applyFont="1" applyFill="1" applyBorder="1" applyAlignment="1">
      <alignment horizontal="distributed" vertical="center" shrinkToFit="1"/>
    </xf>
    <xf numFmtId="0" fontId="7" fillId="0" borderId="26" xfId="15" applyFont="1" applyFill="1" applyBorder="1" applyAlignment="1">
      <alignment horizontal="distributed" vertical="center" shrinkToFit="1"/>
    </xf>
    <xf numFmtId="0" fontId="22" fillId="0" borderId="0" xfId="15" applyFont="1" applyFill="1" applyBorder="1" applyAlignment="1">
      <alignment horizontal="left" vertical="center" shrinkToFit="1"/>
    </xf>
    <xf numFmtId="0" fontId="22" fillId="0" borderId="23" xfId="15" applyFont="1" applyFill="1" applyBorder="1" applyAlignment="1">
      <alignment horizontal="left" vertical="center" shrinkToFit="1"/>
    </xf>
    <xf numFmtId="0" fontId="22" fillId="0" borderId="5" xfId="15" applyFont="1" applyFill="1" applyBorder="1" applyAlignment="1">
      <alignment horizontal="left" vertical="center" shrinkToFit="1"/>
    </xf>
    <xf numFmtId="0" fontId="22" fillId="0" borderId="7" xfId="15" applyFont="1" applyFill="1" applyBorder="1" applyAlignment="1">
      <alignment horizontal="left" vertical="center" shrinkToFit="1"/>
    </xf>
    <xf numFmtId="0" fontId="1" fillId="0" borderId="0" xfId="15" applyFont="1" applyFill="1" applyBorder="1" applyAlignment="1">
      <alignment horizontal="left" vertical="center"/>
    </xf>
    <xf numFmtId="0" fontId="7" fillId="0" borderId="9" xfId="15" applyFont="1" applyBorder="1" applyAlignment="1">
      <alignment horizontal="distributed" vertical="center"/>
    </xf>
    <xf numFmtId="0" fontId="7" fillId="0" borderId="10" xfId="15" applyFont="1" applyBorder="1" applyAlignment="1">
      <alignment horizontal="distributed" vertical="center"/>
    </xf>
    <xf numFmtId="0" fontId="22" fillId="0" borderId="5" xfId="15" applyFont="1" applyBorder="1" applyAlignment="1">
      <alignment horizontal="left" vertical="center"/>
    </xf>
    <xf numFmtId="0" fontId="22" fillId="0" borderId="7" xfId="15" applyFont="1" applyBorder="1" applyAlignment="1">
      <alignment horizontal="left" vertical="center"/>
    </xf>
    <xf numFmtId="0" fontId="22" fillId="0" borderId="0" xfId="15" applyFont="1" applyBorder="1" applyAlignment="1">
      <alignment horizontal="left" vertical="center"/>
    </xf>
    <xf numFmtId="0" fontId="22" fillId="0" borderId="23" xfId="15" applyFont="1" applyBorder="1" applyAlignment="1">
      <alignment horizontal="left" vertical="center"/>
    </xf>
    <xf numFmtId="0" fontId="7" fillId="0" borderId="21" xfId="15" applyFont="1" applyBorder="1" applyAlignment="1">
      <alignment horizontal="distributed" vertical="center"/>
    </xf>
    <xf numFmtId="0" fontId="7" fillId="0" borderId="27" xfId="15" applyFont="1" applyBorder="1" applyAlignment="1">
      <alignment horizontal="distributed" vertical="center"/>
    </xf>
    <xf numFmtId="0" fontId="7" fillId="0" borderId="26" xfId="15" applyFont="1" applyBorder="1" applyAlignment="1">
      <alignment horizontal="distributed" vertical="center"/>
    </xf>
    <xf numFmtId="0" fontId="7" fillId="0" borderId="10" xfId="15" applyFont="1" applyBorder="1" applyAlignment="1">
      <alignment horizontal="distributed" vertical="center" indent="1"/>
    </xf>
    <xf numFmtId="0" fontId="7" fillId="0" borderId="8" xfId="15" applyFont="1" applyBorder="1" applyAlignment="1">
      <alignment horizontal="distributed" vertical="center" indent="1"/>
    </xf>
    <xf numFmtId="0" fontId="7" fillId="0" borderId="21" xfId="15" applyFont="1" applyBorder="1" applyAlignment="1">
      <alignment horizontal="distributed" vertical="center" indent="1"/>
    </xf>
    <xf numFmtId="0" fontId="1" fillId="0" borderId="0" xfId="15" applyFont="1" applyFill="1" applyBorder="1" applyAlignment="1">
      <alignment horizontal="right" vertical="center"/>
    </xf>
    <xf numFmtId="0" fontId="7" fillId="0" borderId="1" xfId="15" applyFont="1" applyFill="1" applyBorder="1" applyAlignment="1">
      <alignment horizontal="center" vertical="center" wrapText="1" justifyLastLine="1"/>
    </xf>
    <xf numFmtId="0" fontId="7" fillId="0" borderId="0" xfId="15" applyFont="1" applyFill="1" applyBorder="1" applyAlignment="1">
      <alignment horizontal="center" vertical="center" wrapText="1" justifyLastLine="1"/>
    </xf>
    <xf numFmtId="0" fontId="7" fillId="0" borderId="22" xfId="15" applyFont="1" applyFill="1" applyBorder="1" applyAlignment="1">
      <alignment horizontal="center" vertical="center" wrapText="1" justifyLastLine="1"/>
    </xf>
    <xf numFmtId="0" fontId="7" fillId="0" borderId="9" xfId="15" applyFont="1" applyFill="1" applyBorder="1" applyAlignment="1">
      <alignment horizontal="center" vertical="center" wrapText="1"/>
    </xf>
    <xf numFmtId="0" fontId="7" fillId="0" borderId="26" xfId="15" applyFont="1" applyFill="1" applyBorder="1" applyAlignment="1">
      <alignment horizontal="center" vertical="center" wrapText="1"/>
    </xf>
    <xf numFmtId="0" fontId="7" fillId="0" borderId="8" xfId="15" applyFont="1" applyFill="1" applyBorder="1" applyAlignment="1">
      <alignment horizontal="center" vertical="center" wrapText="1" justifyLastLine="1"/>
    </xf>
    <xf numFmtId="0" fontId="7" fillId="0" borderId="21" xfId="15" applyFont="1" applyFill="1" applyBorder="1" applyAlignment="1">
      <alignment horizontal="center" vertical="center" wrapText="1" justifyLastLine="1"/>
    </xf>
    <xf numFmtId="0" fontId="7" fillId="0" borderId="26" xfId="15" applyFont="1" applyFill="1" applyBorder="1" applyAlignment="1">
      <alignment horizontal="center" vertical="center" justifyLastLine="1"/>
    </xf>
    <xf numFmtId="0" fontId="7" fillId="0" borderId="18" xfId="15" applyFont="1" applyFill="1" applyBorder="1" applyAlignment="1">
      <alignment horizontal="center" vertical="center" justifyLastLine="1"/>
    </xf>
    <xf numFmtId="0" fontId="7" fillId="0" borderId="28" xfId="15" applyFont="1" applyFill="1" applyBorder="1" applyAlignment="1">
      <alignment horizontal="center" vertical="center" justifyLastLine="1"/>
    </xf>
    <xf numFmtId="0" fontId="22" fillId="0" borderId="5" xfId="15" applyFont="1" applyFill="1" applyBorder="1" applyAlignment="1">
      <alignment horizontal="left" vertical="center"/>
    </xf>
    <xf numFmtId="0" fontId="22" fillId="0" borderId="7" xfId="15" applyFont="1" applyFill="1" applyBorder="1" applyAlignment="1">
      <alignment horizontal="left" vertical="center"/>
    </xf>
    <xf numFmtId="181" fontId="7" fillId="0" borderId="11" xfId="15" applyNumberFormat="1" applyFont="1" applyFill="1" applyBorder="1" applyAlignment="1">
      <alignment horizontal="right" vertical="center"/>
    </xf>
    <xf numFmtId="181" fontId="7" fillId="0" borderId="0" xfId="15" applyNumberFormat="1" applyFont="1" applyFill="1" applyBorder="1" applyAlignment="1">
      <alignment horizontal="right" vertical="center"/>
    </xf>
    <xf numFmtId="0" fontId="7" fillId="0" borderId="27" xfId="15" applyFont="1" applyFill="1" applyBorder="1" applyAlignment="1">
      <alignment horizontal="center" vertical="center" justifyLastLine="1"/>
    </xf>
    <xf numFmtId="0" fontId="8" fillId="0" borderId="26" xfId="15" applyFont="1" applyFill="1" applyBorder="1" applyAlignment="1">
      <alignment horizontal="center" vertical="center" justifyLastLine="1"/>
    </xf>
    <xf numFmtId="0" fontId="8" fillId="0" borderId="26" xfId="15" applyFont="1" applyFill="1" applyBorder="1" applyAlignment="1">
      <alignment horizontal="center" vertical="center" wrapText="1" justifyLastLine="1"/>
    </xf>
    <xf numFmtId="0" fontId="6" fillId="0" borderId="0" xfId="15" applyFill="1" applyAlignment="1"/>
    <xf numFmtId="0" fontId="7" fillId="0" borderId="5" xfId="15" applyFont="1" applyFill="1" applyBorder="1" applyAlignment="1">
      <alignment horizontal="center" vertical="center" justifyLastLine="1"/>
    </xf>
    <xf numFmtId="0" fontId="7" fillId="0" borderId="22" xfId="15" applyFont="1" applyFill="1" applyBorder="1" applyAlignment="1">
      <alignment horizontal="center" vertical="center" justifyLastLine="1"/>
    </xf>
    <xf numFmtId="181" fontId="4" fillId="0" borderId="0" xfId="15" applyNumberFormat="1" applyFont="1" applyFill="1" applyBorder="1" applyAlignment="1">
      <alignment horizontal="right" vertical="center"/>
    </xf>
    <xf numFmtId="0" fontId="4" fillId="0" borderId="0" xfId="15" applyFont="1" applyFill="1" applyAlignment="1"/>
    <xf numFmtId="181" fontId="4" fillId="0" borderId="11" xfId="15" applyNumberFormat="1" applyFont="1" applyFill="1" applyBorder="1" applyAlignment="1">
      <alignment horizontal="right" vertical="center"/>
    </xf>
    <xf numFmtId="181" fontId="4" fillId="0" borderId="22" xfId="15" applyNumberFormat="1" applyFont="1" applyFill="1" applyBorder="1" applyAlignment="1">
      <alignment horizontal="right" vertical="center"/>
    </xf>
    <xf numFmtId="0" fontId="4" fillId="0" borderId="22" xfId="15" applyFont="1" applyFill="1" applyBorder="1" applyAlignment="1"/>
    <xf numFmtId="181" fontId="4" fillId="0" borderId="19" xfId="15" applyNumberFormat="1" applyFont="1" applyFill="1" applyBorder="1" applyAlignment="1">
      <alignment horizontal="right" vertical="center"/>
    </xf>
    <xf numFmtId="0" fontId="6" fillId="0" borderId="22" xfId="15" applyFill="1" applyBorder="1" applyAlignment="1"/>
    <xf numFmtId="0" fontId="1" fillId="0" borderId="0" xfId="15" applyFont="1" applyFill="1" applyBorder="1" applyAlignment="1">
      <alignment vertical="center"/>
    </xf>
    <xf numFmtId="0" fontId="1" fillId="0" borderId="0" xfId="15" applyFont="1" applyFill="1" applyBorder="1" applyAlignment="1">
      <alignment horizontal="right"/>
    </xf>
    <xf numFmtId="0" fontId="7" fillId="0" borderId="24" xfId="15" applyFont="1" applyFill="1" applyBorder="1" applyAlignment="1">
      <alignment horizontal="center" vertical="center" wrapText="1" justifyLastLine="1"/>
    </xf>
    <xf numFmtId="0" fontId="7" fillId="0" borderId="23" xfId="15" applyFont="1" applyFill="1" applyBorder="1" applyAlignment="1">
      <alignment horizontal="center" vertical="center" wrapText="1" justifyLastLine="1"/>
    </xf>
    <xf numFmtId="0" fontId="7" fillId="0" borderId="17" xfId="15" applyFont="1" applyFill="1" applyBorder="1" applyAlignment="1">
      <alignment horizontal="center" vertical="center" wrapText="1" justifyLastLine="1"/>
    </xf>
    <xf numFmtId="0" fontId="7" fillId="0" borderId="9" xfId="15" applyFont="1" applyFill="1" applyBorder="1" applyAlignment="1">
      <alignment horizontal="center" vertical="center" justifyLastLine="1"/>
    </xf>
    <xf numFmtId="0" fontId="7" fillId="0" borderId="9" xfId="15" applyFont="1" applyFill="1" applyBorder="1" applyAlignment="1">
      <alignment horizontal="center" vertical="center" wrapText="1" justifyLastLine="1"/>
    </xf>
    <xf numFmtId="0" fontId="7" fillId="0" borderId="26" xfId="15" applyFont="1" applyFill="1" applyBorder="1" applyAlignment="1">
      <alignment horizontal="center" vertical="center" wrapText="1" justifyLastLine="1"/>
    </xf>
    <xf numFmtId="0" fontId="7" fillId="0" borderId="10" xfId="15" applyFont="1" applyFill="1" applyBorder="1" applyAlignment="1">
      <alignment horizontal="center" vertical="center" wrapText="1" justifyLastLine="1"/>
    </xf>
    <xf numFmtId="0" fontId="7" fillId="0" borderId="18" xfId="15" applyFont="1" applyFill="1" applyBorder="1" applyAlignment="1">
      <alignment horizontal="center" vertical="center" wrapText="1" justifyLastLine="1"/>
    </xf>
    <xf numFmtId="0" fontId="8" fillId="0" borderId="18" xfId="15" applyFont="1" applyFill="1" applyBorder="1" applyAlignment="1">
      <alignment horizontal="center" vertical="center" wrapText="1" justifyLastLine="1"/>
    </xf>
    <xf numFmtId="0" fontId="8" fillId="0" borderId="28" xfId="15" applyFont="1" applyFill="1" applyBorder="1" applyAlignment="1">
      <alignment horizontal="center" vertical="center" wrapText="1" justifyLastLine="1"/>
    </xf>
    <xf numFmtId="0" fontId="12" fillId="0" borderId="26" xfId="15" applyFont="1" applyFill="1" applyBorder="1" applyAlignment="1">
      <alignment horizontal="center" vertical="center" wrapText="1" justifyLastLine="1"/>
    </xf>
    <xf numFmtId="0" fontId="40" fillId="0" borderId="26" xfId="15" applyFont="1" applyFill="1" applyBorder="1" applyAlignment="1">
      <alignment horizontal="center" vertical="center" wrapText="1" justifyLastLine="1"/>
    </xf>
    <xf numFmtId="0" fontId="22" fillId="0" borderId="5" xfId="15" applyFont="1" applyFill="1" applyBorder="1" applyAlignment="1">
      <alignment vertical="center"/>
    </xf>
    <xf numFmtId="0" fontId="6" fillId="0" borderId="7" xfId="15" applyFill="1" applyBorder="1" applyAlignment="1">
      <alignment vertical="center"/>
    </xf>
    <xf numFmtId="0" fontId="7" fillId="0" borderId="0" xfId="15" applyFont="1" applyFill="1" applyBorder="1" applyAlignment="1">
      <alignment horizontal="distributed" vertical="center"/>
    </xf>
    <xf numFmtId="0" fontId="6" fillId="0" borderId="23" xfId="15" applyFill="1" applyBorder="1" applyAlignment="1">
      <alignment horizontal="distributed" vertical="center"/>
    </xf>
    <xf numFmtId="184" fontId="7" fillId="0" borderId="0" xfId="15" applyNumberFormat="1" applyFont="1" applyFill="1" applyBorder="1" applyAlignment="1">
      <alignment horizontal="right" vertical="center"/>
    </xf>
    <xf numFmtId="184" fontId="4" fillId="0" borderId="0" xfId="15" applyNumberFormat="1" applyFont="1" applyFill="1" applyBorder="1" applyAlignment="1">
      <alignment horizontal="right" vertical="center"/>
    </xf>
    <xf numFmtId="0" fontId="4" fillId="0" borderId="0" xfId="15" applyFont="1" applyFill="1" applyAlignment="1">
      <alignment horizontal="right" vertical="center"/>
    </xf>
    <xf numFmtId="0" fontId="4" fillId="0" borderId="0" xfId="15" applyFont="1" applyFill="1" applyAlignment="1">
      <alignment vertical="center"/>
    </xf>
    <xf numFmtId="184" fontId="7" fillId="0" borderId="0" xfId="15" quotePrefix="1" applyNumberFormat="1" applyFont="1" applyFill="1" applyBorder="1" applyAlignment="1">
      <alignment horizontal="right" vertical="center"/>
    </xf>
    <xf numFmtId="184" fontId="4" fillId="0" borderId="0" xfId="15" quotePrefix="1" applyNumberFormat="1" applyFont="1" applyFill="1" applyBorder="1" applyAlignment="1">
      <alignment horizontal="right" vertical="center"/>
    </xf>
    <xf numFmtId="176" fontId="7" fillId="0" borderId="0" xfId="15" applyNumberFormat="1" applyFont="1" applyFill="1" applyBorder="1" applyAlignment="1">
      <alignment horizontal="center" vertical="center" shrinkToFit="1"/>
    </xf>
    <xf numFmtId="0" fontId="6" fillId="0" borderId="23" xfId="15" applyFill="1" applyBorder="1" applyAlignment="1">
      <alignment horizontal="center" vertical="center" shrinkToFit="1"/>
    </xf>
    <xf numFmtId="188" fontId="7" fillId="0" borderId="0" xfId="15" applyNumberFormat="1" applyFont="1" applyFill="1" applyBorder="1" applyAlignment="1">
      <alignment horizontal="right" vertical="center"/>
    </xf>
    <xf numFmtId="188" fontId="4" fillId="0" borderId="0" xfId="15" applyNumberFormat="1" applyFont="1" applyFill="1" applyBorder="1" applyAlignment="1">
      <alignment horizontal="right" vertical="center"/>
    </xf>
    <xf numFmtId="188" fontId="4" fillId="0" borderId="0" xfId="15" applyNumberFormat="1" applyFont="1" applyFill="1" applyAlignment="1">
      <alignment horizontal="right" vertical="center"/>
    </xf>
    <xf numFmtId="0" fontId="12" fillId="0" borderId="0" xfId="15" applyFont="1" applyFill="1" applyBorder="1" applyAlignment="1">
      <alignment horizontal="distributed" vertical="center" wrapText="1"/>
    </xf>
    <xf numFmtId="0" fontId="41" fillId="0" borderId="23" xfId="15" applyFont="1" applyFill="1" applyBorder="1" applyAlignment="1">
      <alignment horizontal="distributed" vertical="center"/>
    </xf>
    <xf numFmtId="0" fontId="12" fillId="0" borderId="0" xfId="15" applyFont="1" applyFill="1" applyBorder="1" applyAlignment="1">
      <alignment horizontal="distributed" vertical="center"/>
    </xf>
    <xf numFmtId="0" fontId="12" fillId="0" borderId="0" xfId="15" applyFont="1" applyFill="1" applyBorder="1" applyAlignment="1">
      <alignment vertical="center" shrinkToFit="1"/>
    </xf>
    <xf numFmtId="0" fontId="41" fillId="0" borderId="23" xfId="15" applyFont="1" applyFill="1" applyBorder="1" applyAlignment="1">
      <alignment vertical="center" shrinkToFit="1"/>
    </xf>
    <xf numFmtId="0" fontId="12" fillId="0" borderId="2" xfId="15" applyFont="1" applyFill="1" applyBorder="1" applyAlignment="1">
      <alignment horizontal="distributed" vertical="center" wrapText="1"/>
    </xf>
    <xf numFmtId="0" fontId="41" fillId="0" borderId="4" xfId="15" applyFont="1" applyFill="1" applyBorder="1" applyAlignment="1">
      <alignment horizontal="distributed" vertical="center"/>
    </xf>
    <xf numFmtId="184" fontId="7" fillId="0" borderId="3" xfId="15" quotePrefix="1" applyNumberFormat="1" applyFont="1" applyFill="1" applyBorder="1" applyAlignment="1">
      <alignment horizontal="right" vertical="center"/>
    </xf>
    <xf numFmtId="184" fontId="7" fillId="0" borderId="2" xfId="15" applyNumberFormat="1" applyFont="1" applyFill="1" applyBorder="1" applyAlignment="1">
      <alignment horizontal="right" vertical="center"/>
    </xf>
    <xf numFmtId="184" fontId="4" fillId="0" borderId="2" xfId="15" quotePrefix="1" applyNumberFormat="1" applyFont="1" applyFill="1" applyBorder="1" applyAlignment="1">
      <alignment horizontal="right" vertical="center"/>
    </xf>
    <xf numFmtId="184" fontId="4" fillId="0" borderId="2" xfId="15" applyNumberFormat="1" applyFont="1" applyFill="1" applyBorder="1" applyAlignment="1">
      <alignment horizontal="right" vertical="center"/>
    </xf>
    <xf numFmtId="0" fontId="7" fillId="0" borderId="18" xfId="17" applyNumberFormat="1" applyFont="1" applyBorder="1" applyAlignment="1">
      <alignment horizontal="center" vertical="center" justifyLastLine="1"/>
    </xf>
    <xf numFmtId="0" fontId="7" fillId="0" borderId="27" xfId="17" applyNumberFormat="1" applyFont="1" applyBorder="1" applyAlignment="1">
      <alignment horizontal="center" vertical="center" justifyLastLine="1"/>
    </xf>
    <xf numFmtId="49" fontId="7" fillId="0" borderId="18" xfId="17" applyNumberFormat="1" applyFont="1" applyBorder="1" applyAlignment="1">
      <alignment horizontal="center" vertical="center" justifyLastLine="1"/>
    </xf>
    <xf numFmtId="49" fontId="7" fillId="0" borderId="27" xfId="17" applyNumberFormat="1" applyFont="1" applyBorder="1" applyAlignment="1">
      <alignment horizontal="center" vertical="center" justifyLastLine="1"/>
    </xf>
    <xf numFmtId="184" fontId="4" fillId="0" borderId="5" xfId="17" applyNumberFormat="1" applyFont="1" applyBorder="1" applyAlignment="1">
      <alignment horizontal="right" vertical="center" justifyLastLine="1"/>
    </xf>
    <xf numFmtId="0" fontId="9" fillId="0" borderId="0" xfId="17" applyFont="1" applyAlignment="1">
      <alignment vertical="center"/>
    </xf>
    <xf numFmtId="0" fontId="1" fillId="0" borderId="2" xfId="17" applyFont="1" applyBorder="1" applyAlignment="1">
      <alignment horizontal="right" vertical="center"/>
    </xf>
    <xf numFmtId="0" fontId="7" fillId="0" borderId="1" xfId="17" applyFont="1" applyBorder="1" applyAlignment="1">
      <alignment horizontal="center" vertical="center" justifyLastLine="1"/>
    </xf>
    <xf numFmtId="0" fontId="7" fillId="0" borderId="22" xfId="17" applyFont="1" applyBorder="1" applyAlignment="1">
      <alignment horizontal="center" vertical="center" justifyLastLine="1"/>
    </xf>
    <xf numFmtId="0" fontId="7" fillId="0" borderId="10" xfId="17" applyFont="1" applyBorder="1" applyAlignment="1">
      <alignment horizontal="center" vertical="center" justifyLastLine="1"/>
    </xf>
    <xf numFmtId="0" fontId="7" fillId="0" borderId="8" xfId="17" applyFont="1" applyBorder="1" applyAlignment="1">
      <alignment horizontal="center" vertical="center" justifyLastLine="1"/>
    </xf>
    <xf numFmtId="0" fontId="7" fillId="0" borderId="21" xfId="17" applyFont="1" applyBorder="1" applyAlignment="1">
      <alignment horizontal="center" vertical="center" justifyLastLine="1"/>
    </xf>
    <xf numFmtId="0" fontId="8" fillId="0" borderId="20" xfId="17" applyFont="1" applyBorder="1" applyAlignment="1">
      <alignment horizontal="center" vertical="center" wrapText="1" justifyLastLine="1"/>
    </xf>
    <xf numFmtId="0" fontId="8" fillId="0" borderId="24" xfId="17" applyFont="1" applyBorder="1" applyAlignment="1">
      <alignment horizontal="center" vertical="center" wrapText="1" justifyLastLine="1"/>
    </xf>
    <xf numFmtId="0" fontId="8" fillId="0" borderId="19" xfId="17" applyFont="1" applyBorder="1" applyAlignment="1">
      <alignment horizontal="center" vertical="center" wrapText="1" justifyLastLine="1"/>
    </xf>
    <xf numFmtId="0" fontId="8" fillId="0" borderId="17" xfId="17" applyFont="1" applyBorder="1" applyAlignment="1">
      <alignment horizontal="center" vertical="center" wrapText="1" justifyLastLine="1"/>
    </xf>
    <xf numFmtId="0" fontId="8" fillId="0" borderId="1" xfId="17" applyFont="1" applyBorder="1" applyAlignment="1">
      <alignment horizontal="center" vertical="center" wrapText="1" justifyLastLine="1"/>
    </xf>
    <xf numFmtId="0" fontId="8" fillId="0" borderId="22" xfId="17" applyFont="1" applyBorder="1" applyAlignment="1">
      <alignment horizontal="center" vertical="center" wrapText="1" justifyLastLine="1"/>
    </xf>
    <xf numFmtId="188" fontId="4" fillId="0" borderId="5" xfId="17" applyNumberFormat="1" applyFont="1" applyBorder="1" applyAlignment="1">
      <alignment horizontal="right" vertical="center" justifyLastLine="1"/>
    </xf>
    <xf numFmtId="184" fontId="4" fillId="0" borderId="0" xfId="17" applyNumberFormat="1" applyFont="1" applyBorder="1" applyAlignment="1">
      <alignment horizontal="right" vertical="center" justifyLastLine="1"/>
    </xf>
    <xf numFmtId="188" fontId="4" fillId="0" borderId="0" xfId="17" applyNumberFormat="1" applyFont="1" applyBorder="1" applyAlignment="1">
      <alignment horizontal="right" vertical="center" justifyLastLine="1"/>
    </xf>
    <xf numFmtId="0" fontId="12" fillId="0" borderId="9" xfId="17" applyFont="1" applyBorder="1" applyAlignment="1">
      <alignment horizontal="center" vertical="center" wrapText="1"/>
    </xf>
    <xf numFmtId="0" fontId="12" fillId="0" borderId="10" xfId="17" applyFont="1" applyBorder="1" applyAlignment="1">
      <alignment horizontal="center" vertical="center" wrapText="1"/>
    </xf>
    <xf numFmtId="0" fontId="22" fillId="0" borderId="0" xfId="17" applyFont="1" applyBorder="1" applyAlignment="1">
      <alignment vertical="center" wrapText="1" justifyLastLine="1"/>
    </xf>
    <xf numFmtId="0" fontId="7" fillId="0" borderId="0" xfId="17" applyFont="1" applyBorder="1" applyAlignment="1">
      <alignment horizontal="distributed" vertical="center"/>
    </xf>
    <xf numFmtId="0" fontId="6" fillId="0" borderId="0" xfId="15" applyAlignment="1">
      <alignment horizontal="distributed" vertical="center"/>
    </xf>
    <xf numFmtId="181" fontId="7" fillId="0" borderId="11" xfId="17" applyNumberFormat="1" applyFont="1" applyBorder="1" applyAlignment="1">
      <alignment horizontal="right" vertical="center"/>
    </xf>
    <xf numFmtId="181" fontId="7" fillId="0" borderId="0" xfId="17" applyNumberFormat="1" applyFont="1" applyBorder="1" applyAlignment="1">
      <alignment horizontal="right" vertical="center"/>
    </xf>
    <xf numFmtId="181" fontId="7" fillId="0" borderId="0" xfId="17" quotePrefix="1" applyNumberFormat="1" applyFont="1" applyBorder="1" applyAlignment="1">
      <alignment horizontal="right" vertical="center"/>
    </xf>
    <xf numFmtId="184" fontId="4" fillId="0" borderId="2" xfId="17" applyNumberFormat="1" applyFont="1" applyBorder="1" applyAlignment="1">
      <alignment horizontal="right" vertical="center" justifyLastLine="1"/>
    </xf>
    <xf numFmtId="188" fontId="4" fillId="0" borderId="2" xfId="17" applyNumberFormat="1" applyFont="1" applyBorder="1" applyAlignment="1">
      <alignment horizontal="right" vertical="center" justifyLastLine="1"/>
    </xf>
    <xf numFmtId="0" fontId="1" fillId="0" borderId="0" xfId="17" applyFont="1" applyBorder="1" applyAlignment="1">
      <alignment horizontal="right" vertical="center"/>
    </xf>
    <xf numFmtId="0" fontId="7" fillId="0" borderId="8" xfId="17" applyFont="1" applyBorder="1" applyAlignment="1">
      <alignment horizontal="center" vertical="center" wrapText="1" justifyLastLine="1"/>
    </xf>
    <xf numFmtId="0" fontId="7" fillId="0" borderId="9" xfId="17" applyFont="1" applyBorder="1" applyAlignment="1">
      <alignment horizontal="center" vertical="center" wrapText="1"/>
    </xf>
    <xf numFmtId="181" fontId="4" fillId="0" borderId="11" xfId="17" applyNumberFormat="1" applyFont="1" applyBorder="1" applyAlignment="1">
      <alignment horizontal="right" vertical="center"/>
    </xf>
    <xf numFmtId="181" fontId="4" fillId="0" borderId="0" xfId="17" applyNumberFormat="1" applyFont="1" applyBorder="1" applyAlignment="1">
      <alignment horizontal="right" vertical="center"/>
    </xf>
    <xf numFmtId="0" fontId="12" fillId="0" borderId="0" xfId="17" applyFont="1" applyBorder="1" applyAlignment="1">
      <alignment horizontal="distributed" vertical="center" wrapText="1"/>
    </xf>
    <xf numFmtId="0" fontId="12" fillId="0" borderId="0" xfId="17" applyFont="1" applyBorder="1" applyAlignment="1">
      <alignment horizontal="distributed" vertical="center"/>
    </xf>
    <xf numFmtId="0" fontId="7" fillId="0" borderId="2" xfId="17" applyFont="1" applyBorder="1" applyAlignment="1">
      <alignment horizontal="distributed" vertical="center"/>
    </xf>
    <xf numFmtId="0" fontId="6" fillId="0" borderId="2" xfId="15" applyBorder="1" applyAlignment="1">
      <alignment horizontal="distributed" vertical="center"/>
    </xf>
    <xf numFmtId="181" fontId="4" fillId="0" borderId="3" xfId="17" applyNumberFormat="1" applyFont="1" applyBorder="1" applyAlignment="1">
      <alignment horizontal="right" vertical="center"/>
    </xf>
    <xf numFmtId="181" fontId="4" fillId="0" borderId="2" xfId="17" applyNumberFormat="1" applyFont="1" applyBorder="1" applyAlignment="1">
      <alignment horizontal="right" vertical="center"/>
    </xf>
    <xf numFmtId="181" fontId="4" fillId="0" borderId="2" xfId="17" quotePrefix="1" applyNumberFormat="1" applyFont="1" applyBorder="1" applyAlignment="1">
      <alignment horizontal="right" vertical="center"/>
    </xf>
    <xf numFmtId="0" fontId="9" fillId="0" borderId="0" xfId="17" applyFont="1" applyAlignment="1">
      <alignment vertical="center" wrapText="1"/>
    </xf>
    <xf numFmtId="0" fontId="7" fillId="0" borderId="24" xfId="17" applyFont="1" applyBorder="1" applyAlignment="1">
      <alignment horizontal="center" vertical="center" justifyLastLine="1"/>
    </xf>
    <xf numFmtId="0" fontId="7" fillId="0" borderId="17" xfId="17" applyFont="1" applyBorder="1" applyAlignment="1">
      <alignment horizontal="center" vertical="center" justifyLastLine="1"/>
    </xf>
    <xf numFmtId="0" fontId="7" fillId="0" borderId="9" xfId="17" applyFont="1" applyBorder="1" applyAlignment="1">
      <alignment horizontal="center" vertical="center" wrapText="1" justifyLastLine="1"/>
    </xf>
    <xf numFmtId="0" fontId="7" fillId="0" borderId="9" xfId="17" applyFont="1" applyBorder="1" applyAlignment="1">
      <alignment horizontal="center" vertical="center" justifyLastLine="1"/>
    </xf>
    <xf numFmtId="0" fontId="7" fillId="0" borderId="26" xfId="17" applyFont="1" applyBorder="1" applyAlignment="1">
      <alignment horizontal="center" vertical="center" justifyLastLine="1"/>
    </xf>
    <xf numFmtId="0" fontId="7" fillId="0" borderId="26" xfId="17" applyFont="1" applyBorder="1" applyAlignment="1">
      <alignment horizontal="center" vertical="center" wrapText="1" justifyLastLine="1"/>
    </xf>
    <xf numFmtId="0" fontId="24" fillId="0" borderId="26" xfId="17" applyFont="1" applyBorder="1" applyAlignment="1">
      <alignment horizontal="center" vertical="center" wrapText="1" justifyLastLine="1"/>
    </xf>
    <xf numFmtId="0" fontId="24" fillId="0" borderId="18" xfId="17" applyFont="1" applyBorder="1" applyAlignment="1">
      <alignment horizontal="center" vertical="center" wrapText="1" justifyLastLine="1"/>
    </xf>
    <xf numFmtId="0" fontId="22" fillId="0" borderId="5" xfId="17" applyFont="1" applyBorder="1" applyAlignment="1">
      <alignment vertical="center" justifyLastLine="1"/>
    </xf>
    <xf numFmtId="0" fontId="22" fillId="0" borderId="7" xfId="17" applyFont="1" applyBorder="1" applyAlignment="1">
      <alignment vertical="center" justifyLastLine="1"/>
    </xf>
    <xf numFmtId="0" fontId="7" fillId="0" borderId="0" xfId="17" applyFont="1" applyBorder="1" applyAlignment="1">
      <alignment horizontal="center" vertical="center"/>
    </xf>
    <xf numFmtId="0" fontId="7" fillId="0" borderId="23" xfId="17" applyFont="1" applyBorder="1" applyAlignment="1">
      <alignment horizontal="center" vertical="center"/>
    </xf>
    <xf numFmtId="0" fontId="6" fillId="0" borderId="23" xfId="15" applyBorder="1" applyAlignment="1">
      <alignment horizontal="distributed" vertical="center"/>
    </xf>
    <xf numFmtId="181" fontId="4" fillId="0" borderId="0" xfId="17" quotePrefix="1" applyNumberFormat="1" applyFont="1" applyBorder="1" applyAlignment="1">
      <alignment horizontal="right" vertical="center"/>
    </xf>
    <xf numFmtId="0" fontId="7" fillId="0" borderId="23" xfId="17" applyFont="1" applyBorder="1" applyAlignment="1">
      <alignment horizontal="distributed" vertical="center"/>
    </xf>
    <xf numFmtId="0" fontId="6" fillId="0" borderId="4" xfId="15" applyBorder="1" applyAlignment="1">
      <alignment horizontal="distributed" vertical="center"/>
    </xf>
    <xf numFmtId="0" fontId="7" fillId="0" borderId="0" xfId="18" applyFont="1" applyBorder="1" applyAlignment="1">
      <alignment horizontal="center" vertical="center" wrapText="1"/>
    </xf>
    <xf numFmtId="0" fontId="9" fillId="0" borderId="0" xfId="18" applyFont="1" applyAlignment="1">
      <alignment vertical="center"/>
    </xf>
    <xf numFmtId="0" fontId="1" fillId="0" borderId="0" xfId="18" applyFont="1" applyBorder="1" applyAlignment="1">
      <alignment horizontal="right" vertical="center"/>
    </xf>
    <xf numFmtId="0" fontId="7" fillId="0" borderId="8" xfId="18" applyFont="1" applyBorder="1" applyAlignment="1">
      <alignment horizontal="center" vertical="center" wrapText="1" justifyLastLine="1"/>
    </xf>
    <xf numFmtId="0" fontId="22" fillId="0" borderId="0" xfId="18" applyFont="1" applyBorder="1" applyAlignment="1">
      <alignment horizontal="left" vertical="center" wrapText="1"/>
    </xf>
    <xf numFmtId="0" fontId="8" fillId="0" borderId="0" xfId="18" applyFont="1" applyBorder="1" applyAlignment="1">
      <alignment horizontal="center" vertical="center" wrapText="1"/>
    </xf>
    <xf numFmtId="0" fontId="7" fillId="0" borderId="1" xfId="18" applyFont="1" applyBorder="1" applyAlignment="1">
      <alignment horizontal="distributed" vertical="center" wrapText="1" justifyLastLine="1"/>
    </xf>
    <xf numFmtId="0" fontId="7" fillId="0" borderId="24" xfId="18" applyFont="1" applyBorder="1" applyAlignment="1">
      <alignment horizontal="distributed" vertical="center" wrapText="1" justifyLastLine="1"/>
    </xf>
    <xf numFmtId="0" fontId="7" fillId="0" borderId="22" xfId="18" applyFont="1" applyBorder="1" applyAlignment="1">
      <alignment horizontal="distributed" vertical="center" wrapText="1" justifyLastLine="1"/>
    </xf>
    <xf numFmtId="0" fontId="7" fillId="0" borderId="17" xfId="18" applyFont="1" applyBorder="1" applyAlignment="1">
      <alignment horizontal="distributed" vertical="center" wrapText="1" justifyLastLine="1"/>
    </xf>
    <xf numFmtId="0" fontId="7" fillId="0" borderId="10" xfId="18" applyFont="1" applyBorder="1" applyAlignment="1">
      <alignment horizontal="center" vertical="center" justifyLastLine="1"/>
    </xf>
    <xf numFmtId="0" fontId="7" fillId="0" borderId="8" xfId="18" applyFont="1" applyBorder="1" applyAlignment="1">
      <alignment horizontal="center" vertical="center" justifyLastLine="1"/>
    </xf>
    <xf numFmtId="0" fontId="7" fillId="0" borderId="21" xfId="18" applyFont="1" applyBorder="1" applyAlignment="1">
      <alignment horizontal="center" vertical="center" justifyLastLine="1"/>
    </xf>
    <xf numFmtId="0" fontId="8" fillId="0" borderId="10" xfId="18" applyFont="1" applyBorder="1" applyAlignment="1">
      <alignment vertical="center" shrinkToFit="1"/>
    </xf>
    <xf numFmtId="0" fontId="8" fillId="0" borderId="8" xfId="18" applyFont="1" applyBorder="1" applyAlignment="1">
      <alignment vertical="center" shrinkToFit="1"/>
    </xf>
    <xf numFmtId="0" fontId="7" fillId="0" borderId="22" xfId="18" applyFont="1" applyBorder="1" applyAlignment="1">
      <alignment horizontal="center" vertical="center" wrapText="1"/>
    </xf>
    <xf numFmtId="0" fontId="7" fillId="0" borderId="2" xfId="18" applyFont="1" applyBorder="1" applyAlignment="1">
      <alignment horizontal="center" vertical="center" wrapText="1"/>
    </xf>
    <xf numFmtId="0" fontId="22" fillId="0" borderId="0" xfId="18" applyFont="1" applyBorder="1" applyAlignment="1">
      <alignment horizontal="left" vertical="center"/>
    </xf>
    <xf numFmtId="0" fontId="22" fillId="0" borderId="23" xfId="18" applyFont="1" applyBorder="1" applyAlignment="1">
      <alignment horizontal="left" vertical="center"/>
    </xf>
    <xf numFmtId="0" fontId="7" fillId="0" borderId="0" xfId="18" applyFont="1" applyBorder="1" applyAlignment="1">
      <alignment horizontal="center" vertical="center"/>
    </xf>
    <xf numFmtId="0" fontId="7" fillId="0" borderId="23" xfId="18" applyFont="1" applyBorder="1" applyAlignment="1">
      <alignment horizontal="center" vertical="center"/>
    </xf>
    <xf numFmtId="0" fontId="7" fillId="0" borderId="0" xfId="18" applyFont="1" applyBorder="1" applyAlignment="1">
      <alignment vertical="center"/>
    </xf>
    <xf numFmtId="0" fontId="7" fillId="0" borderId="23" xfId="18" applyFont="1" applyBorder="1" applyAlignment="1">
      <alignment vertical="center"/>
    </xf>
    <xf numFmtId="0" fontId="7" fillId="0" borderId="22" xfId="18" applyFont="1" applyBorder="1" applyAlignment="1">
      <alignment vertical="center"/>
    </xf>
    <xf numFmtId="0" fontId="6" fillId="0" borderId="17" xfId="15" applyBorder="1" applyAlignment="1">
      <alignment vertical="center"/>
    </xf>
    <xf numFmtId="0" fontId="6" fillId="0" borderId="23" xfId="15" applyBorder="1" applyAlignment="1">
      <alignment vertical="center"/>
    </xf>
    <xf numFmtId="0" fontId="1" fillId="0" borderId="0" xfId="18" applyFont="1" applyBorder="1" applyAlignment="1">
      <alignment vertical="center"/>
    </xf>
    <xf numFmtId="0" fontId="1" fillId="0" borderId="2" xfId="18" applyFont="1" applyBorder="1" applyAlignment="1">
      <alignment horizontal="right" vertical="center"/>
    </xf>
    <xf numFmtId="0" fontId="7" fillId="0" borderId="8" xfId="18" applyFont="1" applyBorder="1" applyAlignment="1">
      <alignment horizontal="center" vertical="center"/>
    </xf>
    <xf numFmtId="0" fontId="7" fillId="0" borderId="21" xfId="18" applyFont="1" applyBorder="1" applyAlignment="1">
      <alignment horizontal="center" vertical="center"/>
    </xf>
    <xf numFmtId="0" fontId="7" fillId="0" borderId="9" xfId="18" applyFont="1" applyBorder="1" applyAlignment="1">
      <alignment horizontal="center" vertical="center" wrapText="1"/>
    </xf>
    <xf numFmtId="0" fontId="7" fillId="0" borderId="10" xfId="18" applyFont="1" applyBorder="1" applyAlignment="1">
      <alignment horizontal="center" vertical="center" wrapText="1"/>
    </xf>
    <xf numFmtId="0" fontId="6" fillId="0" borderId="0" xfId="15" applyBorder="1" applyAlignment="1">
      <alignment horizontal="distributed" vertical="center"/>
    </xf>
    <xf numFmtId="0" fontId="9" fillId="0" borderId="0" xfId="19" applyFont="1" applyFill="1" applyAlignment="1">
      <alignment vertical="center"/>
    </xf>
    <xf numFmtId="0" fontId="7" fillId="0" borderId="21" xfId="19" applyFont="1" applyFill="1" applyBorder="1" applyAlignment="1">
      <alignment horizontal="distributed" vertical="center" wrapText="1" justifyLastLine="1"/>
    </xf>
    <xf numFmtId="0" fontId="7" fillId="0" borderId="9" xfId="19" applyFont="1" applyFill="1" applyBorder="1" applyAlignment="1">
      <alignment horizontal="distributed" vertical="center" wrapText="1" justifyLastLine="1"/>
    </xf>
    <xf numFmtId="0" fontId="7" fillId="0" borderId="33" xfId="19" applyFont="1" applyFill="1" applyBorder="1" applyAlignment="1">
      <alignment horizontal="distributed" vertical="center" wrapText="1" justifyLastLine="1"/>
    </xf>
    <xf numFmtId="0" fontId="7" fillId="0" borderId="8" xfId="19" applyFont="1" applyFill="1" applyBorder="1" applyAlignment="1">
      <alignment horizontal="distributed" vertical="center" wrapText="1" justifyLastLine="1"/>
    </xf>
    <xf numFmtId="0" fontId="7" fillId="0" borderId="5" xfId="19" applyFont="1" applyFill="1" applyBorder="1" applyAlignment="1">
      <alignment horizontal="distributed" vertical="center" wrapText="1" justifyLastLine="1"/>
    </xf>
    <xf numFmtId="0" fontId="7" fillId="0" borderId="7" xfId="19" applyFont="1" applyFill="1" applyBorder="1" applyAlignment="1">
      <alignment horizontal="distributed" vertical="center" wrapText="1" justifyLastLine="1"/>
    </xf>
    <xf numFmtId="0" fontId="7" fillId="0" borderId="34" xfId="19" applyFont="1" applyFill="1" applyBorder="1" applyAlignment="1">
      <alignment horizontal="distributed" vertical="center"/>
    </xf>
    <xf numFmtId="0" fontId="7" fillId="0" borderId="5" xfId="19" applyFont="1" applyFill="1" applyBorder="1" applyAlignment="1">
      <alignment horizontal="distributed" vertical="center"/>
    </xf>
    <xf numFmtId="0" fontId="7" fillId="0" borderId="7" xfId="19" applyFont="1" applyFill="1" applyBorder="1" applyAlignment="1">
      <alignment horizontal="distributed" vertical="center"/>
    </xf>
    <xf numFmtId="0" fontId="7" fillId="0" borderId="0" xfId="19" applyFont="1" applyFill="1" applyBorder="1" applyAlignment="1">
      <alignment horizontal="distributed" vertical="center"/>
    </xf>
    <xf numFmtId="0" fontId="7" fillId="0" borderId="23" xfId="19" applyFont="1" applyFill="1" applyBorder="1" applyAlignment="1">
      <alignment horizontal="distributed" vertical="center"/>
    </xf>
    <xf numFmtId="0" fontId="12" fillId="0" borderId="0" xfId="19" applyFont="1" applyFill="1" applyBorder="1" applyAlignment="1">
      <alignment horizontal="distributed" vertical="center"/>
    </xf>
    <xf numFmtId="0" fontId="12" fillId="0" borderId="23" xfId="19" applyFont="1" applyFill="1" applyBorder="1" applyAlignment="1">
      <alignment horizontal="distributed" vertical="center"/>
    </xf>
    <xf numFmtId="0" fontId="12" fillId="0" borderId="0" xfId="19" applyFont="1" applyFill="1" applyBorder="1" applyAlignment="1">
      <alignment horizontal="center" vertical="center" shrinkToFit="1"/>
    </xf>
    <xf numFmtId="0" fontId="12" fillId="0" borderId="23" xfId="19" applyFont="1" applyFill="1" applyBorder="1" applyAlignment="1">
      <alignment horizontal="center" vertical="center" shrinkToFit="1"/>
    </xf>
    <xf numFmtId="0" fontId="7" fillId="0" borderId="0" xfId="15" applyFont="1" applyBorder="1" applyAlignment="1">
      <alignment horizontal="distributed" vertical="center"/>
    </xf>
    <xf numFmtId="0" fontId="7" fillId="0" borderId="23" xfId="15" applyFont="1" applyBorder="1" applyAlignment="1">
      <alignment horizontal="distributed" vertical="center"/>
    </xf>
    <xf numFmtId="0" fontId="7" fillId="0" borderId="8" xfId="15" applyFont="1" applyBorder="1" applyAlignment="1">
      <alignment horizontal="distributed" vertical="center" wrapText="1" justifyLastLine="1"/>
    </xf>
    <xf numFmtId="0" fontId="7" fillId="0" borderId="21" xfId="15" applyFont="1" applyBorder="1" applyAlignment="1">
      <alignment horizontal="distributed" vertical="center" wrapText="1" justifyLastLine="1"/>
    </xf>
    <xf numFmtId="0" fontId="8" fillId="0" borderId="33" xfId="15" applyFont="1" applyBorder="1" applyAlignment="1">
      <alignment horizontal="distributed" vertical="center" wrapText="1" justifyLastLine="1"/>
    </xf>
    <xf numFmtId="0" fontId="8" fillId="0" borderId="8" xfId="15" applyFont="1" applyBorder="1" applyAlignment="1">
      <alignment horizontal="distributed" vertical="center" wrapText="1" justifyLastLine="1"/>
    </xf>
    <xf numFmtId="0" fontId="8" fillId="0" borderId="21" xfId="15" applyFont="1" applyBorder="1" applyAlignment="1">
      <alignment horizontal="distributed" vertical="center" wrapText="1" justifyLastLine="1"/>
    </xf>
    <xf numFmtId="0" fontId="8" fillId="0" borderId="5" xfId="15" applyFont="1" applyBorder="1" applyAlignment="1">
      <alignment horizontal="distributed" vertical="center" wrapText="1" justifyLastLine="1"/>
    </xf>
    <xf numFmtId="0" fontId="8" fillId="0" borderId="7" xfId="15" applyFont="1" applyBorder="1" applyAlignment="1">
      <alignment horizontal="distributed" vertical="center" wrapText="1" justifyLastLine="1"/>
    </xf>
    <xf numFmtId="0" fontId="7" fillId="0" borderId="34" xfId="15" applyFont="1" applyBorder="1" applyAlignment="1">
      <alignment horizontal="distributed" vertical="center" wrapText="1"/>
    </xf>
    <xf numFmtId="0" fontId="7" fillId="0" borderId="5" xfId="15" applyFont="1" applyBorder="1" applyAlignment="1">
      <alignment horizontal="distributed" vertical="center" wrapText="1"/>
    </xf>
    <xf numFmtId="0" fontId="7" fillId="0" borderId="7" xfId="15" applyFont="1" applyBorder="1" applyAlignment="1">
      <alignment horizontal="distributed" vertical="center" wrapText="1"/>
    </xf>
    <xf numFmtId="0" fontId="7" fillId="0" borderId="0" xfId="15" applyFont="1" applyBorder="1" applyAlignment="1">
      <alignment vertical="center" shrinkToFit="1"/>
    </xf>
    <xf numFmtId="0" fontId="7" fillId="0" borderId="23" xfId="15" applyFont="1" applyBorder="1" applyAlignment="1">
      <alignment vertical="center" shrinkToFit="1"/>
    </xf>
    <xf numFmtId="0" fontId="8" fillId="0" borderId="0" xfId="15" applyFont="1" applyBorder="1" applyAlignment="1">
      <alignment vertical="center" shrinkToFit="1"/>
    </xf>
    <xf numFmtId="0" fontId="8" fillId="0" borderId="23" xfId="15" applyFont="1" applyBorder="1" applyAlignment="1">
      <alignment vertical="center" shrinkToFit="1"/>
    </xf>
    <xf numFmtId="0" fontId="14" fillId="0" borderId="0" xfId="15" applyNumberFormat="1" applyFont="1" applyFill="1" applyBorder="1" applyAlignment="1" applyProtection="1">
      <alignment horizontal="distributed" vertical="center"/>
    </xf>
    <xf numFmtId="0" fontId="14" fillId="0" borderId="23" xfId="15" applyNumberFormat="1" applyFont="1" applyFill="1" applyBorder="1" applyAlignment="1" applyProtection="1">
      <alignment horizontal="distributed" vertical="center"/>
    </xf>
    <xf numFmtId="0" fontId="7" fillId="0" borderId="2" xfId="19" applyFont="1" applyFill="1" applyBorder="1" applyAlignment="1">
      <alignment horizontal="distributed" vertical="center"/>
    </xf>
    <xf numFmtId="0" fontId="7" fillId="0" borderId="4" xfId="19" applyFont="1" applyFill="1" applyBorder="1" applyAlignment="1">
      <alignment horizontal="distributed" vertical="center"/>
    </xf>
    <xf numFmtId="0" fontId="8" fillId="0" borderId="26" xfId="21" applyFont="1" applyBorder="1" applyAlignment="1">
      <alignment horizontal="distributed" vertical="center" justifyLastLine="1"/>
    </xf>
    <xf numFmtId="0" fontId="7" fillId="0" borderId="6" xfId="21" applyFont="1" applyBorder="1" applyAlignment="1">
      <alignment horizontal="center" vertical="center" wrapText="1" justifyLastLine="1"/>
    </xf>
    <xf numFmtId="0" fontId="7" fillId="0" borderId="19" xfId="21" applyFont="1" applyBorder="1" applyAlignment="1">
      <alignment horizontal="center" vertical="center" wrapText="1" justifyLastLine="1"/>
    </xf>
    <xf numFmtId="0" fontId="7" fillId="0" borderId="26" xfId="21" applyFont="1" applyBorder="1" applyAlignment="1">
      <alignment horizontal="distributed" vertical="center" justifyLastLine="1"/>
    </xf>
    <xf numFmtId="0" fontId="7" fillId="0" borderId="18" xfId="21" applyFont="1" applyBorder="1" applyAlignment="1">
      <alignment horizontal="distributed" vertical="center" justifyLastLine="1"/>
    </xf>
    <xf numFmtId="0" fontId="7" fillId="0" borderId="8" xfId="21" applyFont="1" applyBorder="1" applyAlignment="1">
      <alignment horizontal="distributed" vertical="center" justifyLastLine="1"/>
    </xf>
    <xf numFmtId="0" fontId="7" fillId="0" borderId="27" xfId="21" applyFont="1" applyBorder="1" applyAlignment="1">
      <alignment horizontal="distributed" vertical="center" justifyLastLine="1"/>
    </xf>
    <xf numFmtId="0" fontId="7" fillId="0" borderId="10" xfId="21" applyFont="1" applyBorder="1" applyAlignment="1">
      <alignment horizontal="center" vertical="center"/>
    </xf>
    <xf numFmtId="0" fontId="7" fillId="0" borderId="8" xfId="21" applyFont="1" applyBorder="1" applyAlignment="1">
      <alignment horizontal="center" vertical="center"/>
    </xf>
    <xf numFmtId="0" fontId="9" fillId="0" borderId="0" xfId="21" applyFont="1" applyAlignment="1">
      <alignment horizontal="left" vertical="center"/>
    </xf>
    <xf numFmtId="0" fontId="1" fillId="0" borderId="2" xfId="21" applyFont="1" applyBorder="1" applyAlignment="1">
      <alignment horizontal="center" vertical="center"/>
    </xf>
    <xf numFmtId="0" fontId="7" fillId="0" borderId="21" xfId="21" applyFont="1" applyBorder="1" applyAlignment="1">
      <alignment horizontal="distributed" vertical="center" justifyLastLine="1"/>
    </xf>
    <xf numFmtId="0" fontId="7" fillId="0" borderId="25" xfId="21" applyFont="1" applyBorder="1" applyAlignment="1">
      <alignment horizontal="distributed" vertical="center" justifyLastLine="1"/>
    </xf>
    <xf numFmtId="0" fontId="7" fillId="0" borderId="29" xfId="21" applyFont="1" applyBorder="1" applyAlignment="1">
      <alignment horizontal="distributed" vertical="center" justifyLastLine="1"/>
    </xf>
    <xf numFmtId="0" fontId="8" fillId="0" borderId="25" xfId="21" applyFont="1" applyBorder="1" applyAlignment="1">
      <alignment horizontal="distributed" vertical="center" justifyLastLine="1"/>
    </xf>
    <xf numFmtId="0" fontId="8" fillId="0" borderId="29" xfId="21" applyFont="1" applyBorder="1" applyAlignment="1">
      <alignment horizontal="distributed" vertical="center" justifyLastLine="1"/>
    </xf>
    <xf numFmtId="0" fontId="7" fillId="0" borderId="28" xfId="21" applyFont="1" applyBorder="1" applyAlignment="1">
      <alignment horizontal="distributed" vertical="center" justifyLastLine="1"/>
    </xf>
    <xf numFmtId="184" fontId="6" fillId="0" borderId="2" xfId="15" applyNumberFormat="1" applyFill="1" applyBorder="1" applyAlignment="1">
      <alignment horizontal="right" vertical="center"/>
    </xf>
    <xf numFmtId="184" fontId="4" fillId="0" borderId="2" xfId="15" applyNumberFormat="1" applyFont="1" applyFill="1" applyBorder="1" applyAlignment="1">
      <alignment vertical="center"/>
    </xf>
    <xf numFmtId="184" fontId="6" fillId="0" borderId="2" xfId="15" applyNumberFormat="1" applyFill="1" applyBorder="1" applyAlignment="1">
      <alignment vertical="center"/>
    </xf>
    <xf numFmtId="184" fontId="4" fillId="0" borderId="2" xfId="15" quotePrefix="1" applyNumberFormat="1" applyFont="1" applyBorder="1" applyAlignment="1">
      <alignment horizontal="right" vertical="center"/>
    </xf>
    <xf numFmtId="184" fontId="6" fillId="0" borderId="2" xfId="15" applyNumberFormat="1" applyBorder="1" applyAlignment="1">
      <alignment vertical="center"/>
    </xf>
    <xf numFmtId="184" fontId="4" fillId="0" borderId="0" xfId="15" quotePrefix="1" applyNumberFormat="1" applyFont="1" applyBorder="1" applyAlignment="1">
      <alignment horizontal="right" vertical="center"/>
    </xf>
    <xf numFmtId="184" fontId="6" fillId="0" borderId="0" xfId="15" applyNumberFormat="1" applyBorder="1" applyAlignment="1">
      <alignment vertical="center"/>
    </xf>
    <xf numFmtId="184" fontId="4" fillId="0" borderId="0" xfId="15" applyNumberFormat="1" applyFont="1" applyBorder="1" applyAlignment="1">
      <alignment vertical="center"/>
    </xf>
    <xf numFmtId="184" fontId="7" fillId="0" borderId="3" xfId="15" applyNumberFormat="1" applyFont="1" applyFill="1" applyBorder="1" applyAlignment="1">
      <alignment vertical="center"/>
    </xf>
    <xf numFmtId="184" fontId="4" fillId="0" borderId="2" xfId="15" applyNumberFormat="1" applyFont="1" applyFill="1" applyBorder="1" applyAlignment="1">
      <alignment vertical="center" shrinkToFit="1"/>
    </xf>
    <xf numFmtId="184" fontId="6" fillId="0" borderId="2" xfId="15" applyNumberFormat="1" applyFill="1" applyBorder="1" applyAlignment="1">
      <alignment vertical="center" shrinkToFit="1"/>
    </xf>
    <xf numFmtId="184" fontId="6" fillId="0" borderId="0" xfId="15" applyNumberFormat="1" applyAlignment="1">
      <alignment vertical="center"/>
    </xf>
    <xf numFmtId="184" fontId="7" fillId="0" borderId="11" xfId="15" applyNumberFormat="1" applyFont="1" applyBorder="1" applyAlignment="1">
      <alignment vertical="center"/>
    </xf>
    <xf numFmtId="184" fontId="4" fillId="0" borderId="0" xfId="15" applyNumberFormat="1" applyFont="1" applyBorder="1" applyAlignment="1">
      <alignment vertical="center" shrinkToFit="1"/>
    </xf>
    <xf numFmtId="184" fontId="6" fillId="0" borderId="0" xfId="15" applyNumberFormat="1" applyBorder="1" applyAlignment="1">
      <alignment vertical="center" shrinkToFit="1"/>
    </xf>
    <xf numFmtId="184" fontId="6" fillId="0" borderId="0" xfId="15" applyNumberFormat="1" applyAlignment="1">
      <alignment vertical="center" shrinkToFit="1"/>
    </xf>
    <xf numFmtId="184" fontId="4" fillId="0" borderId="0" xfId="15" quotePrefix="1" applyNumberFormat="1" applyFont="1" applyBorder="1" applyAlignment="1">
      <alignment vertical="center"/>
    </xf>
    <xf numFmtId="0" fontId="24" fillId="0" borderId="10" xfId="15" applyFont="1" applyBorder="1" applyAlignment="1">
      <alignment horizontal="distributed" vertical="center"/>
    </xf>
    <xf numFmtId="0" fontId="43" fillId="0" borderId="8" xfId="15" applyFont="1" applyBorder="1" applyAlignment="1">
      <alignment horizontal="distributed" vertical="center"/>
    </xf>
    <xf numFmtId="0" fontId="43" fillId="0" borderId="21" xfId="15" applyFont="1" applyBorder="1" applyAlignment="1">
      <alignment horizontal="distributed" vertical="center"/>
    </xf>
    <xf numFmtId="0" fontId="24" fillId="0" borderId="8" xfId="15" applyFont="1" applyBorder="1" applyAlignment="1">
      <alignment horizontal="distributed" vertical="center"/>
    </xf>
    <xf numFmtId="0" fontId="24" fillId="0" borderId="21" xfId="15" applyFont="1" applyBorder="1" applyAlignment="1">
      <alignment horizontal="distributed" vertical="center"/>
    </xf>
    <xf numFmtId="0" fontId="24" fillId="0" borderId="10" xfId="15" applyFont="1" applyFill="1" applyBorder="1" applyAlignment="1">
      <alignment horizontal="distributed" vertical="center"/>
    </xf>
    <xf numFmtId="181" fontId="4" fillId="0" borderId="2" xfId="22" applyNumberFormat="1" applyFont="1" applyFill="1" applyBorder="1" applyAlignment="1">
      <alignment horizontal="right" vertical="center"/>
    </xf>
    <xf numFmtId="181" fontId="4" fillId="0" borderId="0" xfId="22" applyNumberFormat="1" applyFont="1" applyFill="1" applyBorder="1" applyAlignment="1">
      <alignment horizontal="right" vertical="center"/>
    </xf>
    <xf numFmtId="0" fontId="6" fillId="0" borderId="0" xfId="15" applyBorder="1" applyAlignment="1">
      <alignment vertical="center"/>
    </xf>
    <xf numFmtId="0" fontId="7" fillId="0" borderId="2" xfId="15" applyFont="1" applyBorder="1" applyAlignment="1">
      <alignment horizontal="center" vertical="center"/>
    </xf>
    <xf numFmtId="0" fontId="7" fillId="0" borderId="4" xfId="15" applyFont="1" applyBorder="1" applyAlignment="1">
      <alignment horizontal="center" vertical="center"/>
    </xf>
    <xf numFmtId="181" fontId="7" fillId="0" borderId="3" xfId="22" applyNumberFormat="1" applyFont="1" applyFill="1" applyBorder="1" applyAlignment="1">
      <alignment horizontal="right" vertical="center"/>
    </xf>
    <xf numFmtId="181" fontId="7" fillId="0" borderId="2" xfId="22" applyNumberFormat="1" applyFont="1" applyFill="1" applyBorder="1" applyAlignment="1">
      <alignment horizontal="right" vertical="center"/>
    </xf>
    <xf numFmtId="0" fontId="6" fillId="0" borderId="0" xfId="15" applyAlignment="1">
      <alignment vertical="center"/>
    </xf>
    <xf numFmtId="0" fontId="7" fillId="0" borderId="0" xfId="15" applyFont="1" applyBorder="1" applyAlignment="1">
      <alignment horizontal="center" vertical="center"/>
    </xf>
    <xf numFmtId="0" fontId="7" fillId="0" borderId="23" xfId="15" applyFont="1" applyBorder="1" applyAlignment="1">
      <alignment horizontal="center" vertical="center"/>
    </xf>
    <xf numFmtId="181" fontId="7" fillId="0" borderId="0" xfId="22" applyNumberFormat="1" applyFont="1" applyFill="1" applyBorder="1" applyAlignment="1">
      <alignment horizontal="right" vertical="center"/>
    </xf>
    <xf numFmtId="181" fontId="4" fillId="0" borderId="0" xfId="15" applyNumberFormat="1" applyFont="1" applyBorder="1" applyAlignment="1">
      <alignment horizontal="right" vertical="center"/>
    </xf>
    <xf numFmtId="181" fontId="7" fillId="0" borderId="0" xfId="15" applyNumberFormat="1" applyFont="1" applyBorder="1" applyAlignment="1">
      <alignment horizontal="right" vertical="center"/>
    </xf>
    <xf numFmtId="0" fontId="24" fillId="0" borderId="10" xfId="15" applyFont="1" applyBorder="1" applyAlignment="1">
      <alignment horizontal="center" vertical="center"/>
    </xf>
    <xf numFmtId="0" fontId="24" fillId="0" borderId="8" xfId="15" applyFont="1" applyBorder="1" applyAlignment="1">
      <alignment horizontal="center" vertical="center"/>
    </xf>
    <xf numFmtId="0" fontId="24" fillId="0" borderId="21" xfId="15" applyFont="1" applyBorder="1" applyAlignment="1">
      <alignment horizontal="center" vertical="center"/>
    </xf>
    <xf numFmtId="0" fontId="7" fillId="0" borderId="5" xfId="15" applyFont="1" applyBorder="1" applyAlignment="1">
      <alignment horizontal="center" vertical="center"/>
    </xf>
    <xf numFmtId="0" fontId="7" fillId="0" borderId="7" xfId="15" applyFont="1" applyBorder="1" applyAlignment="1">
      <alignment horizontal="center" vertical="center"/>
    </xf>
    <xf numFmtId="0" fontId="7" fillId="0" borderId="8" xfId="15" applyFont="1" applyBorder="1" applyAlignment="1">
      <alignment horizontal="center" vertical="center"/>
    </xf>
    <xf numFmtId="0" fontId="7" fillId="0" borderId="21" xfId="15" applyFont="1" applyBorder="1" applyAlignment="1">
      <alignment horizontal="center" vertical="center"/>
    </xf>
    <xf numFmtId="0" fontId="24" fillId="0" borderId="10" xfId="15" applyFont="1" applyBorder="1" applyAlignment="1">
      <alignment horizontal="distributed" vertical="center" wrapText="1"/>
    </xf>
    <xf numFmtId="0" fontId="24" fillId="0" borderId="8" xfId="15" applyFont="1" applyBorder="1" applyAlignment="1">
      <alignment horizontal="distributed" vertical="center" wrapText="1"/>
    </xf>
    <xf numFmtId="0" fontId="24" fillId="0" borderId="21" xfId="15" applyFont="1" applyBorder="1" applyAlignment="1">
      <alignment horizontal="distributed" vertical="center" wrapText="1"/>
    </xf>
    <xf numFmtId="0" fontId="24" fillId="0" borderId="10" xfId="15" applyFont="1" applyBorder="1" applyAlignment="1">
      <alignment horizontal="center" vertical="center" wrapText="1"/>
    </xf>
    <xf numFmtId="0" fontId="24" fillId="0" borderId="8" xfId="15" applyFont="1" applyBorder="1" applyAlignment="1">
      <alignment horizontal="center" vertical="center" wrapText="1"/>
    </xf>
    <xf numFmtId="0" fontId="24" fillId="0" borderId="21" xfId="15" applyFont="1" applyBorder="1" applyAlignment="1">
      <alignment horizontal="center" vertical="center" wrapText="1"/>
    </xf>
    <xf numFmtId="181" fontId="7" fillId="0" borderId="11" xfId="22" applyNumberFormat="1" applyFont="1" applyFill="1" applyBorder="1" applyAlignment="1">
      <alignment horizontal="right" vertical="center"/>
    </xf>
    <xf numFmtId="181" fontId="4" fillId="0" borderId="5" xfId="15" applyNumberFormat="1" applyFont="1" applyBorder="1" applyAlignment="1">
      <alignment horizontal="right" vertical="center"/>
    </xf>
    <xf numFmtId="181" fontId="7" fillId="0" borderId="11" xfId="15" applyNumberFormat="1" applyFont="1" applyBorder="1" applyAlignment="1">
      <alignment horizontal="right" vertical="center"/>
    </xf>
    <xf numFmtId="0" fontId="12" fillId="0" borderId="9" xfId="15" applyNumberFormat="1" applyFont="1" applyFill="1" applyBorder="1" applyAlignment="1">
      <alignment horizontal="center" vertical="center"/>
    </xf>
    <xf numFmtId="0" fontId="12" fillId="0" borderId="10" xfId="15" applyNumberFormat="1" applyFont="1" applyFill="1" applyBorder="1" applyAlignment="1">
      <alignment horizontal="center" vertical="center"/>
    </xf>
    <xf numFmtId="181" fontId="7" fillId="0" borderId="6" xfId="15" applyNumberFormat="1" applyFont="1" applyBorder="1" applyAlignment="1">
      <alignment horizontal="right" vertical="center"/>
    </xf>
    <xf numFmtId="181" fontId="7" fillId="0" borderId="5" xfId="15" applyNumberFormat="1" applyFont="1" applyBorder="1" applyAlignment="1">
      <alignment horizontal="right" vertical="center"/>
    </xf>
    <xf numFmtId="0" fontId="12" fillId="0" borderId="21" xfId="15" applyFont="1" applyBorder="1" applyAlignment="1">
      <alignment horizontal="center" vertical="center"/>
    </xf>
    <xf numFmtId="0" fontId="12" fillId="0" borderId="9" xfId="15" applyFont="1" applyBorder="1" applyAlignment="1">
      <alignment horizontal="center" vertical="center"/>
    </xf>
    <xf numFmtId="0" fontId="12" fillId="0" borderId="10" xfId="15" applyFont="1" applyBorder="1" applyAlignment="1">
      <alignment horizontal="center" vertical="center"/>
    </xf>
    <xf numFmtId="181" fontId="7" fillId="2" borderId="0" xfId="24" applyNumberFormat="1" applyFont="1" applyFill="1" applyBorder="1" applyAlignment="1">
      <alignment horizontal="right" vertical="center"/>
    </xf>
    <xf numFmtId="0" fontId="6" fillId="2" borderId="0" xfId="15" applyFill="1" applyBorder="1"/>
    <xf numFmtId="181" fontId="4" fillId="2" borderId="0" xfId="24" applyNumberFormat="1" applyFont="1" applyFill="1" applyBorder="1" applyAlignment="1">
      <alignment horizontal="right" vertical="center"/>
    </xf>
    <xf numFmtId="0" fontId="4" fillId="2" borderId="0" xfId="15" applyFont="1" applyFill="1" applyBorder="1" applyAlignment="1">
      <alignment vertical="center"/>
    </xf>
    <xf numFmtId="181" fontId="4" fillId="2" borderId="0" xfId="24" quotePrefix="1" applyNumberFormat="1" applyFont="1" applyFill="1" applyBorder="1" applyAlignment="1">
      <alignment horizontal="right" vertical="center"/>
    </xf>
    <xf numFmtId="181" fontId="7" fillId="2" borderId="11" xfId="24" applyNumberFormat="1" applyFont="1" applyFill="1" applyBorder="1" applyAlignment="1">
      <alignment horizontal="right" vertical="center"/>
    </xf>
    <xf numFmtId="0" fontId="0" fillId="2" borderId="0" xfId="15" applyFont="1" applyFill="1"/>
    <xf numFmtId="181" fontId="4" fillId="2" borderId="2" xfId="24" applyNumberFormat="1" applyFont="1" applyFill="1" applyBorder="1" applyAlignment="1">
      <alignment horizontal="right" vertical="center"/>
    </xf>
    <xf numFmtId="181" fontId="4" fillId="2" borderId="2" xfId="24" quotePrefix="1" applyNumberFormat="1" applyFont="1" applyFill="1" applyBorder="1" applyAlignment="1">
      <alignment horizontal="right" vertical="center"/>
    </xf>
    <xf numFmtId="0" fontId="0" fillId="2" borderId="0" xfId="15" applyFont="1" applyFill="1" applyBorder="1"/>
    <xf numFmtId="0" fontId="7" fillId="2" borderId="31" xfId="24" applyFont="1" applyFill="1" applyBorder="1" applyAlignment="1">
      <alignment horizontal="center" vertical="center" wrapText="1"/>
    </xf>
    <xf numFmtId="0" fontId="7" fillId="2" borderId="29" xfId="24" applyFont="1" applyFill="1" applyBorder="1" applyAlignment="1">
      <alignment horizontal="center" vertical="center" wrapText="1"/>
    </xf>
    <xf numFmtId="0" fontId="7" fillId="2" borderId="31" xfId="24" applyFont="1" applyFill="1" applyBorder="1" applyAlignment="1">
      <alignment horizontal="center" vertical="center"/>
    </xf>
    <xf numFmtId="0" fontId="7" fillId="2" borderId="20" xfId="24" applyFont="1" applyFill="1" applyBorder="1" applyAlignment="1">
      <alignment horizontal="center" vertical="center"/>
    </xf>
    <xf numFmtId="0" fontId="7" fillId="2" borderId="29" xfId="24" applyFont="1" applyFill="1" applyBorder="1" applyAlignment="1">
      <alignment horizontal="center" vertical="center"/>
    </xf>
    <xf numFmtId="0" fontId="7" fillId="2" borderId="19" xfId="24" applyFont="1" applyFill="1" applyBorder="1" applyAlignment="1">
      <alignment horizontal="center" vertical="center"/>
    </xf>
    <xf numFmtId="0" fontId="7" fillId="2" borderId="24" xfId="24" applyFont="1" applyFill="1" applyBorder="1" applyAlignment="1">
      <alignment horizontal="center" vertical="center"/>
    </xf>
    <xf numFmtId="0" fontId="7" fillId="2" borderId="17" xfId="24" applyFont="1" applyFill="1" applyBorder="1" applyAlignment="1">
      <alignment horizontal="center" vertical="center"/>
    </xf>
    <xf numFmtId="0" fontId="4" fillId="2" borderId="2" xfId="22" applyNumberFormat="1" applyFont="1" applyFill="1" applyBorder="1" applyAlignment="1">
      <alignment horizontal="right" vertical="center"/>
    </xf>
    <xf numFmtId="0" fontId="4" fillId="2" borderId="0" xfId="22" applyNumberFormat="1" applyFont="1" applyFill="1" applyBorder="1" applyAlignment="1">
      <alignment horizontal="right" vertical="center"/>
    </xf>
    <xf numFmtId="0" fontId="9" fillId="2" borderId="0" xfId="24" applyFont="1" applyFill="1" applyAlignment="1">
      <alignment vertical="center"/>
    </xf>
    <xf numFmtId="187" fontId="7" fillId="2" borderId="3" xfId="15" applyNumberFormat="1" applyFont="1" applyFill="1" applyBorder="1" applyAlignment="1">
      <alignment horizontal="right" vertical="center"/>
    </xf>
    <xf numFmtId="187" fontId="7" fillId="2" borderId="2" xfId="15" applyNumberFormat="1" applyFont="1" applyFill="1" applyBorder="1" applyAlignment="1">
      <alignment vertical="center"/>
    </xf>
    <xf numFmtId="0" fontId="4" fillId="2" borderId="2" xfId="15" applyNumberFormat="1" applyFont="1" applyFill="1" applyBorder="1" applyAlignment="1">
      <alignment horizontal="right"/>
    </xf>
    <xf numFmtId="0" fontId="4" fillId="2" borderId="0" xfId="15" applyNumberFormat="1" applyFont="1" applyFill="1" applyAlignment="1">
      <alignment horizontal="right"/>
    </xf>
    <xf numFmtId="0" fontId="4" fillId="2" borderId="11" xfId="22" applyNumberFormat="1" applyFont="1" applyFill="1" applyBorder="1" applyAlignment="1">
      <alignment horizontal="right" vertical="center"/>
    </xf>
    <xf numFmtId="0" fontId="4" fillId="2" borderId="11" xfId="15" applyNumberFormat="1" applyFont="1" applyFill="1" applyBorder="1" applyAlignment="1">
      <alignment horizontal="right"/>
    </xf>
    <xf numFmtId="0" fontId="4" fillId="2" borderId="0" xfId="15" applyNumberFormat="1" applyFont="1" applyFill="1" applyBorder="1" applyAlignment="1">
      <alignment horizontal="right"/>
    </xf>
    <xf numFmtId="187" fontId="7" fillId="2" borderId="11" xfId="15" applyNumberFormat="1" applyFont="1" applyFill="1" applyBorder="1" applyAlignment="1">
      <alignment horizontal="right" vertical="center"/>
    </xf>
    <xf numFmtId="187" fontId="7" fillId="2" borderId="0" xfId="15" applyNumberFormat="1" applyFont="1" applyFill="1" applyBorder="1" applyAlignment="1">
      <alignment vertical="center"/>
    </xf>
    <xf numFmtId="0" fontId="4" fillId="2" borderId="0" xfId="15" applyNumberFormat="1" applyFont="1" applyFill="1" applyBorder="1" applyAlignment="1">
      <alignment horizontal="right" vertical="center"/>
    </xf>
    <xf numFmtId="0" fontId="4" fillId="2" borderId="5" xfId="15" applyNumberFormat="1" applyFont="1" applyFill="1" applyBorder="1" applyAlignment="1">
      <alignment horizontal="right" vertical="center"/>
    </xf>
    <xf numFmtId="0" fontId="7" fillId="2" borderId="10" xfId="15" applyFont="1" applyFill="1" applyBorder="1" applyAlignment="1">
      <alignment horizontal="center" vertical="center" wrapText="1" justifyLastLine="1"/>
    </xf>
    <xf numFmtId="0" fontId="7" fillId="2" borderId="21" xfId="15" applyFont="1" applyFill="1" applyBorder="1" applyAlignment="1">
      <alignment horizontal="center" vertical="center" wrapText="1" justifyLastLine="1"/>
    </xf>
    <xf numFmtId="0" fontId="7" fillId="2" borderId="8" xfId="15" applyFont="1" applyFill="1" applyBorder="1" applyAlignment="1">
      <alignment horizontal="center" vertical="center" wrapText="1" justifyLastLine="1"/>
    </xf>
    <xf numFmtId="187" fontId="7" fillId="2" borderId="6" xfId="15" applyNumberFormat="1" applyFont="1" applyFill="1" applyBorder="1" applyAlignment="1">
      <alignment horizontal="right" vertical="center"/>
    </xf>
    <xf numFmtId="187" fontId="7" fillId="2" borderId="5" xfId="15" applyNumberFormat="1" applyFont="1" applyFill="1" applyBorder="1" applyAlignment="1">
      <alignment vertical="center"/>
    </xf>
    <xf numFmtId="0" fontId="4" fillId="2" borderId="5" xfId="22" applyNumberFormat="1" applyFont="1" applyFill="1" applyBorder="1" applyAlignment="1">
      <alignment horizontal="right" vertical="center"/>
    </xf>
    <xf numFmtId="0" fontId="9" fillId="2" borderId="0" xfId="15" applyFont="1" applyFill="1" applyAlignment="1">
      <alignment horizontal="left" vertical="center"/>
    </xf>
    <xf numFmtId="0" fontId="7" fillId="2" borderId="10" xfId="15" applyFont="1" applyFill="1" applyBorder="1" applyAlignment="1">
      <alignment horizontal="center" vertical="center" justifyLastLine="1"/>
    </xf>
    <xf numFmtId="0" fontId="7" fillId="2" borderId="21" xfId="15" applyFont="1" applyFill="1" applyBorder="1" applyAlignment="1">
      <alignment horizontal="center" vertical="center" justifyLastLine="1"/>
    </xf>
    <xf numFmtId="0" fontId="9" fillId="2" borderId="0" xfId="25" applyNumberFormat="1" applyFont="1" applyFill="1" applyAlignment="1">
      <alignment horizontal="left" vertical="center"/>
    </xf>
    <xf numFmtId="0" fontId="7" fillId="2" borderId="1" xfId="25" applyFont="1" applyFill="1" applyBorder="1" applyAlignment="1">
      <alignment horizontal="distributed" vertical="center"/>
    </xf>
    <xf numFmtId="0" fontId="7" fillId="2" borderId="22" xfId="25" applyFont="1" applyFill="1" applyBorder="1" applyAlignment="1">
      <alignment horizontal="distributed" vertical="center"/>
    </xf>
    <xf numFmtId="0" fontId="7" fillId="2" borderId="31" xfId="25" applyFont="1" applyFill="1" applyBorder="1" applyAlignment="1">
      <alignment horizontal="center" vertical="center"/>
    </xf>
    <xf numFmtId="0" fontId="7" fillId="2" borderId="29" xfId="25" applyFont="1" applyFill="1" applyBorder="1" applyAlignment="1">
      <alignment horizontal="center" vertical="center"/>
    </xf>
    <xf numFmtId="0" fontId="7" fillId="2" borderId="10" xfId="25" applyFont="1" applyFill="1" applyBorder="1" applyAlignment="1">
      <alignment horizontal="distributed" vertical="center" indent="1"/>
    </xf>
    <xf numFmtId="0" fontId="7" fillId="2" borderId="21" xfId="25" applyFont="1" applyFill="1" applyBorder="1" applyAlignment="1">
      <alignment horizontal="distributed" vertical="center" indent="1"/>
    </xf>
    <xf numFmtId="0" fontId="7" fillId="2" borderId="8" xfId="25" applyFont="1" applyFill="1" applyBorder="1" applyAlignment="1">
      <alignment horizontal="distributed" vertical="center" indent="1"/>
    </xf>
    <xf numFmtId="0" fontId="7" fillId="2" borderId="20" xfId="25" applyFont="1" applyFill="1" applyBorder="1" applyAlignment="1">
      <alignment horizontal="center" vertical="center"/>
    </xf>
    <xf numFmtId="0" fontId="7" fillId="2" borderId="19" xfId="25" applyFont="1" applyFill="1" applyBorder="1" applyAlignment="1">
      <alignment horizontal="center" vertical="center"/>
    </xf>
    <xf numFmtId="0" fontId="8" fillId="2" borderId="20" xfId="24" applyFont="1" applyFill="1" applyBorder="1" applyAlignment="1">
      <alignment horizontal="distributed" vertical="center" wrapText="1"/>
    </xf>
    <xf numFmtId="0" fontId="8" fillId="2" borderId="19" xfId="24" applyFont="1" applyFill="1" applyBorder="1" applyAlignment="1">
      <alignment horizontal="distributed" vertical="center" wrapText="1"/>
    </xf>
    <xf numFmtId="0" fontId="9" fillId="2" borderId="0" xfId="24" applyFont="1" applyFill="1" applyAlignment="1">
      <alignment horizontal="left" vertical="center"/>
    </xf>
    <xf numFmtId="0" fontId="7" fillId="2" borderId="24" xfId="24" applyFont="1" applyFill="1" applyBorder="1" applyAlignment="1">
      <alignment horizontal="distributed" vertical="center"/>
    </xf>
    <xf numFmtId="0" fontId="7" fillId="2" borderId="17" xfId="24" applyFont="1" applyFill="1" applyBorder="1" applyAlignment="1">
      <alignment horizontal="distributed" vertical="center"/>
    </xf>
    <xf numFmtId="0" fontId="7" fillId="2" borderId="9" xfId="24" applyFont="1" applyFill="1" applyBorder="1" applyAlignment="1">
      <alignment horizontal="distributed" vertical="center" justifyLastLine="1"/>
    </xf>
    <xf numFmtId="0" fontId="7" fillId="2" borderId="10" xfId="24" applyFont="1" applyFill="1" applyBorder="1" applyAlignment="1">
      <alignment horizontal="distributed" vertical="center" justifyLastLine="1"/>
    </xf>
    <xf numFmtId="0" fontId="7" fillId="2" borderId="10" xfId="24" applyFont="1" applyFill="1" applyBorder="1" applyAlignment="1">
      <alignment horizontal="distributed" vertical="center" indent="3"/>
    </xf>
    <xf numFmtId="0" fontId="7" fillId="2" borderId="8" xfId="24" applyFont="1" applyFill="1" applyBorder="1" applyAlignment="1">
      <alignment horizontal="distributed" vertical="center" indent="3"/>
    </xf>
    <xf numFmtId="0" fontId="7" fillId="2" borderId="21" xfId="24" applyFont="1" applyFill="1" applyBorder="1" applyAlignment="1">
      <alignment horizontal="distributed" vertical="center" indent="3"/>
    </xf>
    <xf numFmtId="0" fontId="7" fillId="2" borderId="31" xfId="24" applyFont="1" applyFill="1" applyBorder="1" applyAlignment="1">
      <alignment horizontal="distributed" vertical="center" wrapText="1"/>
    </xf>
    <xf numFmtId="0" fontId="7" fillId="2" borderId="29" xfId="24" applyFont="1" applyFill="1" applyBorder="1" applyAlignment="1">
      <alignment horizontal="distributed" vertical="center" wrapText="1"/>
    </xf>
    <xf numFmtId="0" fontId="8" fillId="2" borderId="31" xfId="24" applyFont="1" applyFill="1" applyBorder="1" applyAlignment="1">
      <alignment horizontal="distributed" vertical="center" wrapText="1"/>
    </xf>
    <xf numFmtId="0" fontId="8" fillId="2" borderId="29" xfId="24" applyFont="1" applyFill="1" applyBorder="1" applyAlignment="1">
      <alignment horizontal="distributed" vertical="center" wrapText="1"/>
    </xf>
    <xf numFmtId="0" fontId="8" fillId="2" borderId="29" xfId="24" applyFont="1" applyFill="1" applyBorder="1" applyAlignment="1">
      <alignment horizontal="distributed" vertical="center"/>
    </xf>
    <xf numFmtId="0" fontId="8" fillId="2" borderId="9" xfId="24" applyFont="1" applyFill="1" applyBorder="1" applyAlignment="1">
      <alignment horizontal="distributed" vertical="center" wrapText="1"/>
    </xf>
    <xf numFmtId="0" fontId="8" fillId="2" borderId="26" xfId="24" applyFont="1" applyFill="1" applyBorder="1" applyAlignment="1">
      <alignment horizontal="distributed" vertical="center"/>
    </xf>
    <xf numFmtId="0" fontId="7" fillId="2" borderId="10" xfId="24" applyFont="1" applyFill="1" applyBorder="1" applyAlignment="1">
      <alignment horizontal="distributed" vertical="center" indent="4"/>
    </xf>
    <xf numFmtId="0" fontId="7" fillId="2" borderId="8" xfId="24" applyFont="1" applyFill="1" applyBorder="1" applyAlignment="1">
      <alignment horizontal="distributed" vertical="center" indent="4"/>
    </xf>
    <xf numFmtId="0" fontId="7" fillId="2" borderId="21" xfId="24" applyFont="1" applyFill="1" applyBorder="1" applyAlignment="1">
      <alignment horizontal="distributed" vertical="center" indent="4"/>
    </xf>
    <xf numFmtId="0" fontId="7" fillId="2" borderId="10" xfId="24" applyFont="1" applyFill="1" applyBorder="1" applyAlignment="1">
      <alignment horizontal="center" vertical="center"/>
    </xf>
    <xf numFmtId="0" fontId="7" fillId="2" borderId="8" xfId="24" applyFont="1" applyFill="1" applyBorder="1" applyAlignment="1">
      <alignment horizontal="center" vertical="center"/>
    </xf>
    <xf numFmtId="0" fontId="7" fillId="2" borderId="0" xfId="26" applyFont="1" applyFill="1" applyBorder="1" applyAlignment="1">
      <alignment horizontal="left"/>
    </xf>
    <xf numFmtId="0" fontId="7" fillId="2" borderId="23" xfId="26" applyFont="1" applyFill="1" applyBorder="1" applyAlignment="1">
      <alignment horizontal="left"/>
    </xf>
    <xf numFmtId="0" fontId="9" fillId="2" borderId="0" xfId="26" applyFont="1" applyFill="1" applyAlignment="1">
      <alignment vertical="center"/>
    </xf>
    <xf numFmtId="0" fontId="7" fillId="2" borderId="8" xfId="26" applyFont="1" applyFill="1" applyBorder="1" applyAlignment="1">
      <alignment horizontal="distributed" vertical="center" justifyLastLine="1"/>
    </xf>
    <xf numFmtId="0" fontId="7" fillId="2" borderId="21" xfId="26" applyFont="1" applyFill="1" applyBorder="1" applyAlignment="1">
      <alignment horizontal="distributed" vertical="center" justifyLastLine="1"/>
    </xf>
    <xf numFmtId="0" fontId="7" fillId="2" borderId="9" xfId="26" applyFont="1" applyFill="1" applyBorder="1" applyAlignment="1">
      <alignment horizontal="center" vertical="center"/>
    </xf>
    <xf numFmtId="0" fontId="7" fillId="2" borderId="10" xfId="26" applyFont="1" applyFill="1" applyBorder="1" applyAlignment="1">
      <alignment horizontal="center" vertical="center"/>
    </xf>
    <xf numFmtId="0" fontId="7" fillId="2" borderId="0" xfId="26" applyFont="1" applyFill="1" applyBorder="1" applyAlignment="1">
      <alignment horizontal="left" vertical="center" justifyLastLine="1"/>
    </xf>
    <xf numFmtId="0" fontId="7" fillId="2" borderId="0" xfId="15" applyFont="1" applyFill="1" applyBorder="1" applyAlignment="1">
      <alignment horizontal="left"/>
    </xf>
    <xf numFmtId="0" fontId="7" fillId="2" borderId="23" xfId="15" applyFont="1" applyFill="1" applyBorder="1" applyAlignment="1">
      <alignment horizontal="left"/>
    </xf>
    <xf numFmtId="190" fontId="4" fillId="2" borderId="0" xfId="26" applyNumberFormat="1" applyFont="1" applyFill="1" applyBorder="1" applyAlignment="1">
      <alignment horizontal="right" vertical="center"/>
    </xf>
    <xf numFmtId="0" fontId="7" fillId="2" borderId="28" xfId="26" applyFont="1" applyFill="1" applyBorder="1" applyAlignment="1">
      <alignment horizontal="center" vertical="center" wrapText="1" justifyLastLine="1"/>
    </xf>
    <xf numFmtId="0" fontId="7" fillId="2" borderId="27" xfId="26" applyFont="1" applyFill="1" applyBorder="1" applyAlignment="1">
      <alignment horizontal="center" vertical="center" wrapText="1" justifyLastLine="1"/>
    </xf>
    <xf numFmtId="0" fontId="7" fillId="2" borderId="41" xfId="26" applyFont="1" applyFill="1" applyBorder="1" applyAlignment="1">
      <alignment horizontal="center" vertical="center" wrapText="1" justifyLastLine="1"/>
    </xf>
    <xf numFmtId="0" fontId="7" fillId="2" borderId="42" xfId="26" applyFont="1" applyFill="1" applyBorder="1" applyAlignment="1">
      <alignment horizontal="center" vertical="center" wrapText="1" justifyLastLine="1"/>
    </xf>
    <xf numFmtId="0" fontId="7" fillId="2" borderId="18" xfId="26" applyFont="1" applyFill="1" applyBorder="1" applyAlignment="1">
      <alignment horizontal="distributed" vertical="center"/>
    </xf>
    <xf numFmtId="0" fontId="7" fillId="2" borderId="28" xfId="15" applyFont="1" applyFill="1" applyBorder="1" applyAlignment="1">
      <alignment vertical="center"/>
    </xf>
    <xf numFmtId="0" fontId="7" fillId="2" borderId="27" xfId="15" applyFont="1" applyFill="1" applyBorder="1" applyAlignment="1">
      <alignment vertical="center"/>
    </xf>
    <xf numFmtId="0" fontId="7" fillId="2" borderId="43" xfId="26" applyFont="1" applyFill="1" applyBorder="1" applyAlignment="1">
      <alignment horizontal="distributed" vertical="center"/>
    </xf>
    <xf numFmtId="0" fontId="7" fillId="2" borderId="41" xfId="15" applyFont="1" applyFill="1" applyBorder="1" applyAlignment="1">
      <alignment vertical="center"/>
    </xf>
    <xf numFmtId="0" fontId="7" fillId="2" borderId="42" xfId="15" applyFont="1" applyFill="1" applyBorder="1" applyAlignment="1">
      <alignment vertical="center"/>
    </xf>
    <xf numFmtId="0" fontId="7" fillId="2" borderId="17" xfId="26" applyFont="1" applyFill="1" applyBorder="1" applyAlignment="1">
      <alignment horizontal="distributed" vertical="center" justifyLastLine="1"/>
    </xf>
    <xf numFmtId="0" fontId="7" fillId="2" borderId="29" xfId="26" applyFont="1" applyFill="1" applyBorder="1" applyAlignment="1">
      <alignment horizontal="distributed" vertical="center" justifyLastLine="1"/>
    </xf>
    <xf numFmtId="0" fontId="7" fillId="2" borderId="28" xfId="26" applyFont="1" applyFill="1" applyBorder="1" applyAlignment="1">
      <alignment horizontal="distributed" vertical="center"/>
    </xf>
    <xf numFmtId="0" fontId="7" fillId="2" borderId="27" xfId="26" applyFont="1" applyFill="1" applyBorder="1" applyAlignment="1">
      <alignment horizontal="distributed" vertical="center"/>
    </xf>
    <xf numFmtId="0" fontId="7" fillId="2" borderId="27" xfId="26" applyFont="1" applyFill="1" applyBorder="1" applyAlignment="1">
      <alignment horizontal="distributed" vertical="center" justifyLastLine="1"/>
    </xf>
    <xf numFmtId="0" fontId="7" fillId="2" borderId="26" xfId="26" applyFont="1" applyFill="1" applyBorder="1" applyAlignment="1">
      <alignment horizontal="distributed" vertical="center" justifyLastLine="1"/>
    </xf>
    <xf numFmtId="0" fontId="9" fillId="2" borderId="0" xfId="26" applyFont="1" applyFill="1" applyBorder="1" applyAlignment="1">
      <alignment vertical="center"/>
    </xf>
    <xf numFmtId="0" fontId="7" fillId="2" borderId="9" xfId="26" applyFont="1" applyFill="1" applyBorder="1" applyAlignment="1">
      <alignment horizontal="distributed" vertical="center" justifyLastLine="1"/>
    </xf>
    <xf numFmtId="0" fontId="7" fillId="2" borderId="10" xfId="26" applyFont="1" applyFill="1" applyBorder="1" applyAlignment="1">
      <alignment horizontal="center" vertical="center" justifyLastLine="1"/>
    </xf>
    <xf numFmtId="0" fontId="7" fillId="2" borderId="8" xfId="26" applyFont="1" applyFill="1" applyBorder="1" applyAlignment="1">
      <alignment horizontal="center" vertical="center" justifyLastLine="1"/>
    </xf>
    <xf numFmtId="0" fontId="7" fillId="2" borderId="21" xfId="26" applyFont="1" applyFill="1" applyBorder="1" applyAlignment="1">
      <alignment horizontal="center" vertical="center" justifyLastLine="1"/>
    </xf>
    <xf numFmtId="0" fontId="7" fillId="2" borderId="8" xfId="26" applyFont="1" applyFill="1" applyBorder="1" applyAlignment="1">
      <alignment horizontal="center" vertical="center"/>
    </xf>
    <xf numFmtId="0" fontId="7" fillId="2" borderId="21" xfId="26" applyFont="1" applyFill="1" applyBorder="1" applyAlignment="1">
      <alignment horizontal="center" vertical="center"/>
    </xf>
    <xf numFmtId="0" fontId="7" fillId="2" borderId="0" xfId="26" applyFont="1" applyFill="1" applyBorder="1" applyAlignment="1">
      <alignment horizontal="distributed"/>
    </xf>
    <xf numFmtId="0" fontId="7" fillId="2" borderId="23" xfId="26" applyFont="1" applyFill="1" applyBorder="1" applyAlignment="1">
      <alignment horizontal="distributed"/>
    </xf>
    <xf numFmtId="181" fontId="4" fillId="2" borderId="0" xfId="26" applyNumberFormat="1" applyFont="1" applyFill="1" applyBorder="1" applyAlignment="1">
      <alignment vertical="center"/>
    </xf>
    <xf numFmtId="0" fontId="7" fillId="2" borderId="2" xfId="26" applyFont="1" applyFill="1" applyBorder="1" applyAlignment="1">
      <alignment horizontal="distributed"/>
    </xf>
    <xf numFmtId="0" fontId="7" fillId="2" borderId="4" xfId="26" applyFont="1" applyFill="1" applyBorder="1" applyAlignment="1">
      <alignment horizontal="distributed"/>
    </xf>
    <xf numFmtId="181" fontId="4" fillId="2" borderId="2" xfId="26" applyNumberFormat="1" applyFont="1" applyFill="1" applyBorder="1" applyAlignment="1">
      <alignment vertical="center"/>
    </xf>
    <xf numFmtId="0" fontId="7" fillId="2" borderId="0" xfId="26" applyFont="1" applyFill="1" applyBorder="1" applyAlignment="1">
      <alignment horizontal="distributed" vertical="center"/>
    </xf>
    <xf numFmtId="0" fontId="7" fillId="2" borderId="23" xfId="26" applyFont="1" applyFill="1" applyBorder="1" applyAlignment="1">
      <alignment horizontal="distributed" vertical="center"/>
    </xf>
    <xf numFmtId="181" fontId="7" fillId="2" borderId="5" xfId="26" applyNumberFormat="1" applyFont="1" applyFill="1" applyBorder="1" applyAlignment="1">
      <alignment vertical="center"/>
    </xf>
    <xf numFmtId="38" fontId="7" fillId="2" borderId="10" xfId="27" applyNumberFormat="1" applyFont="1" applyFill="1" applyBorder="1" applyAlignment="1">
      <alignment horizontal="center" vertical="center"/>
    </xf>
    <xf numFmtId="38" fontId="7" fillId="2" borderId="8" xfId="27" applyNumberFormat="1" applyFont="1" applyFill="1" applyBorder="1" applyAlignment="1">
      <alignment horizontal="center" vertical="center"/>
    </xf>
    <xf numFmtId="38" fontId="7" fillId="2" borderId="1" xfId="27" applyNumberFormat="1" applyFont="1" applyFill="1" applyBorder="1" applyAlignment="1">
      <alignment horizontal="center" vertical="center"/>
    </xf>
    <xf numFmtId="38" fontId="7" fillId="2" borderId="22" xfId="27" applyNumberFormat="1" applyFont="1" applyFill="1" applyBorder="1" applyAlignment="1">
      <alignment horizontal="center" vertical="center"/>
    </xf>
    <xf numFmtId="38" fontId="7" fillId="2" borderId="21" xfId="27" applyNumberFormat="1" applyFont="1" applyFill="1" applyBorder="1" applyAlignment="1">
      <alignment horizontal="center" vertical="center"/>
    </xf>
    <xf numFmtId="38" fontId="22" fillId="2" borderId="5" xfId="27" applyNumberFormat="1" applyFont="1" applyFill="1" applyBorder="1" applyAlignment="1">
      <alignment horizontal="center" vertical="center"/>
    </xf>
    <xf numFmtId="38" fontId="22" fillId="2" borderId="7" xfId="27" applyNumberFormat="1" applyFont="1" applyFill="1" applyBorder="1" applyAlignment="1">
      <alignment horizontal="center" vertical="center"/>
    </xf>
    <xf numFmtId="38" fontId="7" fillId="2" borderId="24" xfId="27" applyNumberFormat="1" applyFont="1" applyFill="1" applyBorder="1" applyAlignment="1">
      <alignment horizontal="center" vertical="center"/>
    </xf>
    <xf numFmtId="38" fontId="7" fillId="2" borderId="17" xfId="27" applyNumberFormat="1" applyFont="1" applyFill="1" applyBorder="1" applyAlignment="1">
      <alignment horizontal="center" vertical="center"/>
    </xf>
    <xf numFmtId="38" fontId="9" fillId="2" borderId="0" xfId="27" applyNumberFormat="1" applyFont="1" applyFill="1" applyAlignment="1">
      <alignment horizontal="left" vertical="center"/>
    </xf>
    <xf numFmtId="184" fontId="4" fillId="2" borderId="0" xfId="28" quotePrefix="1" applyNumberFormat="1" applyFont="1" applyFill="1" applyBorder="1" applyAlignment="1">
      <alignment vertical="center"/>
    </xf>
    <xf numFmtId="184" fontId="4" fillId="2" borderId="0" xfId="28" quotePrefix="1" applyNumberFormat="1" applyFont="1" applyFill="1" applyBorder="1" applyAlignment="1">
      <alignment horizontal="right" vertical="center"/>
    </xf>
    <xf numFmtId="184" fontId="4" fillId="2" borderId="2" xfId="28" quotePrefix="1" applyNumberFormat="1" applyFont="1" applyFill="1" applyBorder="1" applyAlignment="1">
      <alignment vertical="center"/>
    </xf>
    <xf numFmtId="184" fontId="4" fillId="2" borderId="2" xfId="28" quotePrefix="1" applyNumberFormat="1" applyFont="1" applyFill="1" applyBorder="1" applyAlignment="1">
      <alignment horizontal="right" vertical="center"/>
    </xf>
    <xf numFmtId="184" fontId="4" fillId="2" borderId="0" xfId="28" applyNumberFormat="1" applyFont="1" applyFill="1" applyBorder="1" applyAlignment="1">
      <alignment horizontal="right" vertical="center"/>
    </xf>
    <xf numFmtId="184" fontId="4" fillId="2" borderId="0" xfId="28" applyNumberFormat="1" applyFont="1" applyFill="1" applyBorder="1" applyAlignment="1">
      <alignment vertical="center"/>
    </xf>
    <xf numFmtId="0" fontId="7" fillId="2" borderId="31" xfId="28" applyFont="1" applyFill="1" applyBorder="1" applyAlignment="1">
      <alignment horizontal="center" vertical="center" wrapText="1" justifyLastLine="1"/>
    </xf>
    <xf numFmtId="0" fontId="7" fillId="2" borderId="39" xfId="28" applyFont="1" applyFill="1" applyBorder="1" applyAlignment="1">
      <alignment horizontal="center" vertical="center" wrapText="1" justifyLastLine="1"/>
    </xf>
    <xf numFmtId="0" fontId="7" fillId="2" borderId="29" xfId="28" applyFont="1" applyFill="1" applyBorder="1" applyAlignment="1">
      <alignment horizontal="center" vertical="center" wrapText="1" justifyLastLine="1"/>
    </xf>
    <xf numFmtId="0" fontId="7" fillId="2" borderId="20" xfId="28" applyFont="1" applyFill="1" applyBorder="1" applyAlignment="1">
      <alignment horizontal="center" vertical="center" wrapText="1" justifyLastLine="1"/>
    </xf>
    <xf numFmtId="0" fontId="7" fillId="2" borderId="11" xfId="28" applyFont="1" applyFill="1" applyBorder="1" applyAlignment="1">
      <alignment horizontal="center" vertical="center" wrapText="1" justifyLastLine="1"/>
    </xf>
    <xf numFmtId="0" fontId="7" fillId="2" borderId="19" xfId="28" applyFont="1" applyFill="1" applyBorder="1" applyAlignment="1">
      <alignment horizontal="center" vertical="center" wrapText="1" justifyLastLine="1"/>
    </xf>
    <xf numFmtId="184" fontId="4" fillId="2" borderId="0" xfId="28" applyNumberFormat="1" applyFont="1" applyFill="1" applyBorder="1" applyAlignment="1">
      <alignment horizontal="center" vertical="center"/>
    </xf>
    <xf numFmtId="184" fontId="4" fillId="2" borderId="2" xfId="28" applyNumberFormat="1" applyFont="1" applyFill="1" applyBorder="1" applyAlignment="1">
      <alignment horizontal="center" vertical="center"/>
    </xf>
    <xf numFmtId="49" fontId="7" fillId="2" borderId="24" xfId="28" applyNumberFormat="1" applyFont="1" applyFill="1" applyBorder="1" applyAlignment="1">
      <alignment horizontal="center" vertical="center" justifyLastLine="1"/>
    </xf>
    <xf numFmtId="49" fontId="7" fillId="2" borderId="23" xfId="28" applyNumberFormat="1" applyFont="1" applyFill="1" applyBorder="1" applyAlignment="1">
      <alignment horizontal="center" vertical="center" justifyLastLine="1"/>
    </xf>
    <xf numFmtId="49" fontId="7" fillId="2" borderId="17" xfId="28" applyNumberFormat="1" applyFont="1" applyFill="1" applyBorder="1" applyAlignment="1">
      <alignment horizontal="center" vertical="center" justifyLastLine="1"/>
    </xf>
    <xf numFmtId="0" fontId="7" fillId="2" borderId="20" xfId="28" applyFont="1" applyFill="1" applyBorder="1" applyAlignment="1">
      <alignment horizontal="center" vertical="center" justifyLastLine="1"/>
    </xf>
    <xf numFmtId="0" fontId="7" fillId="2" borderId="1" xfId="28" applyFont="1" applyFill="1" applyBorder="1" applyAlignment="1">
      <alignment horizontal="center" vertical="center" justifyLastLine="1"/>
    </xf>
    <xf numFmtId="0" fontId="7" fillId="2" borderId="24" xfId="28" applyFont="1" applyFill="1" applyBorder="1" applyAlignment="1">
      <alignment horizontal="center" vertical="center" justifyLastLine="1"/>
    </xf>
    <xf numFmtId="0" fontId="7" fillId="2" borderId="19" xfId="28" applyFont="1" applyFill="1" applyBorder="1" applyAlignment="1">
      <alignment horizontal="center" vertical="center" justifyLastLine="1"/>
    </xf>
    <xf numFmtId="0" fontId="7" fillId="2" borderId="22" xfId="28" applyFont="1" applyFill="1" applyBorder="1" applyAlignment="1">
      <alignment horizontal="center" vertical="center" justifyLastLine="1"/>
    </xf>
    <xf numFmtId="0" fontId="7" fillId="2" borderId="17" xfId="28" applyFont="1" applyFill="1" applyBorder="1" applyAlignment="1">
      <alignment horizontal="center" vertical="center" justifyLastLine="1"/>
    </xf>
    <xf numFmtId="49" fontId="26" fillId="2" borderId="0" xfId="28" applyNumberFormat="1" applyFont="1" applyFill="1" applyAlignment="1">
      <alignment vertical="center"/>
    </xf>
    <xf numFmtId="0" fontId="7" fillId="2" borderId="9" xfId="28" applyFont="1" applyFill="1" applyBorder="1" applyAlignment="1">
      <alignment horizontal="distributed" vertical="center" justifyLastLine="1"/>
    </xf>
    <xf numFmtId="0" fontId="7" fillId="2" borderId="10" xfId="28" applyFont="1" applyFill="1" applyBorder="1" applyAlignment="1">
      <alignment horizontal="distributed" vertical="center" justifyLastLine="1"/>
    </xf>
    <xf numFmtId="0" fontId="7" fillId="2" borderId="26" xfId="28" applyFont="1" applyFill="1" applyBorder="1" applyAlignment="1">
      <alignment horizontal="distributed" vertical="center" justifyLastLine="1"/>
    </xf>
    <xf numFmtId="0" fontId="7" fillId="2" borderId="18" xfId="28" applyFont="1" applyFill="1" applyBorder="1" applyAlignment="1">
      <alignment horizontal="center" vertical="center" justifyLastLine="1"/>
    </xf>
    <xf numFmtId="0" fontId="7" fillId="2" borderId="28" xfId="28" applyFont="1" applyFill="1" applyBorder="1" applyAlignment="1">
      <alignment horizontal="center" vertical="center" justifyLastLine="1"/>
    </xf>
    <xf numFmtId="0" fontId="7" fillId="2" borderId="27" xfId="28" applyFont="1" applyFill="1" applyBorder="1" applyAlignment="1">
      <alignment horizontal="center" vertical="center" justifyLastLine="1"/>
    </xf>
    <xf numFmtId="0" fontId="7" fillId="0" borderId="0" xfId="29" applyFont="1" applyBorder="1" applyAlignment="1">
      <alignment horizontal="left" vertical="center" shrinkToFit="1"/>
    </xf>
    <xf numFmtId="0" fontId="7" fillId="0" borderId="23" xfId="29" applyFont="1" applyBorder="1" applyAlignment="1">
      <alignment horizontal="left" vertical="center" shrinkToFit="1"/>
    </xf>
    <xf numFmtId="0" fontId="8" fillId="0" borderId="26" xfId="29" applyFont="1" applyBorder="1" applyAlignment="1">
      <alignment horizontal="distributed" vertical="center" justifyLastLine="1"/>
    </xf>
    <xf numFmtId="0" fontId="8" fillId="0" borderId="18" xfId="29" applyFont="1" applyBorder="1" applyAlignment="1">
      <alignment horizontal="distributed" vertical="center" justifyLastLine="1"/>
    </xf>
    <xf numFmtId="0" fontId="8" fillId="0" borderId="26" xfId="29" applyFont="1" applyBorder="1" applyAlignment="1">
      <alignment horizontal="center"/>
    </xf>
    <xf numFmtId="0" fontId="8" fillId="0" borderId="26" xfId="29" applyFont="1" applyBorder="1" applyAlignment="1">
      <alignment horizontal="distributed" vertical="center" wrapText="1" justifyLastLine="1"/>
    </xf>
    <xf numFmtId="0" fontId="8" fillId="0" borderId="27" xfId="29" applyFont="1" applyBorder="1" applyAlignment="1">
      <alignment horizontal="distributed" vertical="center" justifyLastLine="1"/>
    </xf>
    <xf numFmtId="0" fontId="8" fillId="0" borderId="10" xfId="29" applyFont="1" applyBorder="1" applyAlignment="1">
      <alignment horizontal="distributed" vertical="center" justifyLastLine="1"/>
    </xf>
    <xf numFmtId="0" fontId="8" fillId="0" borderId="8" xfId="29" applyFont="1" applyBorder="1" applyAlignment="1">
      <alignment horizontal="distributed" vertical="center" justifyLastLine="1"/>
    </xf>
    <xf numFmtId="0" fontId="8" fillId="0" borderId="21" xfId="29" applyFont="1" applyBorder="1" applyAlignment="1">
      <alignment horizontal="distributed" vertical="center" justifyLastLine="1"/>
    </xf>
    <xf numFmtId="0" fontId="8" fillId="0" borderId="9" xfId="29" applyFont="1" applyBorder="1" applyAlignment="1">
      <alignment horizontal="center" wrapText="1"/>
    </xf>
    <xf numFmtId="0" fontId="8" fillId="0" borderId="10" xfId="29" applyFont="1" applyBorder="1" applyAlignment="1">
      <alignment horizontal="center"/>
    </xf>
    <xf numFmtId="0" fontId="8" fillId="0" borderId="18" xfId="29" applyFont="1" applyBorder="1" applyAlignment="1">
      <alignment horizontal="center"/>
    </xf>
    <xf numFmtId="0" fontId="7" fillId="0" borderId="5" xfId="29" applyFont="1" applyBorder="1" applyAlignment="1">
      <alignment horizontal="left" vertical="center"/>
    </xf>
    <xf numFmtId="0" fontId="7" fillId="0" borderId="7" xfId="29" applyFont="1" applyBorder="1" applyAlignment="1">
      <alignment horizontal="left" vertical="center"/>
    </xf>
    <xf numFmtId="0" fontId="7" fillId="0" borderId="5" xfId="29" applyFont="1" applyBorder="1" applyAlignment="1">
      <alignment horizontal="left" vertical="center" shrinkToFit="1"/>
    </xf>
    <xf numFmtId="0" fontId="7" fillId="0" borderId="7" xfId="29" applyFont="1" applyBorder="1" applyAlignment="1">
      <alignment horizontal="left" vertical="center" shrinkToFit="1"/>
    </xf>
    <xf numFmtId="0" fontId="7" fillId="0" borderId="21" xfId="29" applyFont="1" applyBorder="1" applyAlignment="1">
      <alignment horizontal="distributed" vertical="center" shrinkToFit="1"/>
    </xf>
    <xf numFmtId="0" fontId="7" fillId="0" borderId="9" xfId="29" applyFont="1" applyBorder="1" applyAlignment="1">
      <alignment horizontal="distributed" vertical="center" shrinkToFit="1"/>
    </xf>
    <xf numFmtId="0" fontId="7" fillId="0" borderId="27" xfId="29" applyFont="1" applyBorder="1" applyAlignment="1">
      <alignment horizontal="distributed" vertical="center" shrinkToFit="1"/>
    </xf>
    <xf numFmtId="0" fontId="7" fillId="0" borderId="26" xfId="29" applyFont="1" applyBorder="1" applyAlignment="1">
      <alignment horizontal="distributed" vertical="center" shrinkToFit="1"/>
    </xf>
    <xf numFmtId="0" fontId="8" fillId="0" borderId="9" xfId="29" applyFont="1" applyBorder="1" applyAlignment="1">
      <alignment horizontal="distributed" vertical="center" justifyLastLine="1"/>
    </xf>
    <xf numFmtId="0" fontId="8" fillId="0" borderId="25" xfId="29" applyFont="1" applyBorder="1" applyAlignment="1">
      <alignment horizontal="distributed" vertical="center" justifyLastLine="1"/>
    </xf>
    <xf numFmtId="0" fontId="8" fillId="0" borderId="29" xfId="29" applyFont="1" applyBorder="1" applyAlignment="1">
      <alignment horizontal="distributed" vertical="center" justifyLastLine="1"/>
    </xf>
    <xf numFmtId="0" fontId="8" fillId="0" borderId="6" xfId="29" applyFont="1" applyBorder="1" applyAlignment="1">
      <alignment horizontal="distributed" vertical="center" justifyLastLine="1"/>
    </xf>
    <xf numFmtId="0" fontId="8" fillId="0" borderId="19" xfId="29" applyFont="1" applyBorder="1" applyAlignment="1">
      <alignment horizontal="distributed" vertical="center" justifyLastLine="1"/>
    </xf>
    <xf numFmtId="0" fontId="8" fillId="0" borderId="7" xfId="29" applyFont="1" applyBorder="1" applyAlignment="1">
      <alignment horizontal="distributed" vertical="center" justifyLastLine="1"/>
    </xf>
    <xf numFmtId="0" fontId="8" fillId="0" borderId="17" xfId="29" applyFont="1" applyBorder="1" applyAlignment="1">
      <alignment horizontal="distributed" vertical="center" justifyLastLine="1"/>
    </xf>
    <xf numFmtId="0" fontId="8" fillId="0" borderId="27" xfId="29" applyFont="1" applyBorder="1" applyAlignment="1">
      <alignment horizontal="center"/>
    </xf>
    <xf numFmtId="0" fontId="8" fillId="0" borderId="25" xfId="29" applyFont="1" applyBorder="1" applyAlignment="1">
      <alignment horizontal="distributed" vertical="center" wrapText="1" justifyLastLine="1"/>
    </xf>
    <xf numFmtId="0" fontId="8" fillId="0" borderId="29" xfId="29" applyFont="1" applyBorder="1" applyAlignment="1">
      <alignment horizontal="distributed" vertical="center" wrapText="1" justifyLastLine="1"/>
    </xf>
    <xf numFmtId="0" fontId="26" fillId="2" borderId="0" xfId="29" applyFont="1" applyFill="1" applyAlignment="1">
      <alignment vertical="center"/>
    </xf>
    <xf numFmtId="0" fontId="7" fillId="0" borderId="1" xfId="29" applyFont="1" applyBorder="1" applyAlignment="1">
      <alignment horizontal="distributed" vertical="center" justifyLastLine="1"/>
    </xf>
    <xf numFmtId="0" fontId="7" fillId="0" borderId="24" xfId="29" applyFont="1" applyBorder="1" applyAlignment="1">
      <alignment horizontal="distributed" vertical="center" justifyLastLine="1"/>
    </xf>
    <xf numFmtId="0" fontId="7" fillId="0" borderId="0" xfId="29" applyFont="1" applyBorder="1" applyAlignment="1">
      <alignment horizontal="distributed" vertical="center" justifyLastLine="1"/>
    </xf>
    <xf numFmtId="0" fontId="7" fillId="0" borderId="23" xfId="29" applyFont="1" applyBorder="1" applyAlignment="1">
      <alignment horizontal="distributed" vertical="center" justifyLastLine="1"/>
    </xf>
    <xf numFmtId="0" fontId="7" fillId="0" borderId="22" xfId="29" applyFont="1" applyBorder="1" applyAlignment="1">
      <alignment horizontal="distributed" vertical="center" justifyLastLine="1"/>
    </xf>
    <xf numFmtId="0" fontId="7" fillId="0" borderId="17" xfId="29" applyFont="1" applyBorder="1" applyAlignment="1">
      <alignment horizontal="distributed" vertical="center" justifyLastLine="1"/>
    </xf>
    <xf numFmtId="0" fontId="8" fillId="0" borderId="20" xfId="29" applyFont="1" applyBorder="1" applyAlignment="1">
      <alignment horizontal="center" wrapText="1"/>
    </xf>
    <xf numFmtId="0" fontId="8" fillId="0" borderId="1" xfId="29" applyFont="1" applyBorder="1" applyAlignment="1">
      <alignment horizontal="center" wrapText="1"/>
    </xf>
    <xf numFmtId="0" fontId="8" fillId="0" borderId="19" xfId="29" applyFont="1" applyBorder="1" applyAlignment="1">
      <alignment horizontal="center" wrapText="1"/>
    </xf>
    <xf numFmtId="0" fontId="8" fillId="0" borderId="22" xfId="29" applyFont="1" applyBorder="1" applyAlignment="1">
      <alignment horizontal="center" wrapText="1"/>
    </xf>
    <xf numFmtId="0" fontId="8" fillId="0" borderId="39" xfId="29" applyFont="1" applyBorder="1" applyAlignment="1">
      <alignment horizontal="distributed" vertical="center" justifyLastLine="1"/>
    </xf>
    <xf numFmtId="0" fontId="8" fillId="0" borderId="28" xfId="29" applyFont="1" applyBorder="1" applyAlignment="1">
      <alignment horizontal="distributed" vertical="center" justifyLastLine="1"/>
    </xf>
    <xf numFmtId="38" fontId="7" fillId="2" borderId="9" xfId="2" applyNumberFormat="1" applyFont="1" applyFill="1" applyBorder="1" applyAlignment="1">
      <alignment horizontal="distributed" vertical="center"/>
    </xf>
    <xf numFmtId="38" fontId="7" fillId="2" borderId="10" xfId="2" applyNumberFormat="1" applyFont="1" applyFill="1" applyBorder="1" applyAlignment="1">
      <alignment horizontal="distributed" vertical="center"/>
    </xf>
    <xf numFmtId="0" fontId="22" fillId="2" borderId="0" xfId="30" applyFont="1" applyFill="1" applyBorder="1" applyAlignment="1">
      <alignment horizontal="left" vertical="center"/>
    </xf>
    <xf numFmtId="0" fontId="22" fillId="2" borderId="23" xfId="30" applyFont="1" applyFill="1" applyBorder="1" applyAlignment="1">
      <alignment horizontal="left" vertical="center"/>
    </xf>
    <xf numFmtId="49" fontId="22" fillId="2" borderId="5" xfId="30" applyNumberFormat="1" applyFont="1" applyFill="1" applyBorder="1" applyAlignment="1">
      <alignment vertical="center"/>
    </xf>
    <xf numFmtId="49" fontId="22" fillId="2" borderId="7" xfId="30" applyNumberFormat="1" applyFont="1" applyFill="1" applyBorder="1" applyAlignment="1">
      <alignment vertical="center"/>
    </xf>
    <xf numFmtId="0" fontId="9" fillId="2" borderId="0" xfId="30" applyFont="1" applyFill="1" applyAlignment="1">
      <alignment horizontal="left" vertical="center"/>
    </xf>
    <xf numFmtId="49" fontId="7" fillId="2" borderId="20" xfId="30" applyNumberFormat="1" applyFont="1" applyFill="1" applyBorder="1" applyAlignment="1">
      <alignment horizontal="center" vertical="center"/>
    </xf>
    <xf numFmtId="49" fontId="7" fillId="2" borderId="1" xfId="30" applyNumberFormat="1" applyFont="1" applyFill="1" applyBorder="1" applyAlignment="1">
      <alignment horizontal="center" vertical="center"/>
    </xf>
    <xf numFmtId="49" fontId="7" fillId="2" borderId="24" xfId="30" applyNumberFormat="1" applyFont="1" applyFill="1" applyBorder="1" applyAlignment="1">
      <alignment horizontal="center" vertical="center"/>
    </xf>
    <xf numFmtId="49" fontId="7" fillId="2" borderId="19" xfId="30" applyNumberFormat="1" applyFont="1" applyFill="1" applyBorder="1" applyAlignment="1">
      <alignment horizontal="center" vertical="center"/>
    </xf>
    <xf numFmtId="49" fontId="7" fillId="2" borderId="22" xfId="30" applyNumberFormat="1" applyFont="1" applyFill="1" applyBorder="1" applyAlignment="1">
      <alignment horizontal="center" vertical="center"/>
    </xf>
    <xf numFmtId="49" fontId="7" fillId="2" borderId="17" xfId="30" applyNumberFormat="1" applyFont="1" applyFill="1" applyBorder="1" applyAlignment="1">
      <alignment horizontal="center" vertical="center"/>
    </xf>
    <xf numFmtId="0" fontId="7" fillId="2" borderId="9" xfId="30" applyFont="1" applyFill="1" applyBorder="1" applyAlignment="1">
      <alignment horizontal="distributed" vertical="center"/>
    </xf>
    <xf numFmtId="0" fontId="7" fillId="2" borderId="21" xfId="30" applyFont="1" applyFill="1" applyBorder="1" applyAlignment="1">
      <alignment horizontal="distributed" vertical="center"/>
    </xf>
    <xf numFmtId="0" fontId="7" fillId="2" borderId="10" xfId="30" applyFont="1" applyFill="1" applyBorder="1" applyAlignment="1">
      <alignment horizontal="distributed" vertical="center"/>
    </xf>
    <xf numFmtId="38" fontId="7" fillId="2" borderId="9" xfId="30" applyNumberFormat="1" applyFont="1" applyFill="1" applyBorder="1" applyAlignment="1">
      <alignment horizontal="distributed" vertical="center"/>
    </xf>
    <xf numFmtId="38" fontId="7" fillId="2" borderId="10" xfId="30" applyNumberFormat="1" applyFont="1" applyFill="1" applyBorder="1" applyAlignment="1">
      <alignment horizontal="distributed" vertical="center"/>
    </xf>
    <xf numFmtId="0" fontId="7" fillId="2" borderId="0" xfId="31" applyFont="1" applyFill="1" applyBorder="1" applyAlignment="1">
      <alignment horizontal="left" vertical="center"/>
    </xf>
    <xf numFmtId="0" fontId="7" fillId="2" borderId="23" xfId="31" applyFont="1" applyFill="1" applyBorder="1" applyAlignment="1">
      <alignment horizontal="left" vertical="center"/>
    </xf>
    <xf numFmtId="0" fontId="7" fillId="2" borderId="0" xfId="31" applyFont="1" applyFill="1" applyBorder="1" applyAlignment="1">
      <alignment horizontal="left" vertical="center" shrinkToFit="1"/>
    </xf>
    <xf numFmtId="0" fontId="7" fillId="2" borderId="23" xfId="31" applyFont="1" applyFill="1" applyBorder="1" applyAlignment="1">
      <alignment horizontal="left" vertical="center" shrinkToFit="1"/>
    </xf>
    <xf numFmtId="0" fontId="7" fillId="2" borderId="2" xfId="31" applyFont="1" applyFill="1" applyBorder="1" applyAlignment="1">
      <alignment horizontal="left" vertical="center"/>
    </xf>
    <xf numFmtId="0" fontId="7" fillId="2" borderId="4" xfId="31" applyFont="1" applyFill="1" applyBorder="1" applyAlignment="1">
      <alignment horizontal="left" vertical="center"/>
    </xf>
    <xf numFmtId="0" fontId="7" fillId="2" borderId="2" xfId="31" applyFont="1" applyFill="1" applyBorder="1" applyAlignment="1">
      <alignment horizontal="left" vertical="center" shrinkToFit="1"/>
    </xf>
    <xf numFmtId="0" fontId="7" fillId="2" borderId="4" xfId="31" applyFont="1" applyFill="1" applyBorder="1" applyAlignment="1">
      <alignment horizontal="left" vertical="center" shrinkToFit="1"/>
    </xf>
    <xf numFmtId="0" fontId="24" fillId="2" borderId="23" xfId="31" applyFont="1" applyFill="1" applyBorder="1" applyAlignment="1">
      <alignment horizontal="left" vertical="center"/>
    </xf>
    <xf numFmtId="0" fontId="24" fillId="2" borderId="23" xfId="31" applyFont="1" applyFill="1" applyBorder="1" applyAlignment="1">
      <alignment horizontal="left" vertical="center" shrinkToFit="1"/>
    </xf>
    <xf numFmtId="0" fontId="7" fillId="2" borderId="5" xfId="31" applyFont="1" applyFill="1" applyBorder="1" applyAlignment="1">
      <alignment horizontal="left" vertical="center" shrinkToFit="1"/>
    </xf>
    <xf numFmtId="0" fontId="8" fillId="2" borderId="1" xfId="31" applyFont="1" applyFill="1" applyBorder="1" applyAlignment="1">
      <alignment horizontal="left" vertical="center"/>
    </xf>
    <xf numFmtId="0" fontId="8" fillId="2" borderId="24" xfId="31" applyFont="1" applyFill="1" applyBorder="1" applyAlignment="1">
      <alignment horizontal="left" vertical="center"/>
    </xf>
    <xf numFmtId="0" fontId="7" fillId="2" borderId="9" xfId="31" applyFont="1" applyFill="1" applyBorder="1" applyAlignment="1">
      <alignment horizontal="distributed" vertical="center" shrinkToFit="1"/>
    </xf>
    <xf numFmtId="0" fontId="7" fillId="2" borderId="26" xfId="31" applyFont="1" applyFill="1" applyBorder="1" applyAlignment="1">
      <alignment horizontal="distributed" vertical="center" wrapText="1" justifyLastLine="1"/>
    </xf>
    <xf numFmtId="0" fontId="7" fillId="2" borderId="26" xfId="31" applyFont="1" applyFill="1" applyBorder="1" applyAlignment="1">
      <alignment horizontal="distributed" vertical="center" justifyLastLine="1"/>
    </xf>
    <xf numFmtId="0" fontId="8" fillId="2" borderId="26" xfId="31" applyFont="1" applyFill="1" applyBorder="1" applyAlignment="1">
      <alignment horizontal="distributed" vertical="center" wrapText="1" justifyLastLine="1"/>
    </xf>
    <xf numFmtId="0" fontId="8" fillId="2" borderId="26" xfId="31" applyFont="1" applyFill="1" applyBorder="1" applyAlignment="1">
      <alignment horizontal="distributed" vertical="center" justifyLastLine="1"/>
    </xf>
    <xf numFmtId="0" fontId="7" fillId="2" borderId="26" xfId="31" applyFont="1" applyFill="1" applyBorder="1" applyAlignment="1">
      <alignment horizontal="distributed" vertical="center" shrinkToFit="1"/>
    </xf>
    <xf numFmtId="0" fontId="7" fillId="2" borderId="21" xfId="31" applyFont="1" applyFill="1" applyBorder="1" applyAlignment="1">
      <alignment horizontal="distributed" vertical="center" wrapText="1" justifyLastLine="1"/>
    </xf>
    <xf numFmtId="0" fontId="7" fillId="2" borderId="9" xfId="31" applyFont="1" applyFill="1" applyBorder="1" applyAlignment="1">
      <alignment horizontal="distributed" vertical="center" justifyLastLine="1"/>
    </xf>
    <xf numFmtId="0" fontId="7" fillId="2" borderId="27" xfId="31" applyFont="1" applyFill="1" applyBorder="1" applyAlignment="1">
      <alignment horizontal="distributed" vertical="center" justifyLastLine="1"/>
    </xf>
    <xf numFmtId="0" fontId="7" fillId="2" borderId="9" xfId="31" applyFont="1" applyFill="1" applyBorder="1" applyAlignment="1">
      <alignment horizontal="distributed" vertical="center" wrapText="1" justifyLastLine="1"/>
    </xf>
    <xf numFmtId="0" fontId="7" fillId="2" borderId="10" xfId="31" applyFont="1" applyFill="1" applyBorder="1" applyAlignment="1">
      <alignment horizontal="distributed" vertical="center" justifyLastLine="1"/>
    </xf>
    <xf numFmtId="0" fontId="7" fillId="2" borderId="8" xfId="31" applyFont="1" applyFill="1" applyBorder="1" applyAlignment="1">
      <alignment horizontal="distributed" vertical="center" justifyLastLine="1"/>
    </xf>
    <xf numFmtId="0" fontId="7" fillId="2" borderId="21" xfId="31" applyFont="1" applyFill="1" applyBorder="1" applyAlignment="1">
      <alignment horizontal="distributed" vertical="center" justifyLastLine="1"/>
    </xf>
    <xf numFmtId="0" fontId="7" fillId="2" borderId="21" xfId="31" applyFont="1" applyFill="1" applyBorder="1" applyAlignment="1">
      <alignment horizontal="distributed" vertical="center" shrinkToFit="1"/>
    </xf>
    <xf numFmtId="0" fontId="7" fillId="2" borderId="27" xfId="31" applyFont="1" applyFill="1" applyBorder="1" applyAlignment="1">
      <alignment horizontal="distributed" vertical="center" shrinkToFit="1"/>
    </xf>
    <xf numFmtId="0" fontId="7" fillId="0" borderId="2" xfId="32" applyFont="1" applyFill="1" applyBorder="1" applyAlignment="1">
      <alignment horizontal="distributed" vertical="center" justifyLastLine="1"/>
    </xf>
    <xf numFmtId="0" fontId="7" fillId="0" borderId="4" xfId="32" applyFont="1" applyFill="1" applyBorder="1" applyAlignment="1">
      <alignment horizontal="distributed" vertical="center" justifyLastLine="1"/>
    </xf>
    <xf numFmtId="0" fontId="7" fillId="0" borderId="0" xfId="32" applyFont="1" applyFill="1" applyBorder="1" applyAlignment="1">
      <alignment horizontal="distributed" vertical="center" justifyLastLine="1"/>
    </xf>
    <xf numFmtId="0" fontId="7" fillId="0" borderId="23" xfId="32" applyFont="1" applyFill="1" applyBorder="1" applyAlignment="1">
      <alignment horizontal="distributed" vertical="center" justifyLastLine="1"/>
    </xf>
    <xf numFmtId="0" fontId="7" fillId="0" borderId="21" xfId="32" applyFont="1" applyFill="1" applyBorder="1" applyAlignment="1">
      <alignment horizontal="distributed" vertical="center" justifyLastLine="1"/>
    </xf>
    <xf numFmtId="0" fontId="7" fillId="0" borderId="9" xfId="32" applyFont="1" applyFill="1" applyBorder="1" applyAlignment="1">
      <alignment horizontal="distributed" vertical="center" justifyLastLine="1"/>
    </xf>
    <xf numFmtId="0" fontId="7" fillId="0" borderId="7" xfId="32" applyFont="1" applyFill="1" applyBorder="1" applyAlignment="1">
      <alignment horizontal="distributed" vertical="center" justifyLastLine="1"/>
    </xf>
    <xf numFmtId="0" fontId="7" fillId="0" borderId="25" xfId="32" applyFont="1" applyFill="1" applyBorder="1" applyAlignment="1">
      <alignment horizontal="distributed" vertical="center" justifyLastLine="1"/>
    </xf>
    <xf numFmtId="0" fontId="7" fillId="0" borderId="10" xfId="32" applyFont="1" applyFill="1" applyBorder="1" applyAlignment="1">
      <alignment horizontal="center" vertical="center"/>
    </xf>
    <xf numFmtId="0" fontId="7" fillId="0" borderId="8" xfId="32" applyFont="1" applyFill="1" applyBorder="1" applyAlignment="1">
      <alignment horizontal="center" vertical="center"/>
    </xf>
    <xf numFmtId="0" fontId="7" fillId="0" borderId="5" xfId="32" applyFont="1" applyFill="1" applyBorder="1" applyAlignment="1">
      <alignment horizontal="distributed" vertical="center" justifyLastLine="1"/>
    </xf>
    <xf numFmtId="0" fontId="6" fillId="0" borderId="4" xfId="32" applyBorder="1"/>
    <xf numFmtId="0" fontId="9" fillId="2" borderId="0" xfId="32" applyFont="1" applyFill="1" applyAlignment="1">
      <alignment horizontal="left" vertical="center"/>
    </xf>
    <xf numFmtId="0" fontId="7" fillId="2" borderId="9" xfId="33" applyFont="1" applyFill="1" applyBorder="1" applyAlignment="1">
      <alignment horizontal="distributed" vertical="center" justifyLastLine="1"/>
    </xf>
    <xf numFmtId="0" fontId="7" fillId="2" borderId="10" xfId="33" applyFont="1" applyFill="1" applyBorder="1" applyAlignment="1">
      <alignment horizontal="distributed" vertical="center" justifyLastLine="1"/>
    </xf>
    <xf numFmtId="0" fontId="7" fillId="2" borderId="21" xfId="33" applyFont="1" applyFill="1" applyBorder="1" applyAlignment="1">
      <alignment horizontal="distributed" vertical="center" justifyLastLine="1"/>
    </xf>
    <xf numFmtId="0" fontId="7" fillId="2" borderId="24" xfId="35" applyFont="1" applyFill="1" applyBorder="1" applyAlignment="1">
      <alignment horizontal="center" vertical="center" justifyLastLine="1"/>
    </xf>
    <xf numFmtId="0" fontId="7" fillId="2" borderId="17" xfId="35" applyFont="1" applyFill="1" applyBorder="1" applyAlignment="1">
      <alignment horizontal="center" vertical="center" justifyLastLine="1"/>
    </xf>
    <xf numFmtId="0" fontId="7" fillId="2" borderId="31" xfId="35" applyFont="1" applyFill="1" applyBorder="1" applyAlignment="1">
      <alignment horizontal="center" vertical="center" justifyLastLine="1"/>
    </xf>
    <xf numFmtId="0" fontId="7" fillId="2" borderId="29" xfId="35" applyFont="1" applyFill="1" applyBorder="1" applyAlignment="1">
      <alignment horizontal="center" vertical="center" justifyLastLine="1"/>
    </xf>
    <xf numFmtId="0" fontId="7" fillId="2" borderId="31" xfId="35" applyFont="1" applyFill="1" applyBorder="1" applyAlignment="1">
      <alignment horizontal="center" vertical="center" wrapText="1" justifyLastLine="1"/>
    </xf>
    <xf numFmtId="0" fontId="7" fillId="2" borderId="29" xfId="35" applyFont="1" applyFill="1" applyBorder="1" applyAlignment="1">
      <alignment horizontal="center" vertical="center" wrapText="1" justifyLastLine="1"/>
    </xf>
    <xf numFmtId="0" fontId="7" fillId="2" borderId="20" xfId="35" applyFont="1" applyFill="1" applyBorder="1" applyAlignment="1">
      <alignment horizontal="center" vertical="center" wrapText="1"/>
    </xf>
    <xf numFmtId="0" fontId="7" fillId="2" borderId="19" xfId="35" applyFont="1" applyFill="1" applyBorder="1" applyAlignment="1">
      <alignment horizontal="center" vertical="center" wrapText="1"/>
    </xf>
    <xf numFmtId="0" fontId="7" fillId="2" borderId="31" xfId="35" applyFont="1" applyFill="1" applyBorder="1" applyAlignment="1">
      <alignment horizontal="center" vertical="center" wrapText="1"/>
    </xf>
    <xf numFmtId="0" fontId="7" fillId="2" borderId="29" xfId="35" applyFont="1" applyFill="1" applyBorder="1" applyAlignment="1">
      <alignment horizontal="center" vertical="center" wrapText="1"/>
    </xf>
    <xf numFmtId="0" fontId="7" fillId="2" borderId="10" xfId="35" applyFont="1" applyFill="1" applyBorder="1" applyAlignment="1">
      <alignment horizontal="center" vertical="center" shrinkToFit="1"/>
    </xf>
    <xf numFmtId="0" fontId="0" fillId="0" borderId="21" xfId="35" applyFont="1" applyBorder="1" applyAlignment="1">
      <alignment horizontal="center" vertical="center" shrinkToFit="1"/>
    </xf>
    <xf numFmtId="0" fontId="7" fillId="2" borderId="20" xfId="35" applyFont="1" applyFill="1" applyBorder="1" applyAlignment="1">
      <alignment horizontal="center" vertical="center" wrapText="1" justifyLastLine="1"/>
    </xf>
    <xf numFmtId="0" fontId="7" fillId="2" borderId="19" xfId="35" applyFont="1" applyFill="1" applyBorder="1" applyAlignment="1">
      <alignment horizontal="center" vertical="center" wrapText="1" justifyLastLine="1"/>
    </xf>
    <xf numFmtId="0" fontId="4" fillId="2" borderId="1" xfId="36" applyNumberFormat="1" applyFont="1" applyFill="1" applyBorder="1" applyAlignment="1">
      <alignment vertical="center" wrapText="1"/>
    </xf>
    <xf numFmtId="0" fontId="7" fillId="2" borderId="1" xfId="36" applyNumberFormat="1" applyFont="1" applyFill="1" applyBorder="1" applyAlignment="1">
      <alignment vertical="center" wrapText="1"/>
    </xf>
    <xf numFmtId="0" fontId="7" fillId="2" borderId="26" xfId="36" applyNumberFormat="1" applyFont="1" applyFill="1" applyBorder="1" applyAlignment="1">
      <alignment vertical="center" wrapText="1"/>
    </xf>
    <xf numFmtId="0" fontId="7" fillId="2" borderId="18" xfId="36" applyNumberFormat="1" applyFont="1" applyFill="1" applyBorder="1" applyAlignment="1">
      <alignment vertical="center" wrapText="1"/>
    </xf>
    <xf numFmtId="0" fontId="7" fillId="2" borderId="28" xfId="36" applyNumberFormat="1" applyFont="1" applyFill="1" applyBorder="1" applyAlignment="1">
      <alignment vertical="center" wrapText="1"/>
    </xf>
    <xf numFmtId="0" fontId="7" fillId="2" borderId="70" xfId="36" applyNumberFormat="1" applyFont="1" applyFill="1" applyBorder="1" applyAlignment="1">
      <alignment vertical="center" wrapText="1"/>
    </xf>
    <xf numFmtId="0" fontId="7" fillId="2" borderId="53" xfId="36" applyNumberFormat="1" applyFont="1" applyFill="1" applyBorder="1" applyAlignment="1">
      <alignment vertical="center" wrapText="1"/>
    </xf>
    <xf numFmtId="0" fontId="7" fillId="2" borderId="43" xfId="36" applyNumberFormat="1" applyFont="1" applyFill="1" applyBorder="1" applyAlignment="1">
      <alignment vertical="center" wrapText="1"/>
    </xf>
    <xf numFmtId="0" fontId="7" fillId="2" borderId="41" xfId="36" applyNumberFormat="1" applyFont="1" applyFill="1" applyBorder="1" applyAlignment="1">
      <alignment vertical="center" wrapText="1"/>
    </xf>
    <xf numFmtId="0" fontId="7" fillId="2" borderId="62" xfId="36" applyNumberFormat="1" applyFont="1" applyFill="1" applyBorder="1" applyAlignment="1">
      <alignment vertical="center" wrapText="1"/>
    </xf>
    <xf numFmtId="0" fontId="7" fillId="2" borderId="63" xfId="36" applyNumberFormat="1" applyFont="1" applyFill="1" applyBorder="1" applyAlignment="1">
      <alignment horizontal="center" vertical="center" wrapText="1"/>
    </xf>
    <xf numFmtId="0" fontId="7" fillId="2" borderId="64" xfId="36" applyNumberFormat="1" applyFont="1" applyFill="1" applyBorder="1" applyAlignment="1">
      <alignment horizontal="center" vertical="center" wrapText="1"/>
    </xf>
    <xf numFmtId="0" fontId="7" fillId="2" borderId="65" xfId="36" applyNumberFormat="1" applyFont="1" applyFill="1" applyBorder="1" applyAlignment="1">
      <alignment horizontal="center" vertical="center" wrapText="1"/>
    </xf>
    <xf numFmtId="0" fontId="7" fillId="2" borderId="67" xfId="36" applyNumberFormat="1" applyFont="1" applyFill="1" applyBorder="1" applyAlignment="1">
      <alignment horizontal="center" vertical="center" wrapText="1"/>
    </xf>
    <xf numFmtId="0" fontId="7" fillId="2" borderId="59" xfId="36" applyNumberFormat="1" applyFont="1" applyFill="1" applyBorder="1" applyAlignment="1">
      <alignment vertical="center" wrapText="1"/>
    </xf>
    <xf numFmtId="0" fontId="7" fillId="2" borderId="56" xfId="36" applyNumberFormat="1" applyFont="1" applyFill="1" applyBorder="1" applyAlignment="1">
      <alignment vertical="center" wrapText="1"/>
    </xf>
    <xf numFmtId="0" fontId="7" fillId="2" borderId="57" xfId="36" applyNumberFormat="1" applyFont="1" applyFill="1" applyBorder="1" applyAlignment="1">
      <alignment vertical="center" wrapText="1"/>
    </xf>
    <xf numFmtId="0" fontId="7" fillId="2" borderId="72" xfId="36" applyNumberFormat="1" applyFont="1" applyFill="1" applyBorder="1" applyAlignment="1">
      <alignment vertical="center" wrapText="1"/>
    </xf>
    <xf numFmtId="0" fontId="7" fillId="2" borderId="50" xfId="36" applyNumberFormat="1" applyFont="1" applyFill="1" applyBorder="1" applyAlignment="1">
      <alignment horizontal="left" vertical="center" wrapText="1"/>
    </xf>
    <xf numFmtId="0" fontId="7" fillId="2" borderId="26" xfId="36" applyNumberFormat="1" applyFont="1" applyFill="1" applyBorder="1" applyAlignment="1">
      <alignment horizontal="left" vertical="center" wrapText="1"/>
    </xf>
    <xf numFmtId="0" fontId="7" fillId="2" borderId="27" xfId="36" applyNumberFormat="1" applyFont="1" applyFill="1" applyBorder="1" applyAlignment="1">
      <alignment vertical="center" wrapText="1"/>
    </xf>
    <xf numFmtId="0" fontId="7" fillId="2" borderId="52" xfId="36" applyNumberFormat="1" applyFont="1" applyFill="1" applyBorder="1" applyAlignment="1">
      <alignment horizontal="left" vertical="center" wrapText="1"/>
    </xf>
    <xf numFmtId="0" fontId="7" fillId="2" borderId="53" xfId="36" applyNumberFormat="1" applyFont="1" applyFill="1" applyBorder="1" applyAlignment="1">
      <alignment horizontal="left" vertical="center" wrapText="1"/>
    </xf>
    <xf numFmtId="0" fontId="7" fillId="2" borderId="42" xfId="36" applyNumberFormat="1" applyFont="1" applyFill="1" applyBorder="1" applyAlignment="1">
      <alignment vertical="center" wrapText="1"/>
    </xf>
    <xf numFmtId="0" fontId="7" fillId="2" borderId="54" xfId="36" applyNumberFormat="1" applyFont="1" applyFill="1" applyBorder="1" applyAlignment="1">
      <alignment horizontal="left" vertical="center" wrapText="1"/>
    </xf>
    <xf numFmtId="0" fontId="7" fillId="2" borderId="68" xfId="36" applyNumberFormat="1" applyFont="1" applyFill="1" applyBorder="1" applyAlignment="1">
      <alignment horizontal="center" vertical="center" wrapText="1"/>
    </xf>
    <xf numFmtId="0" fontId="7" fillId="2" borderId="55" xfId="36" applyNumberFormat="1" applyFont="1" applyFill="1" applyBorder="1" applyAlignment="1">
      <alignment horizontal="left" vertical="center" wrapText="1"/>
    </xf>
    <xf numFmtId="0" fontId="7" fillId="2" borderId="59" xfId="36" applyNumberFormat="1" applyFont="1" applyFill="1" applyBorder="1" applyAlignment="1">
      <alignment horizontal="left" vertical="center" wrapText="1"/>
    </xf>
    <xf numFmtId="0" fontId="7" fillId="2" borderId="58" xfId="36" applyNumberFormat="1" applyFont="1" applyFill="1" applyBorder="1" applyAlignment="1">
      <alignment vertical="center" wrapText="1"/>
    </xf>
    <xf numFmtId="0" fontId="7" fillId="2" borderId="19" xfId="36" applyNumberFormat="1" applyFont="1" applyFill="1" applyBorder="1" applyAlignment="1">
      <alignment vertical="center" wrapText="1"/>
    </xf>
    <xf numFmtId="0" fontId="7" fillId="2" borderId="69" xfId="36" applyNumberFormat="1" applyFont="1" applyFill="1" applyBorder="1" applyAlignment="1">
      <alignment vertical="center" wrapText="1"/>
    </xf>
    <xf numFmtId="0" fontId="7" fillId="2" borderId="51" xfId="36" applyNumberFormat="1" applyFont="1" applyFill="1" applyBorder="1" applyAlignment="1">
      <alignment horizontal="left" vertical="center" wrapText="1"/>
    </xf>
    <xf numFmtId="0" fontId="7" fillId="2" borderId="26" xfId="36" applyNumberFormat="1" applyFont="1" applyFill="1" applyBorder="1" applyAlignment="1">
      <alignment horizontal="center" vertical="center" wrapText="1"/>
    </xf>
    <xf numFmtId="0" fontId="7" fillId="2" borderId="51" xfId="36" applyNumberFormat="1" applyFont="1" applyFill="1" applyBorder="1" applyAlignment="1">
      <alignment horizontal="center" vertical="center" wrapText="1"/>
    </xf>
    <xf numFmtId="0" fontId="7" fillId="2" borderId="2" xfId="36" applyNumberFormat="1" applyFont="1" applyFill="1" applyBorder="1" applyAlignment="1">
      <alignment horizontal="left" vertical="center" wrapText="1"/>
    </xf>
    <xf numFmtId="0" fontId="7" fillId="2" borderId="29" xfId="36" applyNumberFormat="1" applyFont="1" applyFill="1" applyBorder="1" applyAlignment="1">
      <alignment vertical="center" wrapText="1"/>
    </xf>
    <xf numFmtId="0" fontId="7" fillId="2" borderId="29" xfId="36" applyNumberFormat="1" applyFont="1" applyFill="1" applyBorder="1" applyAlignment="1">
      <alignment horizontal="left" vertical="center" wrapText="1"/>
    </xf>
    <xf numFmtId="0" fontId="7" fillId="2" borderId="49" xfId="36" applyNumberFormat="1" applyFont="1" applyFill="1" applyBorder="1" applyAlignment="1">
      <alignment horizontal="left" vertical="center" wrapText="1"/>
    </xf>
    <xf numFmtId="0" fontId="6" fillId="2" borderId="41" xfId="15" applyFont="1" applyFill="1" applyBorder="1" applyAlignment="1">
      <alignment vertical="center" wrapText="1"/>
    </xf>
    <xf numFmtId="0" fontId="6" fillId="2" borderId="42" xfId="15" applyFont="1" applyFill="1" applyBorder="1" applyAlignment="1">
      <alignment vertical="center" wrapText="1"/>
    </xf>
    <xf numFmtId="0" fontId="7" fillId="2" borderId="51" xfId="36" applyNumberFormat="1" applyFont="1" applyFill="1" applyBorder="1" applyAlignment="1">
      <alignment vertical="center" wrapText="1"/>
    </xf>
    <xf numFmtId="0" fontId="6" fillId="2" borderId="62" xfId="15" applyFont="1" applyFill="1" applyBorder="1" applyAlignment="1">
      <alignment vertical="center" wrapText="1"/>
    </xf>
    <xf numFmtId="0" fontId="7" fillId="2" borderId="49" xfId="36" applyNumberFormat="1" applyFont="1" applyFill="1" applyBorder="1" applyAlignment="1">
      <alignment vertical="center" wrapText="1"/>
    </xf>
    <xf numFmtId="0" fontId="7" fillId="2" borderId="59" xfId="36" applyNumberFormat="1" applyFont="1" applyFill="1" applyBorder="1" applyAlignment="1">
      <alignment horizontal="center" vertical="center" wrapText="1"/>
    </xf>
    <xf numFmtId="0" fontId="7" fillId="2" borderId="60" xfId="36" applyNumberFormat="1" applyFont="1" applyFill="1" applyBorder="1" applyAlignment="1">
      <alignment horizontal="center" vertical="center" wrapText="1"/>
    </xf>
    <xf numFmtId="0" fontId="7" fillId="2" borderId="46" xfId="36" applyNumberFormat="1" applyFont="1" applyFill="1" applyBorder="1" applyAlignment="1">
      <alignment horizontal="center" vertical="center" wrapText="1"/>
    </xf>
    <xf numFmtId="0" fontId="7" fillId="2" borderId="47" xfId="36" applyNumberFormat="1" applyFont="1" applyFill="1" applyBorder="1" applyAlignment="1">
      <alignment horizontal="center" vertical="center" wrapText="1"/>
    </xf>
    <xf numFmtId="0" fontId="9" fillId="2" borderId="0" xfId="36" applyNumberFormat="1" applyFont="1" applyFill="1" applyAlignment="1">
      <alignment vertical="center" wrapText="1"/>
    </xf>
    <xf numFmtId="0" fontId="7" fillId="2" borderId="21" xfId="37" applyFont="1" applyFill="1" applyBorder="1" applyAlignment="1">
      <alignment horizontal="distributed" vertical="center" justifyLastLine="1"/>
    </xf>
    <xf numFmtId="0" fontId="7" fillId="2" borderId="27" xfId="37" applyFont="1" applyFill="1" applyBorder="1" applyAlignment="1">
      <alignment horizontal="distributed" vertical="center" justifyLastLine="1"/>
    </xf>
    <xf numFmtId="0" fontId="7" fillId="2" borderId="10" xfId="37" applyFont="1" applyFill="1" applyBorder="1" applyAlignment="1">
      <alignment horizontal="center" vertical="center" justifyLastLine="1"/>
    </xf>
    <xf numFmtId="0" fontId="7" fillId="2" borderId="8" xfId="37" applyFont="1" applyFill="1" applyBorder="1" applyAlignment="1">
      <alignment horizontal="center" vertical="center" justifyLastLine="1"/>
    </xf>
    <xf numFmtId="0" fontId="4" fillId="2" borderId="2" xfId="39" applyFont="1" applyFill="1" applyBorder="1" applyAlignment="1">
      <alignment horizontal="left" vertical="center" justifyLastLine="1"/>
    </xf>
    <xf numFmtId="0" fontId="8" fillId="2" borderId="3" xfId="39" applyFont="1" applyFill="1" applyBorder="1" applyAlignment="1">
      <alignment vertical="center" shrinkToFit="1"/>
    </xf>
    <xf numFmtId="0" fontId="6" fillId="2" borderId="2" xfId="39" applyFill="1" applyBorder="1"/>
    <xf numFmtId="184" fontId="4" fillId="2" borderId="3" xfId="39" applyNumberFormat="1" applyFont="1" applyFill="1" applyBorder="1" applyAlignment="1">
      <alignment horizontal="right" vertical="center"/>
    </xf>
    <xf numFmtId="184" fontId="4" fillId="2" borderId="2" xfId="39" applyNumberFormat="1" applyFont="1" applyFill="1" applyBorder="1" applyAlignment="1">
      <alignment horizontal="right" vertical="center"/>
    </xf>
    <xf numFmtId="184" fontId="4" fillId="2" borderId="2" xfId="39" applyNumberFormat="1" applyFont="1" applyFill="1" applyBorder="1" applyAlignment="1">
      <alignment horizontal="left" vertical="center"/>
    </xf>
    <xf numFmtId="0" fontId="4" fillId="2" borderId="0" xfId="39" applyFont="1" applyFill="1" applyBorder="1" applyAlignment="1">
      <alignment horizontal="left" vertical="center" wrapText="1" justifyLastLine="1"/>
    </xf>
    <xf numFmtId="0" fontId="4" fillId="2" borderId="0" xfId="39" applyFont="1" applyFill="1" applyBorder="1" applyAlignment="1">
      <alignment horizontal="left" vertical="center" justifyLastLine="1"/>
    </xf>
    <xf numFmtId="0" fontId="8" fillId="2" borderId="0" xfId="39" applyFont="1" applyFill="1" applyBorder="1" applyAlignment="1">
      <alignment vertical="center" shrinkToFit="1"/>
    </xf>
    <xf numFmtId="184" fontId="4" fillId="2" borderId="11" xfId="39" applyNumberFormat="1" applyFont="1" applyFill="1" applyBorder="1" applyAlignment="1">
      <alignment horizontal="right" vertical="center"/>
    </xf>
    <xf numFmtId="184" fontId="4" fillId="2" borderId="0" xfId="39" applyNumberFormat="1" applyFont="1" applyFill="1" applyBorder="1" applyAlignment="1">
      <alignment horizontal="right" vertical="center"/>
    </xf>
    <xf numFmtId="184" fontId="4" fillId="2" borderId="0" xfId="39" applyNumberFormat="1" applyFont="1" applyFill="1" applyBorder="1" applyAlignment="1">
      <alignment horizontal="left" vertical="center"/>
    </xf>
    <xf numFmtId="0" fontId="24" fillId="2" borderId="0" xfId="39" applyFont="1" applyFill="1" applyBorder="1" applyAlignment="1">
      <alignment vertical="center"/>
    </xf>
    <xf numFmtId="184" fontId="7" fillId="2" borderId="0" xfId="39" applyNumberFormat="1" applyFont="1" applyFill="1" applyBorder="1" applyAlignment="1">
      <alignment horizontal="right" vertical="center"/>
    </xf>
    <xf numFmtId="0" fontId="7" fillId="2" borderId="0" xfId="39" applyFont="1" applyFill="1" applyBorder="1" applyAlignment="1">
      <alignment horizontal="left" vertical="center" justifyLastLine="1"/>
    </xf>
    <xf numFmtId="0" fontId="7" fillId="2" borderId="0" xfId="39" applyFont="1" applyFill="1" applyBorder="1" applyAlignment="1">
      <alignment horizontal="distributed" vertical="center"/>
    </xf>
    <xf numFmtId="0" fontId="7" fillId="2" borderId="23" xfId="39" applyFont="1" applyFill="1" applyBorder="1" applyAlignment="1">
      <alignment horizontal="distributed" vertical="center"/>
    </xf>
    <xf numFmtId="184" fontId="7" fillId="2" borderId="11" xfId="39" applyNumberFormat="1" applyFont="1" applyFill="1" applyBorder="1" applyAlignment="1">
      <alignment horizontal="right" vertical="center"/>
    </xf>
    <xf numFmtId="0" fontId="8" fillId="2" borderId="11" xfId="39" applyFont="1" applyFill="1" applyBorder="1" applyAlignment="1">
      <alignment vertical="center" shrinkToFit="1"/>
    </xf>
    <xf numFmtId="0" fontId="8" fillId="2" borderId="23" xfId="39" applyFont="1" applyFill="1" applyBorder="1" applyAlignment="1">
      <alignment vertical="center" shrinkToFit="1"/>
    </xf>
    <xf numFmtId="0" fontId="8" fillId="2" borderId="0" xfId="39" applyFont="1" applyFill="1" applyBorder="1" applyAlignment="1">
      <alignment horizontal="left" vertical="center" shrinkToFit="1"/>
    </xf>
    <xf numFmtId="0" fontId="6" fillId="2" borderId="0" xfId="39" applyFont="1" applyFill="1" applyBorder="1"/>
    <xf numFmtId="0" fontId="8" fillId="2" borderId="11" xfId="39" applyFont="1" applyFill="1" applyBorder="1" applyAlignment="1">
      <alignment horizontal="left" vertical="center"/>
    </xf>
    <xf numFmtId="0" fontId="6" fillId="2" borderId="0" xfId="39" applyFont="1" applyFill="1" applyBorder="1" applyAlignment="1"/>
    <xf numFmtId="0" fontId="6" fillId="2" borderId="23" xfId="39" applyFill="1" applyBorder="1" applyAlignment="1">
      <alignment horizontal="distributed" vertical="center"/>
    </xf>
    <xf numFmtId="184" fontId="7" fillId="2" borderId="0" xfId="39" applyNumberFormat="1" applyFont="1" applyFill="1" applyBorder="1" applyAlignment="1">
      <alignment horizontal="left" vertical="center"/>
    </xf>
    <xf numFmtId="0" fontId="7" fillId="2" borderId="31" xfId="39" applyFont="1" applyFill="1" applyBorder="1" applyAlignment="1">
      <alignment horizontal="center" vertical="center" justifyLastLine="1"/>
    </xf>
    <xf numFmtId="0" fontId="7" fillId="2" borderId="9" xfId="39" applyFont="1" applyFill="1" applyBorder="1" applyAlignment="1">
      <alignment horizontal="center" vertical="center" justifyLastLine="1"/>
    </xf>
    <xf numFmtId="0" fontId="7" fillId="2" borderId="10" xfId="39" applyFont="1" applyFill="1" applyBorder="1" applyAlignment="1">
      <alignment horizontal="center" vertical="center" justifyLastLine="1"/>
    </xf>
    <xf numFmtId="0" fontId="7" fillId="2" borderId="5" xfId="39" applyFont="1" applyFill="1" applyBorder="1" applyAlignment="1">
      <alignment horizontal="distributed" vertical="center"/>
    </xf>
    <xf numFmtId="0" fontId="7" fillId="2" borderId="7" xfId="39" applyFont="1" applyFill="1" applyBorder="1" applyAlignment="1">
      <alignment horizontal="distributed" vertical="center"/>
    </xf>
    <xf numFmtId="184" fontId="22" fillId="2" borderId="6" xfId="39" applyNumberFormat="1" applyFont="1" applyFill="1" applyBorder="1" applyAlignment="1">
      <alignment horizontal="right" vertical="center"/>
    </xf>
    <xf numFmtId="184" fontId="22" fillId="2" borderId="5" xfId="39" applyNumberFormat="1" applyFont="1" applyFill="1" applyBorder="1" applyAlignment="1">
      <alignment horizontal="right" vertical="center"/>
    </xf>
    <xf numFmtId="0" fontId="22" fillId="2" borderId="5" xfId="39" applyFont="1" applyFill="1" applyBorder="1" applyAlignment="1">
      <alignment horizontal="left" vertical="center" justifyLastLine="1"/>
    </xf>
    <xf numFmtId="0" fontId="7" fillId="2" borderId="21" xfId="39" applyFont="1" applyFill="1" applyBorder="1" applyAlignment="1">
      <alignment horizontal="distributed" vertical="center" justifyLastLine="1"/>
    </xf>
    <xf numFmtId="0" fontId="7" fillId="2" borderId="9" xfId="39" applyFont="1" applyFill="1" applyBorder="1" applyAlignment="1">
      <alignment horizontal="distributed" vertical="center" justifyLastLine="1"/>
    </xf>
    <xf numFmtId="0" fontId="7" fillId="2" borderId="21" xfId="39" applyFont="1" applyFill="1" applyBorder="1" applyAlignment="1">
      <alignment horizontal="center" vertical="center" justifyLastLine="1"/>
    </xf>
    <xf numFmtId="0" fontId="7" fillId="2" borderId="31" xfId="39" applyFont="1" applyFill="1" applyBorder="1" applyAlignment="1">
      <alignment horizontal="center" vertical="center" wrapText="1" justifyLastLine="1"/>
    </xf>
    <xf numFmtId="181" fontId="4" fillId="2" borderId="2" xfId="39" applyNumberFormat="1" applyFont="1" applyFill="1" applyBorder="1" applyAlignment="1">
      <alignment horizontal="right" vertical="center"/>
    </xf>
    <xf numFmtId="181" fontId="4" fillId="2" borderId="0" xfId="39" applyNumberFormat="1" applyFont="1" applyFill="1" applyBorder="1" applyAlignment="1">
      <alignment horizontal="right" vertical="center"/>
    </xf>
    <xf numFmtId="181" fontId="7" fillId="2" borderId="5" xfId="39" applyNumberFormat="1" applyFont="1" applyFill="1" applyBorder="1" applyAlignment="1">
      <alignment horizontal="right" vertical="center"/>
    </xf>
    <xf numFmtId="0" fontId="7" fillId="2" borderId="5" xfId="39" applyFont="1" applyFill="1" applyBorder="1" applyAlignment="1">
      <alignment horizontal="center" vertical="distributed" textRotation="255" justifyLastLine="1"/>
    </xf>
    <xf numFmtId="0" fontId="7" fillId="2" borderId="0" xfId="39" applyFont="1" applyFill="1" applyBorder="1" applyAlignment="1">
      <alignment horizontal="center" vertical="distributed" textRotation="255" justifyLastLine="1"/>
    </xf>
    <xf numFmtId="0" fontId="7" fillId="2" borderId="2" xfId="39" applyFont="1" applyFill="1" applyBorder="1" applyAlignment="1">
      <alignment horizontal="center" vertical="distributed" textRotation="255" justifyLastLine="1"/>
    </xf>
    <xf numFmtId="0" fontId="7" fillId="2" borderId="6" xfId="39" applyFont="1" applyFill="1" applyBorder="1" applyAlignment="1">
      <alignment horizontal="distributed" vertical="center" shrinkToFit="1"/>
    </xf>
    <xf numFmtId="0" fontId="6" fillId="2" borderId="7" xfId="39" applyFill="1" applyBorder="1" applyAlignment="1">
      <alignment shrinkToFit="1"/>
    </xf>
    <xf numFmtId="181" fontId="4" fillId="2" borderId="22" xfId="39" applyNumberFormat="1" applyFont="1" applyFill="1" applyBorder="1" applyAlignment="1">
      <alignment horizontal="right" vertical="center"/>
    </xf>
    <xf numFmtId="0" fontId="7" fillId="2" borderId="7" xfId="39" applyFont="1" applyFill="1" applyBorder="1" applyAlignment="1">
      <alignment horizontal="center" vertical="distributed" textRotation="255" justifyLastLine="1"/>
    </xf>
    <xf numFmtId="0" fontId="7" fillId="2" borderId="23" xfId="39" applyFont="1" applyFill="1" applyBorder="1" applyAlignment="1">
      <alignment horizontal="center" vertical="distributed" textRotation="255" justifyLastLine="1"/>
    </xf>
    <xf numFmtId="0" fontId="7" fillId="2" borderId="27" xfId="39" applyFont="1" applyFill="1" applyBorder="1" applyAlignment="1">
      <alignment horizontal="center" vertical="center" justifyLastLine="1"/>
    </xf>
    <xf numFmtId="0" fontId="7" fillId="2" borderId="26" xfId="39" applyFont="1" applyFill="1" applyBorder="1" applyAlignment="1">
      <alignment horizontal="center" vertical="center" justifyLastLine="1"/>
    </xf>
    <xf numFmtId="0" fontId="7" fillId="2" borderId="10" xfId="39" applyFont="1" applyFill="1" applyBorder="1" applyAlignment="1">
      <alignment horizontal="center" vertical="center"/>
    </xf>
    <xf numFmtId="0" fontId="7" fillId="2" borderId="8" xfId="39" applyFont="1" applyFill="1" applyBorder="1" applyAlignment="1">
      <alignment horizontal="center" vertical="center"/>
    </xf>
    <xf numFmtId="0" fontId="7" fillId="2" borderId="21" xfId="39" applyFont="1" applyFill="1" applyBorder="1" applyAlignment="1">
      <alignment horizontal="center" vertical="center"/>
    </xf>
    <xf numFmtId="0" fontId="7" fillId="2" borderId="18" xfId="39" applyFont="1" applyFill="1" applyBorder="1" applyAlignment="1">
      <alignment horizontal="center" vertical="center" justifyLastLine="1"/>
    </xf>
    <xf numFmtId="0" fontId="7" fillId="2" borderId="28" xfId="39" applyFont="1" applyFill="1" applyBorder="1" applyAlignment="1">
      <alignment horizontal="center" vertical="center" justifyLastLine="1"/>
    </xf>
    <xf numFmtId="0" fontId="7" fillId="2" borderId="0" xfId="15" applyFont="1" applyFill="1" applyAlignment="1">
      <alignment vertical="center"/>
    </xf>
    <xf numFmtId="0" fontId="9" fillId="2" borderId="0" xfId="15" applyFont="1" applyFill="1" applyAlignment="1">
      <alignment vertical="center"/>
    </xf>
    <xf numFmtId="0" fontId="7" fillId="2" borderId="24" xfId="15" applyFont="1" applyFill="1" applyBorder="1" applyAlignment="1">
      <alignment horizontal="distributed" vertical="center" justifyLastLine="1"/>
    </xf>
    <xf numFmtId="0" fontId="7" fillId="2" borderId="17" xfId="15" applyFont="1" applyFill="1" applyBorder="1" applyAlignment="1">
      <alignment horizontal="distributed" vertical="center" justifyLastLine="1"/>
    </xf>
    <xf numFmtId="0" fontId="7" fillId="2" borderId="9" xfId="15" applyFont="1" applyFill="1" applyBorder="1" applyAlignment="1">
      <alignment horizontal="center" vertical="center"/>
    </xf>
    <xf numFmtId="0" fontId="7" fillId="2" borderId="10" xfId="15" applyFont="1" applyFill="1" applyBorder="1" applyAlignment="1">
      <alignment horizontal="center" vertical="center"/>
    </xf>
    <xf numFmtId="0" fontId="27" fillId="2" borderId="0" xfId="15" applyFont="1" applyFill="1" applyBorder="1" applyAlignment="1">
      <alignment horizontal="distributed" vertical="center" indent="1"/>
    </xf>
    <xf numFmtId="0" fontId="27" fillId="2" borderId="23" xfId="15" applyFont="1" applyFill="1" applyBorder="1" applyAlignment="1">
      <alignment horizontal="distributed" vertical="center" indent="1"/>
    </xf>
    <xf numFmtId="182" fontId="4" fillId="2" borderId="11" xfId="15" applyNumberFormat="1" applyFont="1" applyFill="1" applyBorder="1" applyAlignment="1">
      <alignment horizontal="center" vertical="center"/>
    </xf>
    <xf numFmtId="182" fontId="4" fillId="2" borderId="0" xfId="15" applyNumberFormat="1" applyFont="1" applyFill="1" applyBorder="1" applyAlignment="1">
      <alignment horizontal="center" vertical="center"/>
    </xf>
    <xf numFmtId="194" fontId="7" fillId="2" borderId="11" xfId="15" applyNumberFormat="1" applyFont="1" applyFill="1" applyBorder="1" applyAlignment="1">
      <alignment horizontal="center" vertical="center"/>
    </xf>
    <xf numFmtId="194" fontId="7" fillId="2" borderId="0" xfId="15" applyNumberFormat="1" applyFont="1" applyFill="1" applyBorder="1" applyAlignment="1">
      <alignment horizontal="center" vertical="center"/>
    </xf>
    <xf numFmtId="0" fontId="27" fillId="2" borderId="2" xfId="15" applyFont="1" applyFill="1" applyBorder="1" applyAlignment="1">
      <alignment horizontal="distributed" vertical="center" indent="1"/>
    </xf>
    <xf numFmtId="0" fontId="27" fillId="2" borderId="4" xfId="15" applyFont="1" applyFill="1" applyBorder="1" applyAlignment="1">
      <alignment horizontal="distributed" vertical="center" indent="1"/>
    </xf>
    <xf numFmtId="182" fontId="7" fillId="2" borderId="3" xfId="15" applyNumberFormat="1" applyFont="1" applyFill="1" applyBorder="1" applyAlignment="1">
      <alignment horizontal="center" vertical="center"/>
    </xf>
    <xf numFmtId="182" fontId="7" fillId="2" borderId="2" xfId="15" applyNumberFormat="1" applyFont="1" applyFill="1" applyBorder="1" applyAlignment="1">
      <alignment horizontal="center" vertical="center"/>
    </xf>
    <xf numFmtId="194" fontId="34" fillId="2" borderId="11" xfId="15" applyNumberFormat="1" applyFont="1" applyFill="1" applyBorder="1" applyAlignment="1">
      <alignment horizontal="center" vertical="center"/>
    </xf>
    <xf numFmtId="194" fontId="34" fillId="2" borderId="0" xfId="15" applyNumberFormat="1" applyFont="1" applyFill="1" applyBorder="1" applyAlignment="1">
      <alignment horizontal="center" vertical="center"/>
    </xf>
    <xf numFmtId="182" fontId="7" fillId="2" borderId="11" xfId="15" applyNumberFormat="1" applyFont="1" applyFill="1" applyBorder="1" applyAlignment="1">
      <alignment horizontal="center" vertical="center"/>
    </xf>
    <xf numFmtId="182" fontId="7" fillId="2" borderId="0" xfId="15" applyNumberFormat="1" applyFont="1" applyFill="1" applyBorder="1" applyAlignment="1">
      <alignment horizontal="center" vertical="center"/>
    </xf>
    <xf numFmtId="194" fontId="4" fillId="2" borderId="11" xfId="15" applyNumberFormat="1" applyFont="1" applyFill="1" applyBorder="1" applyAlignment="1">
      <alignment horizontal="center" vertical="center"/>
    </xf>
    <xf numFmtId="194" fontId="4" fillId="2" borderId="0" xfId="15" applyNumberFormat="1" applyFont="1" applyFill="1" applyBorder="1" applyAlignment="1">
      <alignment horizontal="center" vertical="center"/>
    </xf>
    <xf numFmtId="0" fontId="7" fillId="2" borderId="0" xfId="15" applyFont="1" applyFill="1" applyBorder="1" applyAlignment="1">
      <alignment horizontal="distributed" vertical="center" indent="1"/>
    </xf>
    <xf numFmtId="0" fontId="7" fillId="2" borderId="23" xfId="15" applyFont="1" applyFill="1" applyBorder="1" applyAlignment="1">
      <alignment horizontal="distributed" vertical="center" indent="1"/>
    </xf>
    <xf numFmtId="182" fontId="57" fillId="2" borderId="11" xfId="15" applyNumberFormat="1" applyFont="1" applyFill="1" applyBorder="1" applyAlignment="1">
      <alignment horizontal="center" vertical="center"/>
    </xf>
    <xf numFmtId="182" fontId="57" fillId="2" borderId="0" xfId="15" applyNumberFormat="1" applyFont="1" applyFill="1" applyBorder="1" applyAlignment="1">
      <alignment horizontal="center" vertical="center"/>
    </xf>
    <xf numFmtId="181" fontId="34" fillId="2" borderId="11" xfId="15" applyNumberFormat="1" applyFont="1" applyFill="1" applyBorder="1" applyAlignment="1">
      <alignment horizontal="center" vertical="center"/>
    </xf>
    <xf numFmtId="181" fontId="34" fillId="2" borderId="0" xfId="15" applyNumberFormat="1" applyFont="1" applyFill="1" applyBorder="1" applyAlignment="1">
      <alignment horizontal="center" vertical="center"/>
    </xf>
    <xf numFmtId="184" fontId="7" fillId="2" borderId="11" xfId="15" applyNumberFormat="1" applyFont="1" applyFill="1" applyBorder="1" applyAlignment="1">
      <alignment horizontal="center" vertical="center"/>
    </xf>
    <xf numFmtId="184" fontId="7" fillId="2" borderId="0" xfId="15" applyNumberFormat="1" applyFont="1" applyFill="1" applyBorder="1" applyAlignment="1">
      <alignment horizontal="center" vertical="center"/>
    </xf>
    <xf numFmtId="0" fontId="7" fillId="2" borderId="2" xfId="15" applyFont="1" applyFill="1" applyBorder="1" applyAlignment="1">
      <alignment horizontal="center" vertical="center"/>
    </xf>
    <xf numFmtId="0" fontId="7" fillId="2" borderId="4" xfId="15" applyFont="1" applyFill="1" applyBorder="1" applyAlignment="1">
      <alignment horizontal="center" vertical="center"/>
    </xf>
    <xf numFmtId="0" fontId="7" fillId="2" borderId="24" xfId="15" applyFont="1" applyFill="1" applyBorder="1" applyAlignment="1">
      <alignment horizontal="center" vertical="center" justifyLastLine="1"/>
    </xf>
    <xf numFmtId="0" fontId="7" fillId="2" borderId="31" xfId="15" applyFont="1" applyFill="1" applyBorder="1" applyAlignment="1">
      <alignment horizontal="center" vertical="center" justifyLastLine="1"/>
    </xf>
    <xf numFmtId="0" fontId="7" fillId="2" borderId="20" xfId="15" applyFont="1" applyFill="1" applyBorder="1" applyAlignment="1">
      <alignment horizontal="center" vertical="center" justifyLastLine="1"/>
    </xf>
    <xf numFmtId="0" fontId="7" fillId="2" borderId="17" xfId="15" applyFont="1" applyFill="1" applyBorder="1" applyAlignment="1">
      <alignment horizontal="center" vertical="center" justifyLastLine="1"/>
    </xf>
    <xf numFmtId="0" fontId="7" fillId="2" borderId="29" xfId="15" applyFont="1" applyFill="1" applyBorder="1" applyAlignment="1">
      <alignment horizontal="center" vertical="center" justifyLastLine="1"/>
    </xf>
    <xf numFmtId="0" fontId="7" fillId="2" borderId="19" xfId="15" applyFont="1" applyFill="1" applyBorder="1" applyAlignment="1">
      <alignment horizontal="center" vertical="center" justifyLastLine="1"/>
    </xf>
    <xf numFmtId="0" fontId="7" fillId="2" borderId="18" xfId="15" applyFont="1" applyFill="1" applyBorder="1" applyAlignment="1">
      <alignment horizontal="center" vertical="center"/>
    </xf>
    <xf numFmtId="0" fontId="7" fillId="2" borderId="28" xfId="15" applyFont="1" applyFill="1" applyBorder="1" applyAlignment="1">
      <alignment horizontal="center" vertical="center"/>
    </xf>
    <xf numFmtId="0" fontId="7" fillId="2" borderId="5" xfId="15" applyFont="1" applyFill="1" applyBorder="1" applyAlignment="1">
      <alignment horizontal="distributed" vertical="center" indent="1"/>
    </xf>
    <xf numFmtId="0" fontId="7" fillId="2" borderId="7" xfId="15" applyFont="1" applyFill="1" applyBorder="1" applyAlignment="1">
      <alignment horizontal="distributed" vertical="center" indent="1"/>
    </xf>
    <xf numFmtId="184" fontId="7" fillId="2" borderId="6" xfId="15" applyNumberFormat="1" applyFont="1" applyFill="1" applyBorder="1" applyAlignment="1">
      <alignment horizontal="center" vertical="center"/>
    </xf>
    <xf numFmtId="184" fontId="7" fillId="2" borderId="5" xfId="15" applyNumberFormat="1" applyFont="1" applyFill="1" applyBorder="1" applyAlignment="1">
      <alignment horizontal="center" vertical="center"/>
    </xf>
    <xf numFmtId="0" fontId="8" fillId="2" borderId="0" xfId="15" applyFont="1" applyFill="1" applyBorder="1" applyAlignment="1">
      <alignment horizontal="center" vertical="center"/>
    </xf>
    <xf numFmtId="0" fontId="8" fillId="2" borderId="23" xfId="15" applyFont="1" applyFill="1" applyBorder="1" applyAlignment="1">
      <alignment horizontal="center" vertical="center"/>
    </xf>
    <xf numFmtId="0" fontId="8" fillId="2" borderId="0" xfId="15" applyFont="1" applyFill="1" applyBorder="1" applyAlignment="1">
      <alignment horizontal="right" vertical="center"/>
    </xf>
    <xf numFmtId="0" fontId="8" fillId="2" borderId="23" xfId="15" applyFont="1" applyFill="1" applyBorder="1" applyAlignment="1">
      <alignment horizontal="right" vertical="center"/>
    </xf>
    <xf numFmtId="0" fontId="8" fillId="2" borderId="0" xfId="15" applyFont="1" applyFill="1" applyBorder="1" applyAlignment="1">
      <alignment horizontal="distributed" vertical="center"/>
    </xf>
    <xf numFmtId="0" fontId="8" fillId="2" borderId="23" xfId="15" applyFont="1" applyFill="1" applyBorder="1" applyAlignment="1">
      <alignment horizontal="distributed" vertical="center"/>
    </xf>
    <xf numFmtId="0" fontId="7" fillId="2" borderId="20" xfId="15" applyFont="1" applyFill="1" applyBorder="1" applyAlignment="1">
      <alignment horizontal="center" vertical="center"/>
    </xf>
    <xf numFmtId="0" fontId="7" fillId="2" borderId="1" xfId="15" applyFont="1" applyFill="1" applyBorder="1" applyAlignment="1">
      <alignment horizontal="center" vertical="center"/>
    </xf>
    <xf numFmtId="0" fontId="7" fillId="2" borderId="8" xfId="15" applyFont="1" applyFill="1" applyBorder="1" applyAlignment="1">
      <alignment horizontal="center" vertical="center"/>
    </xf>
    <xf numFmtId="0" fontId="7" fillId="2" borderId="24" xfId="15" applyFont="1" applyFill="1" applyBorder="1" applyAlignment="1">
      <alignment horizontal="center" vertical="center"/>
    </xf>
    <xf numFmtId="0" fontId="7" fillId="2" borderId="31" xfId="15" applyFont="1" applyFill="1" applyBorder="1" applyAlignment="1">
      <alignment horizontal="center" vertical="center"/>
    </xf>
    <xf numFmtId="49" fontId="7" fillId="2" borderId="5" xfId="43" applyNumberFormat="1" applyFont="1" applyFill="1" applyBorder="1" applyAlignment="1">
      <alignment horizontal="center" vertical="center"/>
    </xf>
    <xf numFmtId="49" fontId="7" fillId="2" borderId="0" xfId="43" applyNumberFormat="1" applyFont="1" applyFill="1" applyBorder="1" applyAlignment="1">
      <alignment horizontal="center" vertical="center"/>
    </xf>
    <xf numFmtId="49" fontId="7" fillId="2" borderId="23" xfId="43" applyNumberFormat="1" applyFont="1" applyFill="1" applyBorder="1" applyAlignment="1">
      <alignment horizontal="center" vertical="center"/>
    </xf>
    <xf numFmtId="49" fontId="7" fillId="2" borderId="2" xfId="43" applyNumberFormat="1" applyFont="1" applyFill="1" applyBorder="1" applyAlignment="1">
      <alignment horizontal="center" vertical="center"/>
    </xf>
    <xf numFmtId="0" fontId="9" fillId="2" borderId="0" xfId="43" applyFont="1" applyFill="1" applyBorder="1" applyAlignment="1">
      <alignment horizontal="left" vertical="center"/>
    </xf>
    <xf numFmtId="0" fontId="0" fillId="2" borderId="0" xfId="0" applyFill="1" applyAlignment="1">
      <alignment vertical="center"/>
    </xf>
    <xf numFmtId="0" fontId="7" fillId="2" borderId="1" xfId="43" applyFont="1" applyFill="1" applyBorder="1" applyAlignment="1">
      <alignment horizontal="center" vertical="center" justifyLastLine="1"/>
    </xf>
    <xf numFmtId="0" fontId="7" fillId="2" borderId="24" xfId="43" applyFont="1" applyFill="1" applyBorder="1" applyAlignment="1">
      <alignment horizontal="center" vertical="center" justifyLastLine="1"/>
    </xf>
    <xf numFmtId="0" fontId="7" fillId="2" borderId="22" xfId="43" applyFont="1" applyFill="1" applyBorder="1" applyAlignment="1">
      <alignment horizontal="center" vertical="center" justifyLastLine="1"/>
    </xf>
    <xf numFmtId="0" fontId="7" fillId="2" borderId="17" xfId="43" applyFont="1" applyFill="1" applyBorder="1" applyAlignment="1">
      <alignment horizontal="center" vertical="center" justifyLastLine="1"/>
    </xf>
    <xf numFmtId="0" fontId="22" fillId="2" borderId="31" xfId="43" applyFont="1" applyFill="1" applyBorder="1" applyAlignment="1">
      <alignment horizontal="center" vertical="center" justifyLastLine="1"/>
    </xf>
    <xf numFmtId="0" fontId="22" fillId="2" borderId="29" xfId="43" applyFont="1" applyFill="1" applyBorder="1" applyAlignment="1">
      <alignment horizontal="center" vertical="center" justifyLastLine="1"/>
    </xf>
    <xf numFmtId="0" fontId="7" fillId="2" borderId="10" xfId="43" applyFont="1" applyFill="1" applyBorder="1" applyAlignment="1">
      <alignment horizontal="center" vertical="center" justifyLastLine="1"/>
    </xf>
    <xf numFmtId="0" fontId="7" fillId="2" borderId="8" xfId="43" applyFont="1" applyFill="1" applyBorder="1" applyAlignment="1">
      <alignment horizontal="center" vertical="center" justifyLastLine="1"/>
    </xf>
    <xf numFmtId="0" fontId="7" fillId="2" borderId="21" xfId="43" applyFont="1" applyFill="1" applyBorder="1" applyAlignment="1">
      <alignment horizontal="center" vertical="center" justifyLastLine="1"/>
    </xf>
    <xf numFmtId="0" fontId="7" fillId="2" borderId="4" xfId="41" applyFont="1" applyFill="1" applyBorder="1" applyAlignment="1">
      <alignment horizontal="distributed" vertical="center"/>
    </xf>
    <xf numFmtId="0" fontId="7" fillId="2" borderId="40" xfId="41" applyFont="1" applyFill="1" applyBorder="1" applyAlignment="1">
      <alignment horizontal="distributed" vertical="center"/>
    </xf>
    <xf numFmtId="184" fontId="4" fillId="2" borderId="3" xfId="20" applyNumberFormat="1" applyFont="1" applyFill="1" applyBorder="1" applyAlignment="1">
      <alignment horizontal="center" vertical="center"/>
    </xf>
    <xf numFmtId="184" fontId="4" fillId="2" borderId="2" xfId="20" applyNumberFormat="1" applyFont="1" applyFill="1" applyBorder="1" applyAlignment="1">
      <alignment horizontal="center" vertical="center"/>
    </xf>
    <xf numFmtId="38" fontId="4" fillId="2" borderId="2" xfId="20" applyFont="1" applyFill="1" applyBorder="1" applyAlignment="1">
      <alignment horizontal="center" vertical="center"/>
    </xf>
    <xf numFmtId="0" fontId="7" fillId="2" borderId="7" xfId="41" applyFont="1" applyFill="1" applyBorder="1" applyAlignment="1">
      <alignment horizontal="distributed" vertical="center"/>
    </xf>
    <xf numFmtId="0" fontId="0" fillId="2" borderId="25" xfId="0" applyFill="1" applyBorder="1">
      <alignment vertical="center"/>
    </xf>
    <xf numFmtId="184" fontId="4" fillId="2" borderId="6" xfId="20" applyNumberFormat="1" applyFont="1" applyFill="1" applyBorder="1" applyAlignment="1">
      <alignment horizontal="center" vertical="center"/>
    </xf>
    <xf numFmtId="184" fontId="4" fillId="2" borderId="5" xfId="20" applyNumberFormat="1" applyFont="1" applyFill="1" applyBorder="1" applyAlignment="1">
      <alignment horizontal="center" vertical="center"/>
    </xf>
    <xf numFmtId="38" fontId="4" fillId="2" borderId="5" xfId="20" applyFont="1" applyFill="1" applyBorder="1" applyAlignment="1">
      <alignment horizontal="center" vertical="center"/>
    </xf>
    <xf numFmtId="0" fontId="7" fillId="2" borderId="23" xfId="40" applyFont="1" applyFill="1" applyBorder="1" applyAlignment="1">
      <alignment horizontal="center" vertical="center" justifyLastLine="1"/>
    </xf>
    <xf numFmtId="0" fontId="7" fillId="2" borderId="39" xfId="40" applyFont="1" applyFill="1" applyBorder="1" applyAlignment="1">
      <alignment horizontal="center" vertical="center" justifyLastLine="1"/>
    </xf>
    <xf numFmtId="0" fontId="22" fillId="2" borderId="0" xfId="40" applyFont="1" applyFill="1" applyBorder="1" applyAlignment="1">
      <alignment horizontal="center" vertical="center" justifyLastLine="1"/>
    </xf>
    <xf numFmtId="0" fontId="7" fillId="2" borderId="4" xfId="40" applyFont="1" applyFill="1" applyBorder="1" applyAlignment="1">
      <alignment horizontal="center" vertical="center" justifyLastLine="1"/>
    </xf>
    <xf numFmtId="0" fontId="7" fillId="2" borderId="40" xfId="40" applyFont="1" applyFill="1" applyBorder="1" applyAlignment="1">
      <alignment horizontal="center" vertical="center" justifyLastLine="1"/>
    </xf>
    <xf numFmtId="0" fontId="9" fillId="2" borderId="0" xfId="41" applyFont="1" applyFill="1" applyBorder="1" applyAlignment="1">
      <alignment vertical="center"/>
    </xf>
    <xf numFmtId="0" fontId="7" fillId="2" borderId="31" xfId="41" applyFont="1" applyFill="1" applyBorder="1" applyAlignment="1">
      <alignment horizontal="center" vertical="center"/>
    </xf>
    <xf numFmtId="0" fontId="7" fillId="2" borderId="29" xfId="41" applyFont="1" applyFill="1" applyBorder="1" applyAlignment="1">
      <alignment horizontal="center" vertical="center"/>
    </xf>
    <xf numFmtId="0" fontId="7" fillId="2" borderId="20" xfId="41" applyFont="1" applyFill="1" applyBorder="1" applyAlignment="1">
      <alignment horizontal="center" vertical="center"/>
    </xf>
    <xf numFmtId="0" fontId="7" fillId="2" borderId="24" xfId="41" applyFont="1" applyFill="1" applyBorder="1" applyAlignment="1">
      <alignment horizontal="center" vertical="center"/>
    </xf>
    <xf numFmtId="0" fontId="7" fillId="2" borderId="19" xfId="41" applyFont="1" applyFill="1" applyBorder="1" applyAlignment="1">
      <alignment horizontal="center" vertical="center"/>
    </xf>
    <xf numFmtId="0" fontId="7" fillId="2" borderId="17" xfId="41" applyFont="1" applyFill="1" applyBorder="1" applyAlignment="1">
      <alignment horizontal="center" vertical="center"/>
    </xf>
    <xf numFmtId="0" fontId="9" fillId="2" borderId="0" xfId="40" applyFont="1" applyFill="1" applyAlignment="1">
      <alignment horizontal="left" vertical="center"/>
    </xf>
    <xf numFmtId="0" fontId="7" fillId="2" borderId="21" xfId="40" applyFont="1" applyFill="1" applyBorder="1" applyAlignment="1">
      <alignment horizontal="center" vertical="center" justifyLastLine="1"/>
    </xf>
    <xf numFmtId="0" fontId="7" fillId="2" borderId="9" xfId="40" applyFont="1" applyFill="1" applyBorder="1" applyAlignment="1">
      <alignment horizontal="center" vertical="center" justifyLastLine="1"/>
    </xf>
    <xf numFmtId="0" fontId="7" fillId="2" borderId="0" xfId="40" applyFont="1" applyFill="1" applyBorder="1" applyAlignment="1">
      <alignment horizontal="center" vertical="center" justifyLastLine="1"/>
    </xf>
    <xf numFmtId="184" fontId="7" fillId="2" borderId="11" xfId="47" applyNumberFormat="1" applyFont="1" applyFill="1" applyBorder="1" applyAlignment="1">
      <alignment horizontal="right" vertical="center"/>
    </xf>
    <xf numFmtId="184" fontId="7" fillId="2" borderId="0" xfId="47" applyNumberFormat="1" applyFont="1" applyFill="1" applyBorder="1" applyAlignment="1">
      <alignment horizontal="right" vertical="center"/>
    </xf>
    <xf numFmtId="181" fontId="4" fillId="2" borderId="0" xfId="47" applyNumberFormat="1" applyFont="1" applyFill="1" applyBorder="1" applyAlignment="1">
      <alignment horizontal="right" vertical="center"/>
    </xf>
    <xf numFmtId="184" fontId="7" fillId="2" borderId="3" xfId="47" applyNumberFormat="1" applyFont="1" applyFill="1" applyBorder="1" applyAlignment="1">
      <alignment horizontal="right" vertical="center"/>
    </xf>
    <xf numFmtId="184" fontId="7" fillId="2" borderId="2" xfId="47" applyNumberFormat="1" applyFont="1" applyFill="1" applyBorder="1" applyAlignment="1">
      <alignment horizontal="right" vertical="center"/>
    </xf>
    <xf numFmtId="181" fontId="4" fillId="2" borderId="2" xfId="47" applyNumberFormat="1" applyFont="1" applyFill="1" applyBorder="1" applyAlignment="1">
      <alignment horizontal="right" vertical="center"/>
    </xf>
    <xf numFmtId="0" fontId="1" fillId="2" borderId="40" xfId="47" applyFont="1" applyFill="1" applyBorder="1" applyAlignment="1">
      <alignment horizontal="center" vertical="center"/>
    </xf>
    <xf numFmtId="0" fontId="1" fillId="2" borderId="3" xfId="47" applyFont="1" applyFill="1" applyBorder="1" applyAlignment="1">
      <alignment horizontal="center" vertical="center"/>
    </xf>
    <xf numFmtId="0" fontId="9" fillId="2" borderId="0" xfId="46" applyFont="1" applyFill="1" applyAlignment="1">
      <alignment horizontal="left" vertical="center"/>
    </xf>
    <xf numFmtId="0" fontId="7" fillId="2" borderId="9" xfId="47" applyFont="1" applyFill="1" applyBorder="1" applyAlignment="1">
      <alignment horizontal="center" vertical="center"/>
    </xf>
    <xf numFmtId="0" fontId="7" fillId="2" borderId="8" xfId="47" applyFont="1" applyFill="1" applyBorder="1" applyAlignment="1">
      <alignment horizontal="center" vertical="center"/>
    </xf>
    <xf numFmtId="181" fontId="4" fillId="2" borderId="5" xfId="47" applyNumberFormat="1" applyFont="1" applyFill="1" applyBorder="1" applyAlignment="1">
      <alignment horizontal="right" vertical="center"/>
    </xf>
    <xf numFmtId="180" fontId="1" fillId="2" borderId="40" xfId="47" applyNumberFormat="1" applyFont="1" applyFill="1" applyBorder="1" applyAlignment="1">
      <alignment horizontal="right" vertical="center"/>
    </xf>
    <xf numFmtId="187" fontId="8" fillId="2" borderId="3" xfId="47" applyNumberFormat="1" applyFont="1" applyFill="1" applyBorder="1" applyAlignment="1">
      <alignment horizontal="right" vertical="center"/>
    </xf>
    <xf numFmtId="187" fontId="8" fillId="2" borderId="2" xfId="47" applyNumberFormat="1" applyFont="1" applyFill="1" applyBorder="1" applyAlignment="1">
      <alignment horizontal="right" vertical="center"/>
    </xf>
    <xf numFmtId="187" fontId="8" fillId="2" borderId="4" xfId="47" applyNumberFormat="1" applyFont="1" applyFill="1" applyBorder="1" applyAlignment="1">
      <alignment horizontal="right" vertical="center"/>
    </xf>
    <xf numFmtId="187" fontId="1" fillId="2" borderId="40" xfId="46" applyNumberFormat="1" applyFont="1" applyFill="1" applyBorder="1" applyAlignment="1">
      <alignment horizontal="right" vertical="center"/>
    </xf>
    <xf numFmtId="0" fontId="8" fillId="2" borderId="3" xfId="47" applyFont="1" applyFill="1" applyBorder="1" applyAlignment="1">
      <alignment horizontal="center" vertical="center"/>
    </xf>
    <xf numFmtId="0" fontId="8" fillId="2" borderId="4" xfId="47" applyFont="1" applyFill="1" applyBorder="1" applyAlignment="1">
      <alignment horizontal="center" vertical="center"/>
    </xf>
    <xf numFmtId="187" fontId="1" fillId="2" borderId="11" xfId="46" applyNumberFormat="1" applyFont="1" applyFill="1" applyBorder="1" applyAlignment="1">
      <alignment horizontal="right" vertical="center"/>
    </xf>
    <xf numFmtId="187" fontId="1" fillId="2" borderId="0" xfId="46" applyNumberFormat="1" applyFont="1" applyFill="1" applyBorder="1" applyAlignment="1">
      <alignment horizontal="right" vertical="center"/>
    </xf>
    <xf numFmtId="187" fontId="1" fillId="2" borderId="23" xfId="46" applyNumberFormat="1" applyFont="1" applyFill="1" applyBorder="1" applyAlignment="1">
      <alignment horizontal="right" vertical="center"/>
    </xf>
    <xf numFmtId="0" fontId="8" fillId="2" borderId="11" xfId="47" applyFont="1" applyFill="1" applyBorder="1" applyAlignment="1">
      <alignment horizontal="center" vertical="center"/>
    </xf>
    <xf numFmtId="0" fontId="8" fillId="2" borderId="23" xfId="47" applyFont="1" applyFill="1" applyBorder="1" applyAlignment="1">
      <alignment horizontal="center" vertical="center"/>
    </xf>
    <xf numFmtId="0" fontId="1" fillId="2" borderId="11" xfId="47" applyFont="1" applyFill="1" applyBorder="1" applyAlignment="1">
      <alignment horizontal="center" vertical="center"/>
    </xf>
    <xf numFmtId="0" fontId="1" fillId="2" borderId="0" xfId="47" applyFont="1" applyFill="1" applyBorder="1" applyAlignment="1">
      <alignment horizontal="center" vertical="center"/>
    </xf>
    <xf numFmtId="0" fontId="1" fillId="2" borderId="23" xfId="47" applyFont="1" applyFill="1" applyBorder="1" applyAlignment="1">
      <alignment horizontal="center" vertical="center"/>
    </xf>
    <xf numFmtId="187" fontId="8" fillId="2" borderId="3" xfId="47" applyNumberFormat="1" applyFont="1" applyFill="1" applyBorder="1" applyAlignment="1">
      <alignment horizontal="right" vertical="center" shrinkToFit="1"/>
    </xf>
    <xf numFmtId="187" fontId="8" fillId="2" borderId="2" xfId="47" applyNumberFormat="1" applyFont="1" applyFill="1" applyBorder="1" applyAlignment="1">
      <alignment horizontal="right" vertical="center" shrinkToFit="1"/>
    </xf>
    <xf numFmtId="187" fontId="8" fillId="2" borderId="4" xfId="47" applyNumberFormat="1" applyFont="1" applyFill="1" applyBorder="1" applyAlignment="1">
      <alignment horizontal="right" vertical="center" shrinkToFit="1"/>
    </xf>
    <xf numFmtId="187" fontId="1" fillId="2" borderId="40" xfId="46" applyNumberFormat="1" applyFont="1" applyFill="1" applyBorder="1" applyAlignment="1">
      <alignment horizontal="right" vertical="center" shrinkToFit="1"/>
    </xf>
    <xf numFmtId="180" fontId="8" fillId="2" borderId="40" xfId="47" applyNumberFormat="1" applyFont="1" applyFill="1" applyBorder="1" applyAlignment="1">
      <alignment horizontal="right" vertical="center"/>
    </xf>
    <xf numFmtId="41" fontId="1" fillId="2" borderId="3" xfId="47" applyNumberFormat="1" applyFont="1" applyFill="1" applyBorder="1" applyAlignment="1">
      <alignment horizontal="right" vertical="center"/>
    </xf>
    <xf numFmtId="41" fontId="1" fillId="2" borderId="4" xfId="47" applyNumberFormat="1" applyFont="1" applyFill="1" applyBorder="1" applyAlignment="1">
      <alignment horizontal="right" vertical="center"/>
    </xf>
    <xf numFmtId="187" fontId="8" fillId="2" borderId="11" xfId="47" applyNumberFormat="1" applyFont="1" applyFill="1" applyBorder="1" applyAlignment="1">
      <alignment horizontal="right" vertical="center" shrinkToFit="1"/>
    </xf>
    <xf numFmtId="187" fontId="8" fillId="2" borderId="0" xfId="47" applyNumberFormat="1" applyFont="1" applyFill="1" applyBorder="1" applyAlignment="1">
      <alignment horizontal="right" vertical="center" shrinkToFit="1"/>
    </xf>
    <xf numFmtId="187" fontId="8" fillId="2" borderId="23" xfId="47" applyNumberFormat="1" applyFont="1" applyFill="1" applyBorder="1" applyAlignment="1">
      <alignment horizontal="right" vertical="center" shrinkToFit="1"/>
    </xf>
    <xf numFmtId="187" fontId="1" fillId="2" borderId="11" xfId="46" applyNumberFormat="1" applyFont="1" applyFill="1" applyBorder="1" applyAlignment="1">
      <alignment horizontal="right" vertical="center" shrinkToFit="1"/>
    </xf>
    <xf numFmtId="187" fontId="1" fillId="2" borderId="0" xfId="46" applyNumberFormat="1" applyFont="1" applyFill="1" applyBorder="1" applyAlignment="1">
      <alignment horizontal="right" vertical="center" shrinkToFit="1"/>
    </xf>
    <xf numFmtId="187" fontId="1" fillId="2" borderId="23" xfId="46" applyNumberFormat="1" applyFont="1" applyFill="1" applyBorder="1" applyAlignment="1">
      <alignment horizontal="right" vertical="center" shrinkToFit="1"/>
    </xf>
    <xf numFmtId="180" fontId="8" fillId="2" borderId="11" xfId="47" applyNumberFormat="1" applyFont="1" applyFill="1" applyBorder="1" applyAlignment="1">
      <alignment horizontal="right" vertical="center"/>
    </xf>
    <xf numFmtId="180" fontId="8" fillId="2" borderId="23" xfId="47" applyNumberFormat="1" applyFont="1" applyFill="1" applyBorder="1" applyAlignment="1">
      <alignment horizontal="right" vertical="center"/>
    </xf>
    <xf numFmtId="41" fontId="1" fillId="2" borderId="11" xfId="47" applyNumberFormat="1" applyFont="1" applyFill="1" applyBorder="1" applyAlignment="1">
      <alignment horizontal="right" vertical="center"/>
    </xf>
    <xf numFmtId="41" fontId="1" fillId="2" borderId="23" xfId="47" applyNumberFormat="1" applyFont="1" applyFill="1" applyBorder="1" applyAlignment="1">
      <alignment horizontal="right" vertical="center"/>
    </xf>
    <xf numFmtId="180" fontId="1" fillId="2" borderId="11" xfId="47" applyNumberFormat="1" applyFont="1" applyFill="1" applyBorder="1" applyAlignment="1">
      <alignment horizontal="right" vertical="center"/>
    </xf>
    <xf numFmtId="180" fontId="1" fillId="2" borderId="0" xfId="47" applyNumberFormat="1" applyFont="1" applyFill="1" applyBorder="1" applyAlignment="1">
      <alignment horizontal="right" vertical="center"/>
    </xf>
    <xf numFmtId="180" fontId="1" fillId="2" borderId="23" xfId="47" applyNumberFormat="1" applyFont="1" applyFill="1" applyBorder="1" applyAlignment="1">
      <alignment horizontal="right" vertical="center"/>
    </xf>
    <xf numFmtId="187" fontId="8" fillId="2" borderId="11" xfId="47" applyNumberFormat="1" applyFont="1" applyFill="1" applyBorder="1" applyAlignment="1">
      <alignment horizontal="right" vertical="center"/>
    </xf>
    <xf numFmtId="187" fontId="8" fillId="2" borderId="0" xfId="47" applyNumberFormat="1" applyFont="1" applyFill="1" applyBorder="1" applyAlignment="1">
      <alignment horizontal="right" vertical="center"/>
    </xf>
    <xf numFmtId="187" fontId="8" fillId="2" borderId="23" xfId="47" applyNumberFormat="1" applyFont="1" applyFill="1" applyBorder="1" applyAlignment="1">
      <alignment horizontal="right" vertical="center"/>
    </xf>
    <xf numFmtId="0" fontId="8" fillId="2" borderId="26" xfId="47" applyFont="1" applyFill="1" applyBorder="1" applyAlignment="1">
      <alignment horizontal="center" vertical="center"/>
    </xf>
    <xf numFmtId="0" fontId="8" fillId="2" borderId="18" xfId="47" applyFont="1" applyFill="1" applyBorder="1" applyAlignment="1">
      <alignment horizontal="center" vertical="center"/>
    </xf>
    <xf numFmtId="0" fontId="8" fillId="2" borderId="26" xfId="47" applyFont="1" applyFill="1" applyBorder="1" applyAlignment="1">
      <alignment horizontal="center" vertical="center" shrinkToFit="1"/>
    </xf>
    <xf numFmtId="0" fontId="7" fillId="2" borderId="26" xfId="47" applyFont="1" applyFill="1" applyBorder="1" applyAlignment="1">
      <alignment horizontal="center" vertical="center"/>
    </xf>
    <xf numFmtId="0" fontId="24" fillId="2" borderId="26" xfId="47" applyFont="1" applyFill="1" applyBorder="1" applyAlignment="1">
      <alignment horizontal="center" vertical="center"/>
    </xf>
    <xf numFmtId="0" fontId="7" fillId="2" borderId="21" xfId="47" applyFont="1" applyFill="1" applyBorder="1" applyAlignment="1">
      <alignment horizontal="center" vertical="center"/>
    </xf>
    <xf numFmtId="0" fontId="7" fillId="2" borderId="27" xfId="47" applyFont="1" applyFill="1" applyBorder="1" applyAlignment="1">
      <alignment horizontal="center" vertical="center"/>
    </xf>
    <xf numFmtId="0" fontId="7" fillId="2" borderId="9" xfId="47" applyFont="1" applyFill="1" applyBorder="1" applyAlignment="1">
      <alignment horizontal="distributed" vertical="center" indent="3"/>
    </xf>
    <xf numFmtId="0" fontId="7" fillId="2" borderId="9" xfId="47" applyFont="1" applyFill="1" applyBorder="1" applyAlignment="1">
      <alignment horizontal="center" vertical="center" wrapText="1"/>
    </xf>
    <xf numFmtId="0" fontId="7" fillId="2" borderId="10" xfId="47" applyFont="1" applyFill="1" applyBorder="1" applyAlignment="1">
      <alignment horizontal="center" vertical="center"/>
    </xf>
    <xf numFmtId="0" fontId="7" fillId="2" borderId="26" xfId="47" applyFont="1" applyFill="1" applyBorder="1" applyAlignment="1">
      <alignment horizontal="center" vertical="center" shrinkToFit="1"/>
    </xf>
    <xf numFmtId="0" fontId="7" fillId="2" borderId="26" xfId="47" applyFont="1" applyFill="1" applyBorder="1" applyAlignment="1">
      <alignment horizontal="distributed" vertical="center" shrinkToFit="1"/>
    </xf>
    <xf numFmtId="0" fontId="7" fillId="2" borderId="26" xfId="47" applyFont="1" applyFill="1" applyBorder="1" applyAlignment="1">
      <alignment horizontal="distributed" vertical="center" indent="2"/>
    </xf>
    <xf numFmtId="184" fontId="4" fillId="2" borderId="0" xfId="45" applyNumberFormat="1" applyFont="1" applyFill="1" applyBorder="1" applyAlignment="1">
      <alignment horizontal="right" vertical="center"/>
    </xf>
    <xf numFmtId="184" fontId="4" fillId="2" borderId="0" xfId="0" applyNumberFormat="1" applyFont="1" applyFill="1" applyBorder="1" applyAlignment="1">
      <alignment horizontal="right" vertical="center"/>
    </xf>
    <xf numFmtId="181" fontId="7" fillId="2" borderId="40" xfId="45" applyNumberFormat="1" applyFont="1" applyFill="1" applyBorder="1" applyAlignment="1">
      <alignment horizontal="right" vertical="center"/>
    </xf>
    <xf numFmtId="181" fontId="7" fillId="2" borderId="3" xfId="45" applyNumberFormat="1" applyFont="1" applyFill="1" applyBorder="1" applyAlignment="1">
      <alignment horizontal="right" vertical="center"/>
    </xf>
    <xf numFmtId="181" fontId="4" fillId="2" borderId="4" xfId="45" applyNumberFormat="1" applyFont="1" applyFill="1" applyBorder="1" applyAlignment="1">
      <alignment horizontal="right" vertical="center"/>
    </xf>
    <xf numFmtId="0" fontId="4" fillId="2" borderId="40" xfId="0" applyFont="1" applyFill="1" applyBorder="1" applyAlignment="1">
      <alignment horizontal="right" vertical="center"/>
    </xf>
    <xf numFmtId="0" fontId="4" fillId="2" borderId="3" xfId="0" applyFont="1" applyFill="1" applyBorder="1" applyAlignment="1">
      <alignment horizontal="right" vertical="center"/>
    </xf>
    <xf numFmtId="181" fontId="7" fillId="2" borderId="4" xfId="45" applyNumberFormat="1" applyFont="1" applyFill="1" applyBorder="1" applyAlignment="1">
      <alignment horizontal="right" vertical="center"/>
    </xf>
    <xf numFmtId="0" fontId="0" fillId="2" borderId="40" xfId="0" applyFill="1" applyBorder="1" applyAlignment="1">
      <alignment horizontal="right" vertical="center"/>
    </xf>
    <xf numFmtId="0" fontId="0" fillId="2" borderId="3" xfId="0" applyFill="1" applyBorder="1" applyAlignment="1">
      <alignment horizontal="right" vertical="center"/>
    </xf>
    <xf numFmtId="184" fontId="4" fillId="2" borderId="4" xfId="45" applyNumberFormat="1" applyFont="1" applyFill="1" applyBorder="1" applyAlignment="1">
      <alignment horizontal="right" vertical="center"/>
    </xf>
    <xf numFmtId="184" fontId="4" fillId="2" borderId="40" xfId="0" applyNumberFormat="1" applyFont="1" applyFill="1" applyBorder="1" applyAlignment="1">
      <alignment horizontal="right" vertical="center"/>
    </xf>
    <xf numFmtId="184" fontId="4" fillId="2" borderId="3" xfId="0" applyNumberFormat="1" applyFont="1" applyFill="1" applyBorder="1" applyAlignment="1">
      <alignment horizontal="right" vertical="center"/>
    </xf>
    <xf numFmtId="181" fontId="7" fillId="2" borderId="11" xfId="45" applyNumberFormat="1" applyFont="1" applyFill="1" applyBorder="1" applyAlignment="1">
      <alignment horizontal="right" vertical="center"/>
    </xf>
    <xf numFmtId="181" fontId="7" fillId="2" borderId="0" xfId="45" applyNumberFormat="1" applyFont="1" applyFill="1" applyBorder="1" applyAlignment="1">
      <alignment horizontal="right" vertical="center"/>
    </xf>
    <xf numFmtId="181" fontId="4" fillId="2" borderId="0" xfId="45" applyNumberFormat="1" applyFont="1" applyFill="1" applyBorder="1" applyAlignment="1">
      <alignment horizontal="right" vertical="center"/>
    </xf>
    <xf numFmtId="0" fontId="4" fillId="2" borderId="0" xfId="0" applyFont="1" applyFill="1" applyBorder="1" applyAlignment="1">
      <alignment horizontal="right" vertical="center"/>
    </xf>
    <xf numFmtId="0" fontId="0" fillId="2" borderId="0" xfId="0" applyFill="1" applyBorder="1" applyAlignment="1">
      <alignment horizontal="right" vertical="center"/>
    </xf>
    <xf numFmtId="181" fontId="4" fillId="2" borderId="0" xfId="45" applyNumberFormat="1" applyFont="1" applyFill="1" applyBorder="1" applyAlignment="1">
      <alignment horizontal="right" vertical="center" shrinkToFit="1"/>
    </xf>
    <xf numFmtId="0" fontId="7" fillId="2" borderId="86" xfId="44" applyFont="1" applyFill="1" applyBorder="1" applyAlignment="1">
      <alignment horizontal="center" vertical="center"/>
    </xf>
    <xf numFmtId="0" fontId="7" fillId="2" borderId="89" xfId="44" applyFont="1" applyFill="1" applyBorder="1" applyAlignment="1">
      <alignment horizontal="center" vertical="center"/>
    </xf>
    <xf numFmtId="181" fontId="7" fillId="2" borderId="5" xfId="45" applyNumberFormat="1" applyFont="1" applyFill="1" applyBorder="1" applyAlignment="1">
      <alignment horizontal="right" vertical="center"/>
    </xf>
    <xf numFmtId="184" fontId="4" fillId="2" borderId="5" xfId="45" applyNumberFormat="1" applyFont="1" applyFill="1" applyBorder="1" applyAlignment="1">
      <alignment horizontal="right" vertical="center"/>
    </xf>
    <xf numFmtId="0" fontId="9" fillId="2" borderId="0" xfId="44" applyFont="1" applyFill="1" applyAlignment="1">
      <alignment horizontal="left" vertical="center"/>
    </xf>
    <xf numFmtId="0" fontId="7" fillId="2" borderId="81" xfId="44" applyFont="1" applyFill="1" applyBorder="1" applyAlignment="1">
      <alignment horizontal="center" vertical="center" justifyLastLine="1"/>
    </xf>
    <xf numFmtId="0" fontId="7" fillId="2" borderId="84" xfId="44" applyFont="1" applyFill="1" applyBorder="1" applyAlignment="1">
      <alignment horizontal="center" vertical="center" justifyLastLine="1"/>
    </xf>
    <xf numFmtId="0" fontId="7" fillId="2" borderId="73" xfId="44" applyFont="1" applyFill="1" applyBorder="1" applyAlignment="1">
      <alignment horizontal="center" vertical="center"/>
    </xf>
    <xf numFmtId="0" fontId="7" fillId="2" borderId="74" xfId="44" applyFont="1" applyFill="1" applyBorder="1" applyAlignment="1">
      <alignment horizontal="center" vertical="center"/>
    </xf>
    <xf numFmtId="0" fontId="7" fillId="2" borderId="82" xfId="44" applyFont="1" applyFill="1" applyBorder="1" applyAlignment="1">
      <alignment horizontal="center" vertical="center"/>
    </xf>
    <xf numFmtId="0" fontId="7" fillId="2" borderId="83" xfId="44" applyFont="1" applyFill="1" applyBorder="1" applyAlignment="1">
      <alignment horizontal="center" vertical="center"/>
    </xf>
    <xf numFmtId="0" fontId="7" fillId="2" borderId="75" xfId="44" applyFont="1" applyFill="1" applyBorder="1" applyAlignment="1">
      <alignment horizontal="center" vertical="center"/>
    </xf>
    <xf numFmtId="0" fontId="7" fillId="2" borderId="85" xfId="44" applyFont="1" applyFill="1" applyBorder="1" applyAlignment="1">
      <alignment horizontal="center" vertical="center" justifyLastLine="1"/>
    </xf>
    <xf numFmtId="0" fontId="7" fillId="2" borderId="86" xfId="44" applyFont="1" applyFill="1" applyBorder="1" applyAlignment="1">
      <alignment horizontal="center" vertical="center" justifyLastLine="1"/>
    </xf>
    <xf numFmtId="0" fontId="7" fillId="2" borderId="86" xfId="44" applyFont="1" applyFill="1" applyBorder="1" applyAlignment="1">
      <alignment horizontal="center" vertical="center" shrinkToFit="1"/>
    </xf>
    <xf numFmtId="0" fontId="7" fillId="2" borderId="87" xfId="44" applyFont="1" applyFill="1" applyBorder="1" applyAlignment="1">
      <alignment horizontal="center" vertical="center" justifyLastLine="1"/>
    </xf>
    <xf numFmtId="0" fontId="7" fillId="2" borderId="88" xfId="44" applyFont="1" applyFill="1" applyBorder="1" applyAlignment="1">
      <alignment horizontal="center" vertical="center" justifyLastLine="1"/>
    </xf>
    <xf numFmtId="0" fontId="7" fillId="2" borderId="8" xfId="48" applyFont="1" applyFill="1" applyBorder="1" applyAlignment="1">
      <alignment horizontal="distributed" vertical="center" justifyLastLine="1"/>
    </xf>
    <xf numFmtId="0" fontId="7" fillId="2" borderId="21" xfId="48" applyFont="1" applyFill="1" applyBorder="1" applyAlignment="1">
      <alignment horizontal="distributed" vertical="center" justifyLastLine="1"/>
    </xf>
    <xf numFmtId="0" fontId="7" fillId="2" borderId="8" xfId="48" applyFont="1" applyFill="1" applyBorder="1" applyAlignment="1">
      <alignment horizontal="center" vertical="center" justifyLastLine="1"/>
    </xf>
    <xf numFmtId="0" fontId="7" fillId="2" borderId="21" xfId="48" applyFont="1" applyFill="1" applyBorder="1" applyAlignment="1">
      <alignment horizontal="center" vertical="center" justifyLastLine="1"/>
    </xf>
    <xf numFmtId="49" fontId="7" fillId="2" borderId="5" xfId="48" applyNumberFormat="1" applyFont="1" applyFill="1" applyBorder="1" applyAlignment="1">
      <alignment horizontal="center" vertical="center"/>
    </xf>
    <xf numFmtId="49" fontId="7" fillId="2" borderId="7" xfId="48" applyNumberFormat="1" applyFont="1" applyFill="1" applyBorder="1" applyAlignment="1">
      <alignment horizontal="center" vertical="center"/>
    </xf>
    <xf numFmtId="0" fontId="4" fillId="2" borderId="39" xfId="0" applyFont="1" applyFill="1" applyBorder="1" applyAlignment="1">
      <alignment vertical="top" wrapText="1"/>
    </xf>
    <xf numFmtId="0" fontId="4" fillId="2" borderId="94" xfId="0" applyFont="1" applyFill="1" applyBorder="1" applyAlignment="1">
      <alignment vertical="top" wrapText="1"/>
    </xf>
    <xf numFmtId="0" fontId="4" fillId="2" borderId="100" xfId="0" applyFont="1" applyFill="1" applyBorder="1" applyAlignment="1">
      <alignment vertical="top" wrapText="1"/>
    </xf>
    <xf numFmtId="0" fontId="4" fillId="2" borderId="48" xfId="0" applyFont="1" applyFill="1" applyBorder="1" applyAlignment="1">
      <alignment vertical="top" wrapText="1"/>
    </xf>
    <xf numFmtId="0" fontId="4" fillId="2" borderId="39" xfId="0" applyFont="1" applyFill="1" applyBorder="1" applyAlignment="1">
      <alignment horizontal="justify" vertical="top" wrapText="1"/>
    </xf>
    <xf numFmtId="0" fontId="4" fillId="2" borderId="101" xfId="0" applyFont="1" applyFill="1" applyBorder="1" applyAlignment="1">
      <alignment vertical="top" wrapText="1"/>
    </xf>
    <xf numFmtId="0" fontId="4" fillId="2" borderId="94" xfId="0" applyFont="1" applyFill="1" applyBorder="1" applyAlignment="1">
      <alignment horizontal="left" vertical="top" wrapText="1"/>
    </xf>
    <xf numFmtId="0" fontId="4" fillId="2" borderId="100" xfId="0" applyFont="1" applyFill="1" applyBorder="1" applyAlignment="1">
      <alignment horizontal="left" vertical="top" wrapText="1"/>
    </xf>
    <xf numFmtId="0" fontId="4" fillId="2" borderId="48" xfId="0" applyFont="1" applyFill="1" applyBorder="1" applyAlignment="1">
      <alignment horizontal="left" vertical="top" wrapText="1"/>
    </xf>
    <xf numFmtId="0" fontId="4" fillId="2" borderId="97" xfId="0" applyFont="1" applyFill="1" applyBorder="1" applyAlignment="1">
      <alignment vertical="top" wrapText="1"/>
    </xf>
    <xf numFmtId="0" fontId="7" fillId="2" borderId="21" xfId="49" applyFont="1" applyFill="1" applyBorder="1" applyAlignment="1">
      <alignment horizontal="distributed" vertical="center" justifyLastLine="1"/>
    </xf>
    <xf numFmtId="0" fontId="7" fillId="2" borderId="27" xfId="49" applyFont="1" applyFill="1" applyBorder="1" applyAlignment="1">
      <alignment horizontal="distributed" vertical="center" justifyLastLine="1"/>
    </xf>
    <xf numFmtId="0" fontId="7" fillId="2" borderId="9" xfId="49" applyFont="1" applyFill="1" applyBorder="1" applyAlignment="1">
      <alignment horizontal="distributed" vertical="center" justifyLastLine="1"/>
    </xf>
    <xf numFmtId="0" fontId="7" fillId="2" borderId="26" xfId="49" applyFont="1" applyFill="1" applyBorder="1" applyAlignment="1">
      <alignment horizontal="distributed" vertical="center" justifyLastLine="1"/>
    </xf>
    <xf numFmtId="0" fontId="7" fillId="2" borderId="9" xfId="49" applyFont="1" applyFill="1" applyBorder="1" applyAlignment="1">
      <alignment horizontal="center" vertical="center"/>
    </xf>
    <xf numFmtId="0" fontId="7" fillId="2" borderId="25" xfId="49" applyFont="1" applyFill="1" applyBorder="1" applyAlignment="1">
      <alignment horizontal="distributed" vertical="center" justifyLastLine="1"/>
    </xf>
    <xf numFmtId="0" fontId="7" fillId="2" borderId="10" xfId="49" applyFont="1" applyFill="1" applyBorder="1" applyAlignment="1">
      <alignment horizontal="distributed" vertical="center" wrapText="1" justifyLastLine="1"/>
    </xf>
    <xf numFmtId="0" fontId="7" fillId="2" borderId="6" xfId="49" applyFont="1" applyFill="1" applyBorder="1" applyAlignment="1">
      <alignment horizontal="distributed" vertical="center" justifyLastLine="1"/>
    </xf>
    <xf numFmtId="0" fontId="8" fillId="2" borderId="21" xfId="50" applyFont="1" applyFill="1" applyBorder="1" applyAlignment="1">
      <alignment horizontal="distributed" vertical="center"/>
    </xf>
    <xf numFmtId="0" fontId="8" fillId="2" borderId="27" xfId="50" applyFont="1" applyFill="1" applyBorder="1" applyAlignment="1">
      <alignment horizontal="distributed" vertical="center"/>
    </xf>
    <xf numFmtId="0" fontId="7" fillId="2" borderId="9" xfId="50" applyFont="1" applyFill="1" applyBorder="1" applyAlignment="1">
      <alignment horizontal="distributed" vertical="center" justifyLastLine="1"/>
    </xf>
    <xf numFmtId="0" fontId="7" fillId="2" borderId="26" xfId="50" applyFont="1" applyFill="1" applyBorder="1" applyAlignment="1">
      <alignment horizontal="distributed" vertical="center" justifyLastLine="1"/>
    </xf>
    <xf numFmtId="0" fontId="7" fillId="2" borderId="9" xfId="50" applyFont="1" applyFill="1" applyBorder="1" applyAlignment="1">
      <alignment horizontal="center" vertical="center"/>
    </xf>
    <xf numFmtId="0" fontId="7" fillId="2" borderId="25" xfId="50" applyFont="1" applyFill="1" applyBorder="1" applyAlignment="1">
      <alignment horizontal="distributed" vertical="center" justifyLastLine="1"/>
    </xf>
    <xf numFmtId="0" fontId="7" fillId="2" borderId="10" xfId="50" applyFont="1" applyFill="1" applyBorder="1" applyAlignment="1">
      <alignment horizontal="distributed" vertical="center" wrapText="1" justifyLastLine="1"/>
    </xf>
    <xf numFmtId="0" fontId="7" fillId="2" borderId="18" xfId="50" applyFont="1" applyFill="1" applyBorder="1" applyAlignment="1">
      <alignment horizontal="distributed" vertical="center" justifyLastLine="1"/>
    </xf>
    <xf numFmtId="0" fontId="7" fillId="2" borderId="21" xfId="50" applyFont="1" applyFill="1" applyBorder="1" applyAlignment="1">
      <alignment horizontal="distributed" vertical="center" justifyLastLine="1"/>
    </xf>
    <xf numFmtId="0" fontId="7" fillId="2" borderId="27" xfId="50" applyFont="1" applyFill="1" applyBorder="1" applyAlignment="1">
      <alignment horizontal="distributed" vertical="center" justifyLastLine="1"/>
    </xf>
    <xf numFmtId="0" fontId="6" fillId="2" borderId="21" xfId="50" applyFont="1" applyFill="1" applyBorder="1" applyAlignment="1">
      <alignment horizontal="distributed" vertical="center" justifyLastLine="1"/>
    </xf>
    <xf numFmtId="0" fontId="6" fillId="2" borderId="27" xfId="50" applyFont="1" applyFill="1" applyBorder="1" applyAlignment="1">
      <alignment horizontal="distributed" vertical="center" justifyLastLine="1"/>
    </xf>
    <xf numFmtId="0" fontId="6" fillId="2" borderId="9" xfId="50" applyFont="1" applyFill="1" applyBorder="1" applyAlignment="1">
      <alignment horizontal="distributed" vertical="center" justifyLastLine="1"/>
    </xf>
    <xf numFmtId="0" fontId="6" fillId="2" borderId="26" xfId="50" applyFont="1" applyFill="1" applyBorder="1" applyAlignment="1">
      <alignment horizontal="distributed" vertical="center" justifyLastLine="1"/>
    </xf>
    <xf numFmtId="0" fontId="6" fillId="2" borderId="9" xfId="50" applyFont="1" applyFill="1" applyBorder="1" applyAlignment="1">
      <alignment horizontal="center" vertical="center"/>
    </xf>
    <xf numFmtId="0" fontId="6" fillId="2" borderId="10" xfId="50" applyFont="1" applyFill="1" applyBorder="1" applyAlignment="1">
      <alignment horizontal="distributed" vertical="center" wrapText="1" justifyLastLine="1"/>
    </xf>
    <xf numFmtId="0" fontId="6" fillId="2" borderId="18" xfId="50" applyFont="1" applyFill="1" applyBorder="1" applyAlignment="1">
      <alignment horizontal="distributed" vertical="center" justifyLastLine="1"/>
    </xf>
    <xf numFmtId="0" fontId="7" fillId="2" borderId="21" xfId="50" applyFont="1" applyFill="1" applyBorder="1" applyAlignment="1">
      <alignment horizontal="distributed" vertical="center"/>
    </xf>
    <xf numFmtId="0" fontId="7" fillId="2" borderId="27" xfId="50" applyFont="1" applyFill="1" applyBorder="1" applyAlignment="1">
      <alignment horizontal="distributed" vertical="center"/>
    </xf>
    <xf numFmtId="0" fontId="7" fillId="2" borderId="9" xfId="50" applyFont="1" applyFill="1" applyBorder="1" applyAlignment="1">
      <alignment horizontal="distributed" vertical="center"/>
    </xf>
    <xf numFmtId="0" fontId="7" fillId="2" borderId="26" xfId="50" applyFont="1" applyFill="1" applyBorder="1" applyAlignment="1">
      <alignment horizontal="distributed" vertical="center"/>
    </xf>
    <xf numFmtId="0" fontId="7" fillId="2" borderId="10" xfId="50" applyFont="1" applyFill="1" applyBorder="1" applyAlignment="1">
      <alignment horizontal="distributed" vertical="center" wrapText="1"/>
    </xf>
    <xf numFmtId="0" fontId="7" fillId="2" borderId="18" xfId="50" applyFont="1" applyFill="1" applyBorder="1" applyAlignment="1">
      <alignment horizontal="distributed" vertical="center"/>
    </xf>
    <xf numFmtId="0" fontId="12" fillId="2" borderId="22" xfId="34" applyFont="1" applyFill="1" applyBorder="1" applyAlignment="1">
      <alignment horizontal="left" wrapText="1"/>
    </xf>
    <xf numFmtId="0" fontId="7" fillId="2" borderId="10"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199" fontId="4" fillId="2" borderId="0" xfId="34" applyNumberFormat="1" applyFont="1" applyFill="1" applyBorder="1" applyAlignment="1">
      <alignment horizontal="center" vertical="center"/>
    </xf>
    <xf numFmtId="199" fontId="4" fillId="2" borderId="2" xfId="34" applyNumberFormat="1" applyFont="1" applyFill="1" applyBorder="1" applyAlignment="1">
      <alignment horizontal="center" vertical="center"/>
    </xf>
    <xf numFmtId="0" fontId="7" fillId="2" borderId="21" xfId="0" applyFont="1" applyFill="1" applyBorder="1" applyAlignment="1">
      <alignment horizontal="center" vertical="center"/>
    </xf>
    <xf numFmtId="49" fontId="7" fillId="2" borderId="20" xfId="34" applyNumberFormat="1" applyFont="1" applyFill="1" applyBorder="1" applyAlignment="1">
      <alignment horizontal="center" vertical="center" textRotation="255"/>
    </xf>
    <xf numFmtId="49" fontId="7" fillId="2" borderId="19" xfId="34" applyNumberFormat="1" applyFont="1" applyFill="1" applyBorder="1" applyAlignment="1">
      <alignment horizontal="center" vertical="center" textRotation="255"/>
    </xf>
    <xf numFmtId="49" fontId="7" fillId="2" borderId="20" xfId="34" applyNumberFormat="1" applyFont="1" applyFill="1" applyBorder="1" applyAlignment="1">
      <alignment horizontal="center" vertical="center" wrapText="1"/>
    </xf>
    <xf numFmtId="49" fontId="7" fillId="2" borderId="1" xfId="34" applyNumberFormat="1" applyFont="1" applyFill="1" applyBorder="1" applyAlignment="1">
      <alignment horizontal="center" vertical="center" wrapText="1"/>
    </xf>
    <xf numFmtId="49" fontId="7" fillId="2" borderId="19" xfId="34" applyNumberFormat="1" applyFont="1" applyFill="1" applyBorder="1" applyAlignment="1">
      <alignment horizontal="center" vertical="center" wrapText="1"/>
    </xf>
    <xf numFmtId="49" fontId="7" fillId="2" borderId="22" xfId="34" applyNumberFormat="1" applyFont="1" applyFill="1" applyBorder="1" applyAlignment="1">
      <alignment horizontal="center" vertical="center" wrapText="1"/>
    </xf>
    <xf numFmtId="199" fontId="4" fillId="2" borderId="5" xfId="34" applyNumberFormat="1" applyFont="1" applyFill="1" applyBorder="1" applyAlignment="1">
      <alignment horizontal="center" vertical="center"/>
    </xf>
    <xf numFmtId="38" fontId="4" fillId="2" borderId="11" xfId="20" applyFont="1" applyFill="1" applyBorder="1" applyAlignment="1">
      <alignment horizontal="right" vertical="center"/>
    </xf>
    <xf numFmtId="38" fontId="4" fillId="2" borderId="0" xfId="20" applyFont="1" applyFill="1" applyBorder="1" applyAlignment="1">
      <alignment horizontal="right" vertical="center"/>
    </xf>
    <xf numFmtId="38" fontId="4" fillId="2" borderId="3" xfId="20" applyFont="1" applyFill="1" applyBorder="1" applyAlignment="1">
      <alignment horizontal="right" vertical="center"/>
    </xf>
    <xf numFmtId="38" fontId="4" fillId="2" borderId="2" xfId="20" applyFont="1" applyFill="1" applyBorder="1" applyAlignment="1">
      <alignment horizontal="right" vertical="center"/>
    </xf>
    <xf numFmtId="49" fontId="12" fillId="2" borderId="1" xfId="34" applyNumberFormat="1" applyFont="1" applyFill="1" applyBorder="1" applyAlignment="1">
      <alignment horizontal="right" vertical="top"/>
    </xf>
    <xf numFmtId="49" fontId="8" fillId="2" borderId="20" xfId="34" applyNumberFormat="1" applyFont="1" applyFill="1" applyBorder="1" applyAlignment="1">
      <alignment horizontal="center" vertical="center" textRotation="255"/>
    </xf>
    <xf numFmtId="49" fontId="8" fillId="2" borderId="19" xfId="34" applyNumberFormat="1" applyFont="1" applyFill="1" applyBorder="1" applyAlignment="1">
      <alignment horizontal="center" vertical="center" textRotation="255"/>
    </xf>
    <xf numFmtId="38" fontId="4" fillId="2" borderId="6" xfId="20" applyFont="1" applyFill="1" applyBorder="1" applyAlignment="1">
      <alignment horizontal="right" vertical="center"/>
    </xf>
    <xf numFmtId="38" fontId="4" fillId="2" borderId="5" xfId="20" applyFont="1" applyFill="1" applyBorder="1" applyAlignment="1">
      <alignment horizontal="right" vertical="center"/>
    </xf>
    <xf numFmtId="49" fontId="8" fillId="2" borderId="31" xfId="34" applyNumberFormat="1" applyFont="1" applyFill="1" applyBorder="1" applyAlignment="1">
      <alignment horizontal="center" vertical="center" textRotation="255"/>
    </xf>
    <xf numFmtId="49" fontId="8" fillId="2" borderId="29" xfId="34" applyNumberFormat="1" applyFont="1" applyFill="1" applyBorder="1" applyAlignment="1">
      <alignment horizontal="center" vertical="center" textRotation="255"/>
    </xf>
    <xf numFmtId="49" fontId="8" fillId="2" borderId="1" xfId="34" applyNumberFormat="1" applyFont="1" applyFill="1" applyBorder="1" applyAlignment="1">
      <alignment horizontal="center" vertical="center" textRotation="255"/>
    </xf>
    <xf numFmtId="49" fontId="8" fillId="2" borderId="22" xfId="34" applyNumberFormat="1" applyFont="1" applyFill="1" applyBorder="1" applyAlignment="1">
      <alignment horizontal="center" vertical="center" textRotation="255"/>
    </xf>
    <xf numFmtId="49" fontId="7" fillId="2" borderId="31" xfId="34" applyNumberFormat="1" applyFont="1" applyFill="1" applyBorder="1" applyAlignment="1">
      <alignment horizontal="center" vertical="center" textRotation="255"/>
    </xf>
    <xf numFmtId="49" fontId="7" fillId="2" borderId="29" xfId="34" applyNumberFormat="1" applyFont="1" applyFill="1" applyBorder="1" applyAlignment="1">
      <alignment horizontal="center" vertical="center" textRotation="255"/>
    </xf>
    <xf numFmtId="38" fontId="7" fillId="2" borderId="6" xfId="20" applyFont="1" applyFill="1" applyBorder="1" applyAlignment="1">
      <alignment horizontal="right" vertical="center"/>
    </xf>
    <xf numFmtId="38" fontId="7" fillId="2" borderId="5" xfId="20" applyFont="1" applyFill="1" applyBorder="1" applyAlignment="1">
      <alignment horizontal="right" vertical="center"/>
    </xf>
    <xf numFmtId="38" fontId="7" fillId="2" borderId="11" xfId="20" applyFont="1" applyFill="1" applyBorder="1" applyAlignment="1">
      <alignment horizontal="right" vertical="center"/>
    </xf>
    <xf numFmtId="38" fontId="7" fillId="2" borderId="0" xfId="20" applyFont="1" applyFill="1" applyBorder="1" applyAlignment="1">
      <alignment horizontal="right" vertical="center"/>
    </xf>
    <xf numFmtId="38" fontId="7" fillId="2" borderId="3" xfId="20" applyFont="1" applyFill="1" applyBorder="1" applyAlignment="1">
      <alignment horizontal="right" vertical="center"/>
    </xf>
    <xf numFmtId="38" fontId="7" fillId="2" borderId="2" xfId="20" applyFont="1" applyFill="1" applyBorder="1" applyAlignment="1">
      <alignment horizontal="right" vertical="center"/>
    </xf>
    <xf numFmtId="49" fontId="7" fillId="2" borderId="24" xfId="34" applyNumberFormat="1" applyFont="1" applyFill="1" applyBorder="1" applyAlignment="1">
      <alignment horizontal="center" vertical="center" textRotation="255"/>
    </xf>
    <xf numFmtId="49" fontId="7" fillId="2" borderId="17" xfId="34" applyNumberFormat="1" applyFont="1" applyFill="1" applyBorder="1" applyAlignment="1">
      <alignment horizontal="center" vertical="center" textRotation="255"/>
    </xf>
    <xf numFmtId="49" fontId="7" fillId="2" borderId="20" xfId="34" applyNumberFormat="1" applyFont="1" applyFill="1" applyBorder="1" applyAlignment="1">
      <alignment horizontal="center" vertical="center"/>
    </xf>
    <xf numFmtId="49" fontId="7" fillId="2" borderId="24" xfId="34" applyNumberFormat="1" applyFont="1" applyFill="1" applyBorder="1" applyAlignment="1">
      <alignment horizontal="center" vertical="center"/>
    </xf>
    <xf numFmtId="49" fontId="7" fillId="2" borderId="19" xfId="34" applyNumberFormat="1" applyFont="1" applyFill="1" applyBorder="1" applyAlignment="1">
      <alignment horizontal="center" vertical="center"/>
    </xf>
    <xf numFmtId="49" fontId="7" fillId="2" borderId="17" xfId="34" applyNumberFormat="1" applyFont="1" applyFill="1" applyBorder="1" applyAlignment="1">
      <alignment horizontal="center" vertical="center"/>
    </xf>
    <xf numFmtId="0" fontId="7" fillId="2" borderId="0" xfId="51" applyFont="1" applyFill="1" applyAlignment="1">
      <alignment horizontal="center" vertical="center"/>
    </xf>
    <xf numFmtId="0" fontId="12" fillId="2" borderId="111" xfId="0" applyFont="1" applyFill="1" applyBorder="1" applyAlignment="1" applyProtection="1">
      <alignment horizontal="distributed" vertical="center"/>
      <protection locked="0"/>
    </xf>
    <xf numFmtId="0" fontId="12" fillId="2" borderId="119" xfId="0" applyFont="1" applyFill="1" applyBorder="1" applyAlignment="1" applyProtection="1">
      <alignment horizontal="distributed" vertical="center"/>
      <protection locked="0"/>
    </xf>
    <xf numFmtId="0" fontId="12" fillId="2" borderId="111" xfId="0" applyFont="1" applyFill="1" applyBorder="1" applyAlignment="1" applyProtection="1">
      <alignment horizontal="center" vertical="center"/>
      <protection locked="0"/>
    </xf>
    <xf numFmtId="0" fontId="12" fillId="2" borderId="119" xfId="0" applyFont="1" applyFill="1" applyBorder="1" applyAlignment="1" applyProtection="1">
      <alignment horizontal="center" vertical="center"/>
      <protection locked="0"/>
    </xf>
    <xf numFmtId="0" fontId="12" fillId="2" borderId="111" xfId="0" applyFont="1" applyFill="1" applyBorder="1" applyAlignment="1" applyProtection="1">
      <alignment horizontal="center" vertical="center" wrapText="1"/>
      <protection locked="0"/>
    </xf>
    <xf numFmtId="0" fontId="7" fillId="2" borderId="0" xfId="51" applyFont="1" applyFill="1" applyBorder="1" applyAlignment="1">
      <alignment horizontal="center" vertical="center" wrapText="1"/>
    </xf>
    <xf numFmtId="0" fontId="7" fillId="2" borderId="0" xfId="51" applyFont="1" applyFill="1" applyBorder="1" applyAlignment="1">
      <alignment horizontal="center" vertical="center"/>
    </xf>
    <xf numFmtId="0" fontId="12" fillId="2" borderId="107" xfId="0" applyFont="1" applyFill="1" applyBorder="1" applyAlignment="1" applyProtection="1">
      <alignment horizontal="center" vertical="center" wrapText="1"/>
      <protection locked="0"/>
    </xf>
    <xf numFmtId="0" fontId="12" fillId="2" borderId="115" xfId="0" applyFont="1" applyFill="1" applyBorder="1" applyAlignment="1" applyProtection="1">
      <alignment horizontal="center" vertical="center" wrapText="1"/>
      <protection locked="0"/>
    </xf>
    <xf numFmtId="0" fontId="12" fillId="2" borderId="119" xfId="0" applyFont="1" applyFill="1" applyBorder="1" applyAlignment="1" applyProtection="1">
      <alignment horizontal="center" vertical="center" wrapText="1"/>
      <protection locked="0"/>
    </xf>
    <xf numFmtId="0" fontId="12" fillId="2" borderId="115" xfId="0" applyFont="1" applyFill="1" applyBorder="1" applyAlignment="1" applyProtection="1">
      <alignment horizontal="center" vertical="center"/>
      <protection locked="0"/>
    </xf>
    <xf numFmtId="0" fontId="12" fillId="2" borderId="108" xfId="0" applyFont="1" applyFill="1" applyBorder="1" applyAlignment="1" applyProtection="1">
      <alignment horizontal="center" vertical="center" wrapText="1"/>
      <protection locked="0"/>
    </xf>
    <xf numFmtId="0" fontId="12" fillId="2" borderId="116" xfId="0" applyFont="1" applyFill="1" applyBorder="1" applyAlignment="1" applyProtection="1">
      <alignment horizontal="center" vertical="center" wrapText="1"/>
      <protection locked="0"/>
    </xf>
    <xf numFmtId="0" fontId="12" fillId="2" borderId="121" xfId="0" applyFont="1" applyFill="1" applyBorder="1" applyAlignment="1" applyProtection="1">
      <alignment horizontal="center" vertical="center" wrapText="1"/>
      <protection locked="0"/>
    </xf>
    <xf numFmtId="0" fontId="12" fillId="2" borderId="109" xfId="0" applyFont="1" applyFill="1" applyBorder="1" applyAlignment="1" applyProtection="1">
      <alignment horizontal="center" vertical="center" wrapText="1"/>
      <protection locked="0"/>
    </xf>
    <xf numFmtId="0" fontId="12" fillId="2" borderId="117" xfId="0" applyFont="1" applyFill="1" applyBorder="1" applyAlignment="1" applyProtection="1">
      <alignment horizontal="center" vertical="center" wrapText="1"/>
      <protection locked="0"/>
    </xf>
    <xf numFmtId="0" fontId="12" fillId="2" borderId="122" xfId="0" applyFont="1" applyFill="1" applyBorder="1" applyAlignment="1" applyProtection="1">
      <alignment horizontal="center" vertical="center" wrapText="1"/>
      <protection locked="0"/>
    </xf>
    <xf numFmtId="0" fontId="12" fillId="2" borderId="109" xfId="0" applyFont="1" applyFill="1" applyBorder="1" applyAlignment="1" applyProtection="1">
      <alignment horizontal="distributed" vertical="center" wrapText="1"/>
      <protection locked="0"/>
    </xf>
    <xf numFmtId="0" fontId="12" fillId="2" borderId="117" xfId="0" applyFont="1" applyFill="1" applyBorder="1" applyAlignment="1" applyProtection="1">
      <alignment horizontal="distributed" vertical="center"/>
      <protection locked="0"/>
    </xf>
    <xf numFmtId="0" fontId="12" fillId="2" borderId="122" xfId="0" applyFont="1" applyFill="1" applyBorder="1" applyAlignment="1" applyProtection="1">
      <alignment horizontal="distributed" vertical="center"/>
      <protection locked="0"/>
    </xf>
    <xf numFmtId="0" fontId="12" fillId="2" borderId="107" xfId="0" applyFont="1" applyFill="1" applyBorder="1" applyAlignment="1" applyProtection="1">
      <alignment horizontal="distributed" vertical="center" wrapText="1"/>
      <protection locked="0"/>
    </xf>
    <xf numFmtId="0" fontId="12" fillId="2" borderId="115" xfId="0" applyFont="1" applyFill="1" applyBorder="1" applyAlignment="1" applyProtection="1">
      <alignment horizontal="distributed" vertical="center"/>
      <protection locked="0"/>
    </xf>
    <xf numFmtId="0" fontId="7" fillId="2" borderId="1" xfId="0" applyFont="1" applyFill="1" applyBorder="1" applyAlignment="1" applyProtection="1">
      <alignment horizontal="center" vertical="center" wrapText="1"/>
      <protection locked="0"/>
    </xf>
    <xf numFmtId="0" fontId="7" fillId="2" borderId="24"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wrapText="1"/>
      <protection locked="0"/>
    </xf>
    <xf numFmtId="0" fontId="7" fillId="2" borderId="23" xfId="0" applyFont="1" applyFill="1" applyBorder="1" applyAlignment="1" applyProtection="1">
      <alignment horizontal="center" vertical="center" wrapText="1"/>
      <protection locked="0"/>
    </xf>
    <xf numFmtId="0" fontId="7" fillId="2" borderId="22" xfId="0" applyFont="1" applyFill="1" applyBorder="1" applyAlignment="1" applyProtection="1">
      <alignment horizontal="center" vertical="center" wrapText="1"/>
      <protection locked="0"/>
    </xf>
    <xf numFmtId="0" fontId="7" fillId="2" borderId="17" xfId="0" applyFont="1" applyFill="1" applyBorder="1" applyAlignment="1" applyProtection="1">
      <alignment horizontal="center" vertical="center" wrapText="1"/>
      <protection locked="0"/>
    </xf>
    <xf numFmtId="0" fontId="12" fillId="2" borderId="104" xfId="0" applyFont="1" applyFill="1" applyBorder="1" applyAlignment="1" applyProtection="1">
      <alignment horizontal="center" vertical="center" textRotation="255"/>
      <protection locked="0"/>
    </xf>
    <xf numFmtId="0" fontId="12" fillId="2" borderId="110" xfId="0" applyFont="1" applyFill="1" applyBorder="1" applyAlignment="1" applyProtection="1">
      <alignment horizontal="center" vertical="center" textRotation="255"/>
      <protection locked="0"/>
    </xf>
    <xf numFmtId="0" fontId="12" fillId="2" borderId="118" xfId="0" applyFont="1" applyFill="1" applyBorder="1" applyAlignment="1" applyProtection="1">
      <alignment horizontal="center" vertical="center" textRotation="255"/>
      <protection locked="0"/>
    </xf>
    <xf numFmtId="0" fontId="12" fillId="2" borderId="105" xfId="0" applyFont="1" applyFill="1" applyBorder="1" applyAlignment="1" applyProtection="1">
      <alignment horizontal="center" vertical="center"/>
      <protection locked="0"/>
    </xf>
    <xf numFmtId="0" fontId="12" fillId="2" borderId="1" xfId="0" applyFont="1" applyFill="1" applyBorder="1" applyAlignment="1" applyProtection="1">
      <alignment horizontal="center" vertical="center"/>
      <protection locked="0"/>
    </xf>
    <xf numFmtId="0" fontId="12" fillId="2" borderId="106" xfId="0" applyFont="1" applyFill="1" applyBorder="1" applyAlignment="1" applyProtection="1">
      <alignment horizontal="center" vertical="center"/>
      <protection locked="0"/>
    </xf>
    <xf numFmtId="0" fontId="12" fillId="2" borderId="115" xfId="0" applyFont="1" applyFill="1" applyBorder="1" applyAlignment="1" applyProtection="1">
      <protection locked="0"/>
    </xf>
    <xf numFmtId="0" fontId="12" fillId="2" borderId="119" xfId="0" applyFont="1" applyFill="1" applyBorder="1" applyAlignment="1" applyProtection="1">
      <protection locked="0"/>
    </xf>
    <xf numFmtId="0" fontId="12" fillId="2" borderId="105" xfId="0" applyFont="1" applyFill="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0" fontId="12" fillId="2" borderId="106" xfId="0" applyFont="1" applyFill="1" applyBorder="1" applyAlignment="1" applyProtection="1">
      <alignment horizontal="center" vertical="center" wrapText="1"/>
      <protection locked="0"/>
    </xf>
    <xf numFmtId="0" fontId="12" fillId="2" borderId="104" xfId="0" applyFont="1" applyFill="1" applyBorder="1" applyAlignment="1" applyProtection="1">
      <alignment horizontal="center" vertical="center" wrapText="1"/>
      <protection locked="0"/>
    </xf>
    <xf numFmtId="0" fontId="12" fillId="2" borderId="110" xfId="0" applyFont="1" applyFill="1" applyBorder="1" applyAlignment="1" applyProtection="1">
      <alignment horizontal="center" vertical="center" wrapText="1"/>
      <protection locked="0"/>
    </xf>
    <xf numFmtId="0" fontId="12" fillId="2" borderId="118" xfId="0" applyFont="1" applyFill="1" applyBorder="1" applyAlignment="1" applyProtection="1">
      <alignment horizontal="center" vertical="center" wrapText="1"/>
      <protection locked="0"/>
    </xf>
    <xf numFmtId="0" fontId="12" fillId="2" borderId="112" xfId="0" applyFont="1" applyFill="1" applyBorder="1" applyAlignment="1" applyProtection="1">
      <alignment horizontal="center" vertical="center"/>
      <protection locked="0"/>
    </xf>
    <xf numFmtId="0" fontId="12" fillId="2" borderId="113" xfId="0" applyFont="1" applyFill="1" applyBorder="1" applyAlignment="1" applyProtection="1">
      <alignment horizontal="center" vertical="center"/>
      <protection locked="0"/>
    </xf>
    <xf numFmtId="0" fontId="12" fillId="2" borderId="114" xfId="0" applyFont="1" applyFill="1" applyBorder="1" applyAlignment="1" applyProtection="1">
      <alignment horizontal="center" vertical="center"/>
      <protection locked="0"/>
    </xf>
    <xf numFmtId="0" fontId="12" fillId="2" borderId="111" xfId="0" applyFont="1" applyFill="1" applyBorder="1" applyAlignment="1" applyProtection="1">
      <alignment horizontal="distributed" vertical="center" wrapText="1"/>
      <protection locked="0"/>
    </xf>
    <xf numFmtId="0" fontId="7" fillId="2" borderId="105" xfId="0" applyFont="1" applyFill="1" applyBorder="1" applyAlignment="1" applyProtection="1">
      <alignment horizontal="center" vertical="center" wrapText="1"/>
      <protection locked="0"/>
    </xf>
    <xf numFmtId="0" fontId="7" fillId="2" borderId="129" xfId="0" applyFont="1" applyFill="1" applyBorder="1" applyAlignment="1" applyProtection="1">
      <alignment horizontal="center" vertical="center" wrapText="1"/>
      <protection locked="0"/>
    </xf>
    <xf numFmtId="0" fontId="7" fillId="2" borderId="140" xfId="0" applyFont="1" applyFill="1" applyBorder="1" applyAlignment="1" applyProtection="1">
      <alignment horizontal="center" vertical="center" wrapText="1"/>
      <protection locked="0"/>
    </xf>
    <xf numFmtId="0" fontId="7" fillId="2" borderId="29" xfId="0" applyFont="1" applyFill="1" applyBorder="1" applyAlignment="1" applyProtection="1">
      <alignment horizontal="center" vertical="center" wrapText="1"/>
      <protection locked="0"/>
    </xf>
    <xf numFmtId="0" fontId="7" fillId="2" borderId="130" xfId="0" applyFont="1" applyFill="1" applyBorder="1" applyAlignment="1" applyProtection="1">
      <alignment horizontal="center" vertical="center" wrapText="1"/>
      <protection locked="0"/>
    </xf>
    <xf numFmtId="0" fontId="7" fillId="2" borderId="138" xfId="0" applyFont="1" applyFill="1" applyBorder="1" applyAlignment="1" applyProtection="1">
      <alignment horizontal="center" vertical="center" wrapText="1"/>
      <protection locked="0"/>
    </xf>
    <xf numFmtId="0" fontId="7" fillId="2" borderId="131" xfId="0" applyFont="1" applyFill="1" applyBorder="1" applyAlignment="1" applyProtection="1">
      <alignment horizontal="center" vertical="center" wrapText="1"/>
      <protection locked="0"/>
    </xf>
    <xf numFmtId="0" fontId="7" fillId="2" borderId="132" xfId="0" applyFont="1" applyFill="1" applyBorder="1" applyAlignment="1" applyProtection="1">
      <alignment horizontal="center" vertical="center" wrapText="1"/>
      <protection locked="0"/>
    </xf>
    <xf numFmtId="0" fontId="8" fillId="2" borderId="133" xfId="0" applyFont="1" applyFill="1" applyBorder="1" applyAlignment="1" applyProtection="1">
      <alignment horizontal="center" vertical="center" wrapText="1"/>
      <protection locked="0"/>
    </xf>
    <xf numFmtId="0" fontId="8" fillId="2" borderId="121" xfId="0" applyFont="1" applyFill="1" applyBorder="1" applyAlignment="1" applyProtection="1">
      <alignment horizontal="center" vertical="center" wrapText="1"/>
      <protection locked="0"/>
    </xf>
    <xf numFmtId="0" fontId="7" fillId="2" borderId="5"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wrapText="1"/>
      <protection locked="0"/>
    </xf>
    <xf numFmtId="0" fontId="7" fillId="2" borderId="106" xfId="0" applyFont="1" applyFill="1" applyBorder="1" applyAlignment="1" applyProtection="1">
      <alignment horizontal="center" vertical="center" wrapText="1"/>
      <protection locked="0"/>
    </xf>
    <xf numFmtId="0" fontId="7" fillId="2" borderId="115" xfId="0" applyFont="1" applyFill="1" applyBorder="1" applyAlignment="1" applyProtection="1">
      <alignment horizontal="center" vertical="center" wrapText="1"/>
      <protection locked="0"/>
    </xf>
    <xf numFmtId="0" fontId="7" fillId="2" borderId="119" xfId="0" applyFont="1" applyFill="1" applyBorder="1" applyAlignment="1" applyProtection="1">
      <alignment horizontal="center" vertical="center" wrapText="1"/>
      <protection locked="0"/>
    </xf>
    <xf numFmtId="0" fontId="7" fillId="2" borderId="107" xfId="0" applyFont="1" applyFill="1" applyBorder="1" applyAlignment="1" applyProtection="1">
      <alignment horizontal="center" vertical="center" wrapText="1"/>
      <protection locked="0"/>
    </xf>
    <xf numFmtId="0" fontId="7" fillId="2" borderId="108" xfId="0" applyFont="1" applyFill="1" applyBorder="1" applyAlignment="1" applyProtection="1">
      <alignment horizontal="center" vertical="center" wrapText="1"/>
      <protection locked="0"/>
    </xf>
    <xf numFmtId="0" fontId="7" fillId="2" borderId="116" xfId="0" applyFont="1" applyFill="1" applyBorder="1" applyAlignment="1" applyProtection="1">
      <alignment horizontal="center" vertical="center" wrapText="1"/>
      <protection locked="0"/>
    </xf>
    <xf numFmtId="0" fontId="7" fillId="2" borderId="121" xfId="0" applyFont="1" applyFill="1" applyBorder="1" applyAlignment="1" applyProtection="1">
      <alignment horizontal="center" vertical="center" wrapText="1"/>
      <protection locked="0"/>
    </xf>
    <xf numFmtId="0" fontId="7" fillId="2" borderId="123" xfId="0" applyFont="1" applyFill="1" applyBorder="1" applyAlignment="1" applyProtection="1">
      <alignment horizontal="center" vertical="center" wrapText="1"/>
      <protection locked="0"/>
    </xf>
    <xf numFmtId="0" fontId="7" fillId="2" borderId="124" xfId="0" applyFont="1" applyFill="1" applyBorder="1" applyAlignment="1" applyProtection="1">
      <alignment horizontal="center" vertical="center" wrapText="1"/>
      <protection locked="0"/>
    </xf>
    <xf numFmtId="0" fontId="7" fillId="2" borderId="125" xfId="0" applyFont="1" applyFill="1" applyBorder="1" applyAlignment="1" applyProtection="1">
      <alignment horizontal="center" vertical="center" wrapText="1"/>
      <protection locked="0"/>
    </xf>
    <xf numFmtId="0" fontId="7" fillId="2" borderId="109" xfId="0" applyFont="1" applyFill="1" applyBorder="1" applyAlignment="1" applyProtection="1">
      <alignment horizontal="center" vertical="center" wrapText="1"/>
      <protection locked="0"/>
    </xf>
    <xf numFmtId="0" fontId="7" fillId="2" borderId="117" xfId="0" applyFont="1" applyFill="1" applyBorder="1" applyAlignment="1" applyProtection="1">
      <alignment horizontal="center" vertical="center" wrapText="1"/>
      <protection locked="0"/>
    </xf>
    <xf numFmtId="0" fontId="7" fillId="2" borderId="122" xfId="0" applyFont="1" applyFill="1" applyBorder="1" applyAlignment="1" applyProtection="1">
      <alignment horizontal="center" vertical="center" wrapText="1"/>
      <protection locked="0"/>
    </xf>
    <xf numFmtId="0" fontId="7" fillId="2" borderId="20" xfId="0" applyFont="1" applyFill="1" applyBorder="1" applyAlignment="1" applyProtection="1">
      <alignment horizontal="center" vertical="center" textRotation="255"/>
      <protection locked="0"/>
    </xf>
    <xf numFmtId="0" fontId="7" fillId="2" borderId="11" xfId="0" applyFont="1" applyFill="1" applyBorder="1" applyAlignment="1" applyProtection="1">
      <alignment horizontal="center" vertical="center" textRotation="255"/>
      <protection locked="0"/>
    </xf>
    <xf numFmtId="0" fontId="7" fillId="2" borderId="118" xfId="0" applyFont="1" applyFill="1" applyBorder="1" applyAlignment="1" applyProtection="1">
      <alignment horizontal="center" vertical="center" textRotation="255"/>
      <protection locked="0"/>
    </xf>
    <xf numFmtId="0" fontId="7" fillId="2" borderId="20"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7" fillId="2" borderId="24" xfId="0" applyFont="1" applyFill="1" applyBorder="1" applyAlignment="1" applyProtection="1">
      <alignment horizontal="center" vertical="center"/>
      <protection locked="0"/>
    </xf>
    <xf numFmtId="0" fontId="7" fillId="2" borderId="126" xfId="0" applyFont="1" applyFill="1" applyBorder="1" applyAlignment="1" applyProtection="1">
      <alignment horizontal="center" vertical="center"/>
      <protection locked="0"/>
    </xf>
    <xf numFmtId="0" fontId="7" fillId="2" borderId="127" xfId="0" applyFont="1" applyFill="1" applyBorder="1" applyAlignment="1" applyProtection="1">
      <alignment horizontal="center" vertical="center"/>
      <protection locked="0"/>
    </xf>
    <xf numFmtId="0" fontId="7" fillId="2" borderId="128" xfId="0" applyFont="1" applyFill="1" applyBorder="1" applyAlignment="1" applyProtection="1">
      <alignment horizontal="center" vertical="center"/>
      <protection locked="0"/>
    </xf>
    <xf numFmtId="0" fontId="7" fillId="2" borderId="31" xfId="0" applyFont="1" applyFill="1" applyBorder="1" applyAlignment="1" applyProtection="1">
      <alignment horizontal="distributed" vertical="center" wrapText="1"/>
      <protection locked="0"/>
    </xf>
    <xf numFmtId="0" fontId="7" fillId="2" borderId="39" xfId="0" applyFont="1" applyFill="1" applyBorder="1" applyAlignment="1" applyProtection="1">
      <alignment horizontal="distributed" vertical="center" wrapText="1"/>
      <protection locked="0"/>
    </xf>
    <xf numFmtId="0" fontId="7" fillId="2" borderId="29" xfId="0" applyFont="1" applyFill="1" applyBorder="1" applyAlignment="1" applyProtection="1">
      <alignment horizontal="distributed" vertical="center" wrapText="1"/>
      <protection locked="0"/>
    </xf>
    <xf numFmtId="0" fontId="7" fillId="2" borderId="20" xfId="0" applyFont="1" applyFill="1" applyBorder="1" applyAlignment="1" applyProtection="1">
      <alignment horizontal="center" vertical="center" wrapText="1"/>
      <protection locked="0"/>
    </xf>
    <xf numFmtId="0" fontId="7" fillId="2" borderId="126" xfId="0" applyFont="1" applyFill="1" applyBorder="1" applyAlignment="1" applyProtection="1">
      <alignment horizontal="center" vertical="center" wrapText="1"/>
      <protection locked="0"/>
    </xf>
    <xf numFmtId="0" fontId="7" fillId="2" borderId="127" xfId="0" applyFont="1" applyFill="1" applyBorder="1" applyAlignment="1" applyProtection="1">
      <alignment horizontal="center" vertical="center" wrapText="1"/>
      <protection locked="0"/>
    </xf>
    <xf numFmtId="0" fontId="7" fillId="2" borderId="11" xfId="0" applyFont="1"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protection locked="0"/>
    </xf>
    <xf numFmtId="0" fontId="0" fillId="2" borderId="30" xfId="0" applyFont="1" applyFill="1" applyBorder="1" applyAlignment="1">
      <alignment horizontal="left" vertical="center" wrapText="1" justifyLastLine="1"/>
    </xf>
    <xf numFmtId="0" fontId="0" fillId="2" borderId="32" xfId="0" applyFont="1" applyFill="1" applyBorder="1" applyAlignment="1">
      <alignment horizontal="left" vertical="center" justifyLastLine="1"/>
    </xf>
    <xf numFmtId="0" fontId="8" fillId="2" borderId="0" xfId="0" applyFont="1" applyFill="1" applyBorder="1" applyAlignment="1">
      <alignment horizontal="center" vertical="center"/>
    </xf>
    <xf numFmtId="0" fontId="9" fillId="2" borderId="0" xfId="0" applyFont="1" applyFill="1" applyAlignment="1">
      <alignment vertical="center"/>
    </xf>
    <xf numFmtId="0" fontId="7" fillId="2" borderId="0" xfId="53" applyFont="1" applyFill="1" applyBorder="1" applyAlignment="1">
      <alignment horizontal="center" vertical="center"/>
    </xf>
    <xf numFmtId="0" fontId="7" fillId="2" borderId="10" xfId="53" applyFont="1" applyFill="1" applyBorder="1" applyAlignment="1">
      <alignment horizontal="center" vertical="center"/>
    </xf>
    <xf numFmtId="0" fontId="7" fillId="2" borderId="21" xfId="53" applyFont="1" applyFill="1" applyBorder="1" applyAlignment="1">
      <alignment horizontal="center" vertical="center"/>
    </xf>
    <xf numFmtId="0" fontId="7" fillId="2" borderId="8" xfId="53" applyFont="1" applyFill="1" applyBorder="1" applyAlignment="1">
      <alignment horizontal="center" vertical="center"/>
    </xf>
    <xf numFmtId="0" fontId="7" fillId="2" borderId="0" xfId="0" applyFont="1" applyFill="1" applyBorder="1" applyAlignment="1">
      <alignment horizontal="center" vertical="center"/>
    </xf>
    <xf numFmtId="0" fontId="0" fillId="2" borderId="0" xfId="0" applyFont="1" applyFill="1" applyBorder="1" applyAlignment="1">
      <alignment horizontal="left" vertical="center" wrapText="1" justifyLastLine="1"/>
    </xf>
    <xf numFmtId="0" fontId="0" fillId="2" borderId="0" xfId="0" applyFont="1" applyFill="1" applyBorder="1" applyAlignment="1">
      <alignment horizontal="left" vertical="center" justifyLastLine="1"/>
    </xf>
    <xf numFmtId="0" fontId="7" fillId="2" borderId="0" xfId="0" applyFont="1" applyFill="1" applyBorder="1">
      <alignment vertical="center"/>
    </xf>
    <xf numFmtId="0" fontId="7" fillId="2" borderId="0" xfId="0" applyFont="1" applyFill="1" applyBorder="1" applyAlignment="1">
      <alignment horizontal="left" vertical="center" wrapText="1" justifyLastLine="1"/>
    </xf>
    <xf numFmtId="0" fontId="7" fillId="2" borderId="8" xfId="0" applyFont="1" applyFill="1" applyBorder="1">
      <alignment vertical="center"/>
    </xf>
    <xf numFmtId="0" fontId="7" fillId="2" borderId="18" xfId="0" applyFont="1" applyFill="1" applyBorder="1" applyAlignment="1">
      <alignment horizontal="center" vertical="center"/>
    </xf>
    <xf numFmtId="0" fontId="7" fillId="2" borderId="27" xfId="0" applyFont="1" applyFill="1" applyBorder="1" applyAlignment="1">
      <alignment horizontal="center" vertical="center"/>
    </xf>
    <xf numFmtId="0" fontId="7" fillId="2" borderId="28" xfId="0" applyFont="1" applyFill="1" applyBorder="1" applyAlignment="1">
      <alignment horizontal="center" vertical="center"/>
    </xf>
    <xf numFmtId="0" fontId="7" fillId="2" borderId="26" xfId="0" applyFont="1" applyFill="1" applyBorder="1" applyAlignment="1">
      <alignment horizontal="center" vertical="center"/>
    </xf>
    <xf numFmtId="0" fontId="7" fillId="2" borderId="30" xfId="0" applyFont="1" applyFill="1" applyBorder="1" applyAlignment="1">
      <alignment horizontal="left" vertical="center" wrapText="1" justifyLastLine="1"/>
    </xf>
    <xf numFmtId="0" fontId="7" fillId="2" borderId="32" xfId="0" applyFont="1" applyFill="1" applyBorder="1" applyAlignment="1">
      <alignment horizontal="left" vertical="center" wrapText="1" justifyLastLine="1"/>
    </xf>
    <xf numFmtId="0" fontId="7" fillId="2" borderId="32" xfId="0" applyFont="1" applyFill="1" applyBorder="1" applyAlignment="1">
      <alignment horizontal="left" vertical="center" justifyLastLine="1"/>
    </xf>
    <xf numFmtId="0" fontId="8" fillId="2" borderId="2"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23" xfId="0" applyFont="1" applyFill="1" applyBorder="1" applyAlignment="1">
      <alignment horizontal="center" vertical="center"/>
    </xf>
    <xf numFmtId="0" fontId="12" fillId="2" borderId="0" xfId="0" applyFont="1" applyFill="1" applyBorder="1" applyAlignment="1">
      <alignment horizontal="center" vertical="center"/>
    </xf>
    <xf numFmtId="0" fontId="12" fillId="2" borderId="23"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7" xfId="0" applyFont="1" applyFill="1" applyBorder="1" applyAlignment="1">
      <alignment horizontal="center" vertical="center"/>
    </xf>
    <xf numFmtId="0" fontId="7" fillId="2" borderId="2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24" xfId="0" applyFont="1" applyFill="1" applyBorder="1" applyAlignment="1">
      <alignment horizontal="center" vertical="center"/>
    </xf>
    <xf numFmtId="0" fontId="9" fillId="2" borderId="0" xfId="56" applyFont="1" applyFill="1" applyAlignment="1">
      <alignment vertical="center"/>
    </xf>
    <xf numFmtId="0" fontId="7" fillId="2" borderId="21" xfId="56" applyFont="1" applyFill="1" applyBorder="1" applyAlignment="1">
      <alignment horizontal="center" vertical="center" justifyLastLine="1"/>
    </xf>
    <xf numFmtId="0" fontId="7" fillId="2" borderId="9" xfId="56" applyFont="1" applyFill="1" applyBorder="1" applyAlignment="1">
      <alignment horizontal="center" vertical="center" justifyLastLine="1"/>
    </xf>
    <xf numFmtId="0" fontId="7" fillId="2" borderId="20" xfId="59" applyFont="1" applyFill="1" applyBorder="1" applyAlignment="1">
      <alignment horizontal="center" vertical="center" justifyLastLine="1"/>
    </xf>
    <xf numFmtId="0" fontId="7" fillId="2" borderId="19" xfId="59" applyFont="1" applyFill="1" applyBorder="1" applyAlignment="1">
      <alignment horizontal="center" vertical="center" justifyLastLine="1"/>
    </xf>
    <xf numFmtId="0" fontId="7" fillId="2" borderId="21" xfId="59" applyFont="1" applyFill="1" applyBorder="1" applyAlignment="1">
      <alignment horizontal="distributed" vertical="center" justifyLastLine="1"/>
    </xf>
    <xf numFmtId="0" fontId="7" fillId="2" borderId="9" xfId="59" applyFont="1" applyFill="1" applyBorder="1" applyAlignment="1">
      <alignment horizontal="distributed" vertical="center" justifyLastLine="1"/>
    </xf>
    <xf numFmtId="0" fontId="7" fillId="2" borderId="27" xfId="59" applyFont="1" applyFill="1" applyBorder="1" applyAlignment="1">
      <alignment horizontal="distributed" vertical="center" justifyLastLine="1"/>
    </xf>
    <xf numFmtId="0" fontId="7" fillId="2" borderId="26" xfId="59" applyFont="1" applyFill="1" applyBorder="1" applyAlignment="1">
      <alignment horizontal="distributed" vertical="center" justifyLastLine="1"/>
    </xf>
    <xf numFmtId="0" fontId="7" fillId="2" borderId="31" xfId="59" applyFont="1" applyFill="1" applyBorder="1" applyAlignment="1">
      <alignment horizontal="center" vertical="center" justifyLastLine="1"/>
    </xf>
    <xf numFmtId="0" fontId="7" fillId="2" borderId="29" xfId="59" applyFont="1" applyFill="1" applyBorder="1" applyAlignment="1">
      <alignment horizontal="center" vertical="center" justifyLastLine="1"/>
    </xf>
    <xf numFmtId="0" fontId="7" fillId="2" borderId="10" xfId="59" applyFont="1" applyFill="1" applyBorder="1" applyAlignment="1">
      <alignment horizontal="center" vertical="center" justifyLastLine="1"/>
    </xf>
    <xf numFmtId="0" fontId="7" fillId="2" borderId="8" xfId="59" applyFont="1" applyFill="1" applyBorder="1" applyAlignment="1">
      <alignment horizontal="center" vertical="center" justifyLastLine="1"/>
    </xf>
    <xf numFmtId="0" fontId="7" fillId="2" borderId="21" xfId="59" applyFont="1" applyFill="1" applyBorder="1" applyAlignment="1">
      <alignment horizontal="center" vertical="center" justifyLastLine="1"/>
    </xf>
    <xf numFmtId="181" fontId="4" fillId="2" borderId="0" xfId="60" applyNumberFormat="1" applyFont="1" applyFill="1" applyBorder="1" applyAlignment="1">
      <alignment horizontal="right" vertical="center"/>
    </xf>
    <xf numFmtId="0" fontId="7" fillId="2" borderId="21" xfId="57" applyFont="1" applyFill="1" applyBorder="1" applyAlignment="1">
      <alignment horizontal="center" vertical="center" justifyLastLine="1"/>
    </xf>
    <xf numFmtId="0" fontId="7" fillId="2" borderId="9" xfId="57" applyFont="1" applyFill="1" applyBorder="1" applyAlignment="1">
      <alignment horizontal="center" vertical="center" justifyLastLine="1"/>
    </xf>
    <xf numFmtId="0" fontId="7" fillId="2" borderId="1" xfId="58" applyFont="1" applyFill="1" applyBorder="1" applyAlignment="1">
      <alignment horizontal="center" vertical="center"/>
    </xf>
    <xf numFmtId="0" fontId="7" fillId="2" borderId="24" xfId="58" applyFont="1" applyFill="1" applyBorder="1" applyAlignment="1">
      <alignment horizontal="center" vertical="center"/>
    </xf>
    <xf numFmtId="0" fontId="7" fillId="2" borderId="22" xfId="58" applyFont="1" applyFill="1" applyBorder="1" applyAlignment="1">
      <alignment horizontal="center" vertical="center"/>
    </xf>
    <xf numFmtId="0" fontId="7" fillId="2" borderId="17" xfId="58" applyFont="1" applyFill="1" applyBorder="1" applyAlignment="1">
      <alignment horizontal="center" vertical="center"/>
    </xf>
    <xf numFmtId="0" fontId="7" fillId="2" borderId="31" xfId="58" applyFont="1" applyFill="1" applyBorder="1" applyAlignment="1">
      <alignment horizontal="center" vertical="center" justifyLastLine="1"/>
    </xf>
    <xf numFmtId="0" fontId="7" fillId="2" borderId="29" xfId="58" applyFont="1" applyFill="1" applyBorder="1" applyAlignment="1">
      <alignment horizontal="center" vertical="center" justifyLastLine="1"/>
    </xf>
    <xf numFmtId="0" fontId="7" fillId="2" borderId="10" xfId="58" applyFont="1" applyFill="1" applyBorder="1" applyAlignment="1">
      <alignment horizontal="center" vertical="center" justifyLastLine="1"/>
    </xf>
    <xf numFmtId="0" fontId="7" fillId="2" borderId="8" xfId="58" applyFont="1" applyFill="1" applyBorder="1" applyAlignment="1">
      <alignment horizontal="center" vertical="center" justifyLastLine="1"/>
    </xf>
    <xf numFmtId="0" fontId="7" fillId="2" borderId="1" xfId="0" applyFont="1" applyFill="1" applyBorder="1" applyAlignment="1">
      <alignment horizontal="center" vertical="center" justifyLastLine="1"/>
    </xf>
    <xf numFmtId="0" fontId="7" fillId="2" borderId="24" xfId="0" applyFont="1" applyFill="1" applyBorder="1" applyAlignment="1">
      <alignment horizontal="center" vertical="center" justifyLastLine="1"/>
    </xf>
    <xf numFmtId="0" fontId="7" fillId="2" borderId="22" xfId="0" applyFont="1" applyFill="1" applyBorder="1" applyAlignment="1">
      <alignment horizontal="center" vertical="center" justifyLastLine="1"/>
    </xf>
    <xf numFmtId="0" fontId="7" fillId="2" borderId="17" xfId="0" applyFont="1" applyFill="1" applyBorder="1" applyAlignment="1">
      <alignment horizontal="center" vertical="center" justifyLastLine="1"/>
    </xf>
    <xf numFmtId="0" fontId="7" fillId="2" borderId="31" xfId="0" applyFont="1" applyFill="1" applyBorder="1" applyAlignment="1">
      <alignment horizontal="center" vertical="center" justifyLastLine="1"/>
    </xf>
    <xf numFmtId="0" fontId="7" fillId="2" borderId="29" xfId="0" applyFont="1" applyFill="1" applyBorder="1" applyAlignment="1">
      <alignment horizontal="center" vertical="center" justifyLastLine="1"/>
    </xf>
    <xf numFmtId="0" fontId="7" fillId="2" borderId="9" xfId="0" applyFont="1" applyFill="1" applyBorder="1" applyAlignment="1">
      <alignment horizontal="distributed" vertical="center" justifyLastLine="1"/>
    </xf>
    <xf numFmtId="0" fontId="7" fillId="2" borderId="20" xfId="0" applyFont="1" applyFill="1" applyBorder="1" applyAlignment="1">
      <alignment horizontal="center" vertical="center" justifyLastLine="1"/>
    </xf>
    <xf numFmtId="0" fontId="7" fillId="2" borderId="19" xfId="0" applyFont="1" applyFill="1" applyBorder="1" applyAlignment="1">
      <alignment horizontal="center" vertical="center" justifyLastLine="1"/>
    </xf>
    <xf numFmtId="0" fontId="7" fillId="2" borderId="10" xfId="0" applyFont="1" applyFill="1" applyBorder="1" applyAlignment="1">
      <alignment horizontal="distributed" vertical="center" justifyLastLine="1"/>
    </xf>
    <xf numFmtId="0" fontId="7" fillId="2" borderId="18" xfId="0" applyFont="1" applyFill="1" applyBorder="1" applyAlignment="1">
      <alignment horizontal="distributed" vertical="center" justifyLastLine="1"/>
    </xf>
    <xf numFmtId="0" fontId="7" fillId="2" borderId="8" xfId="0" applyFont="1" applyFill="1" applyBorder="1" applyAlignment="1">
      <alignment horizontal="distributed" vertical="center" justifyLastLine="1"/>
    </xf>
    <xf numFmtId="0" fontId="7" fillId="2" borderId="21" xfId="0" applyFont="1" applyFill="1" applyBorder="1" applyAlignment="1">
      <alignment horizontal="distributed" vertical="center" justifyLastLine="1"/>
    </xf>
    <xf numFmtId="0" fontId="7" fillId="2" borderId="1" xfId="61" applyFont="1" applyFill="1" applyBorder="1" applyAlignment="1">
      <alignment horizontal="center" vertical="center" justifyLastLine="1"/>
    </xf>
    <xf numFmtId="0" fontId="7" fillId="2" borderId="24" xfId="61" applyFont="1" applyFill="1" applyBorder="1" applyAlignment="1">
      <alignment horizontal="center" vertical="center" justifyLastLine="1"/>
    </xf>
    <xf numFmtId="0" fontId="7" fillId="2" borderId="22" xfId="61" applyFont="1" applyFill="1" applyBorder="1" applyAlignment="1">
      <alignment horizontal="center" vertical="center" justifyLastLine="1"/>
    </xf>
    <xf numFmtId="0" fontId="7" fillId="2" borderId="17" xfId="61" applyFont="1" applyFill="1" applyBorder="1" applyAlignment="1">
      <alignment horizontal="center" vertical="center" justifyLastLine="1"/>
    </xf>
    <xf numFmtId="0" fontId="7" fillId="2" borderId="31" xfId="61" applyFont="1" applyFill="1" applyBorder="1" applyAlignment="1">
      <alignment horizontal="center" vertical="center"/>
    </xf>
    <xf numFmtId="0" fontId="7" fillId="2" borderId="29" xfId="61" applyFont="1" applyFill="1" applyBorder="1" applyAlignment="1">
      <alignment horizontal="center" vertical="center"/>
    </xf>
    <xf numFmtId="0" fontId="7" fillId="2" borderId="10" xfId="61" applyFont="1" applyFill="1" applyBorder="1" applyAlignment="1">
      <alignment horizontal="center" vertical="center"/>
    </xf>
    <xf numFmtId="0" fontId="7" fillId="2" borderId="8" xfId="61" applyFont="1" applyFill="1" applyBorder="1" applyAlignment="1">
      <alignment horizontal="center" vertical="center"/>
    </xf>
    <xf numFmtId="0" fontId="7" fillId="2" borderId="8" xfId="61" applyFont="1" applyFill="1" applyBorder="1" applyAlignment="1">
      <alignment horizontal="center" vertical="center" justifyLastLine="1"/>
    </xf>
    <xf numFmtId="0" fontId="7" fillId="2" borderId="21" xfId="61" applyFont="1" applyFill="1" applyBorder="1" applyAlignment="1">
      <alignment horizontal="center" vertical="center" justifyLastLine="1"/>
    </xf>
    <xf numFmtId="0" fontId="7" fillId="2" borderId="21" xfId="63" applyFont="1" applyFill="1" applyBorder="1" applyAlignment="1">
      <alignment horizontal="center" vertical="center"/>
    </xf>
    <xf numFmtId="0" fontId="7" fillId="2" borderId="9" xfId="63" applyFont="1" applyFill="1" applyBorder="1" applyAlignment="1">
      <alignment horizontal="center" vertical="center"/>
    </xf>
    <xf numFmtId="0" fontId="22" fillId="2" borderId="28" xfId="65" applyFont="1" applyFill="1" applyBorder="1" applyAlignment="1">
      <alignment horizontal="distributed" vertical="center" justifyLastLine="1"/>
    </xf>
    <xf numFmtId="0" fontId="22" fillId="2" borderId="27" xfId="65" applyFont="1" applyFill="1" applyBorder="1" applyAlignment="1">
      <alignment horizontal="distributed" vertical="center" justifyLastLine="1"/>
    </xf>
    <xf numFmtId="0" fontId="7" fillId="2" borderId="7" xfId="65" applyFont="1" applyFill="1" applyBorder="1" applyAlignment="1">
      <alignment horizontal="center" vertical="distributed" textRotation="255" justifyLastLine="1"/>
    </xf>
    <xf numFmtId="0" fontId="7" fillId="2" borderId="23" xfId="65" applyFont="1" applyFill="1" applyBorder="1" applyAlignment="1">
      <alignment horizontal="center" vertical="distributed" textRotation="255" justifyLastLine="1"/>
    </xf>
    <xf numFmtId="0" fontId="7" fillId="2" borderId="17" xfId="65" applyFont="1" applyFill="1" applyBorder="1" applyAlignment="1">
      <alignment horizontal="center" vertical="distributed" textRotation="255" justifyLastLine="1"/>
    </xf>
    <xf numFmtId="0" fontId="7" fillId="2" borderId="28" xfId="65" applyFont="1" applyFill="1" applyBorder="1" applyAlignment="1">
      <alignment horizontal="distributed" vertical="center" wrapText="1" justifyLastLine="1"/>
    </xf>
    <xf numFmtId="0" fontId="7" fillId="2" borderId="27" xfId="65" applyFont="1" applyFill="1" applyBorder="1" applyAlignment="1">
      <alignment horizontal="distributed" vertical="center" wrapText="1" justifyLastLine="1"/>
    </xf>
    <xf numFmtId="0" fontId="7" fillId="2" borderId="4" xfId="65" applyFont="1" applyFill="1" applyBorder="1" applyAlignment="1">
      <alignment horizontal="center" vertical="distributed" textRotation="255" justifyLastLine="1"/>
    </xf>
    <xf numFmtId="0" fontId="7" fillId="2" borderId="1" xfId="65" applyFont="1" applyFill="1" applyBorder="1" applyAlignment="1">
      <alignment horizontal="distributed" vertical="center" justifyLastLine="1"/>
    </xf>
    <xf numFmtId="0" fontId="7" fillId="2" borderId="24" xfId="65" applyFont="1" applyFill="1" applyBorder="1" applyAlignment="1">
      <alignment horizontal="distributed" vertical="center" justifyLastLine="1"/>
    </xf>
    <xf numFmtId="0" fontId="7" fillId="2" borderId="22" xfId="65" applyFont="1" applyFill="1" applyBorder="1" applyAlignment="1">
      <alignment horizontal="distributed" vertical="center" justifyLastLine="1"/>
    </xf>
    <xf numFmtId="0" fontId="7" fillId="2" borderId="17" xfId="65" applyFont="1" applyFill="1" applyBorder="1" applyAlignment="1">
      <alignment horizontal="distributed" vertical="center" justifyLastLine="1"/>
    </xf>
    <xf numFmtId="0" fontId="7" fillId="2" borderId="10" xfId="65" applyFont="1" applyFill="1" applyBorder="1" applyAlignment="1">
      <alignment horizontal="center" vertical="center"/>
    </xf>
    <xf numFmtId="0" fontId="7" fillId="2" borderId="21" xfId="65" applyFont="1" applyFill="1" applyBorder="1" applyAlignment="1">
      <alignment horizontal="center" vertical="center"/>
    </xf>
    <xf numFmtId="0" fontId="7" fillId="2" borderId="8" xfId="65" applyFont="1" applyFill="1" applyBorder="1" applyAlignment="1">
      <alignment horizontal="center" vertical="center"/>
    </xf>
    <xf numFmtId="0" fontId="8" fillId="2" borderId="20" xfId="67" applyFont="1" applyFill="1" applyBorder="1" applyAlignment="1">
      <alignment horizontal="distributed" vertical="center" wrapText="1"/>
    </xf>
    <xf numFmtId="0" fontId="8" fillId="2" borderId="19" xfId="0" applyFont="1" applyFill="1" applyBorder="1" applyAlignment="1">
      <alignment horizontal="distributed" vertical="center" wrapText="1"/>
    </xf>
    <xf numFmtId="0" fontId="7" fillId="2" borderId="1" xfId="67" applyFont="1" applyFill="1" applyBorder="1" applyAlignment="1">
      <alignment horizontal="distributed" vertical="center" justifyLastLine="1"/>
    </xf>
    <xf numFmtId="0" fontId="7" fillId="2" borderId="24" xfId="67" applyFont="1" applyFill="1" applyBorder="1" applyAlignment="1">
      <alignment horizontal="distributed" vertical="center" justifyLastLine="1"/>
    </xf>
    <xf numFmtId="0" fontId="7" fillId="2" borderId="22" xfId="67" applyFont="1" applyFill="1" applyBorder="1" applyAlignment="1">
      <alignment horizontal="distributed" vertical="center" justifyLastLine="1"/>
    </xf>
    <xf numFmtId="0" fontId="7" fillId="2" borderId="17" xfId="67" applyFont="1" applyFill="1" applyBorder="1" applyAlignment="1">
      <alignment horizontal="distributed" vertical="center" justifyLastLine="1"/>
    </xf>
    <xf numFmtId="0" fontId="8" fillId="2" borderId="31" xfId="67" applyFont="1" applyFill="1" applyBorder="1" applyAlignment="1">
      <alignment horizontal="distributed" vertical="center" wrapText="1" justifyLastLine="1"/>
    </xf>
    <xf numFmtId="0" fontId="8" fillId="2" borderId="29" xfId="0" applyFont="1" applyFill="1" applyBorder="1" applyAlignment="1">
      <alignment horizontal="distributed" vertical="center" wrapText="1" justifyLastLine="1"/>
    </xf>
    <xf numFmtId="0" fontId="7" fillId="2" borderId="31" xfId="67" applyFont="1" applyFill="1" applyBorder="1" applyAlignment="1">
      <alignment horizontal="distributed" vertical="center" wrapText="1"/>
    </xf>
    <xf numFmtId="0" fontId="7" fillId="2" borderId="29" xfId="0" applyFont="1" applyFill="1" applyBorder="1" applyAlignment="1">
      <alignment horizontal="distributed" vertical="center" wrapText="1"/>
    </xf>
    <xf numFmtId="0" fontId="7" fillId="2" borderId="31" xfId="67"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2" borderId="10" xfId="67" applyFont="1" applyFill="1" applyBorder="1" applyAlignment="1">
      <alignment horizontal="distributed" vertical="center" justifyLastLine="1"/>
    </xf>
    <xf numFmtId="0" fontId="7" fillId="2" borderId="8" xfId="67" applyFont="1" applyFill="1" applyBorder="1" applyAlignment="1">
      <alignment horizontal="distributed" vertical="center" justifyLastLine="1"/>
    </xf>
    <xf numFmtId="0" fontId="7" fillId="2" borderId="31" xfId="67" applyFont="1" applyFill="1" applyBorder="1" applyAlignment="1">
      <alignment horizontal="distributed" vertical="center" wrapText="1" justifyLastLine="1"/>
    </xf>
    <xf numFmtId="0" fontId="7" fillId="2" borderId="29" xfId="0" applyFont="1" applyFill="1" applyBorder="1" applyAlignment="1">
      <alignment horizontal="distributed" vertical="center" wrapText="1" justifyLastLine="1"/>
    </xf>
    <xf numFmtId="0" fontId="7" fillId="2" borderId="20" xfId="67" applyFont="1" applyFill="1" applyBorder="1" applyAlignment="1">
      <alignment horizontal="distributed" vertical="center" wrapText="1" justifyLastLine="1"/>
    </xf>
    <xf numFmtId="0" fontId="7" fillId="2" borderId="19" xfId="0" applyFont="1" applyFill="1" applyBorder="1" applyAlignment="1">
      <alignment horizontal="distributed" vertical="center" wrapText="1" justifyLastLine="1"/>
    </xf>
    <xf numFmtId="0" fontId="8" fillId="2" borderId="10" xfId="67" applyFont="1" applyFill="1" applyBorder="1" applyAlignment="1">
      <alignment horizontal="center" vertical="center" wrapText="1" justifyLastLine="1"/>
    </xf>
    <xf numFmtId="0" fontId="8" fillId="2" borderId="8" xfId="67" applyFont="1" applyFill="1" applyBorder="1" applyAlignment="1">
      <alignment horizontal="center" vertical="center" wrapText="1" justifyLastLine="1"/>
    </xf>
    <xf numFmtId="0" fontId="35" fillId="2" borderId="1" xfId="67" applyFont="1" applyFill="1" applyBorder="1" applyAlignment="1">
      <alignment horizontal="right" vertical="center"/>
    </xf>
    <xf numFmtId="0" fontId="7" fillId="2" borderId="31" xfId="67" applyFont="1" applyFill="1" applyBorder="1" applyAlignment="1">
      <alignment horizontal="distributed" vertical="center" justifyLastLine="1"/>
    </xf>
    <xf numFmtId="0" fontId="7" fillId="2" borderId="29" xfId="0" applyFont="1" applyFill="1" applyBorder="1" applyAlignment="1">
      <alignment horizontal="distributed" vertical="center" justifyLastLine="1"/>
    </xf>
    <xf numFmtId="0" fontId="7" fillId="2" borderId="10" xfId="67" applyFont="1" applyFill="1" applyBorder="1" applyAlignment="1">
      <alignment horizontal="distributed" vertical="center" wrapText="1" justifyLastLine="1"/>
    </xf>
    <xf numFmtId="0" fontId="7" fillId="2" borderId="8" xfId="0" applyFont="1" applyFill="1" applyBorder="1" applyAlignment="1">
      <alignment horizontal="distributed" vertical="center" wrapText="1" justifyLastLine="1"/>
    </xf>
    <xf numFmtId="0" fontId="7" fillId="2" borderId="21" xfId="0" applyFont="1" applyFill="1" applyBorder="1" applyAlignment="1">
      <alignment horizontal="distributed" vertical="center" wrapText="1" justifyLastLine="1"/>
    </xf>
    <xf numFmtId="0" fontId="7" fillId="2" borderId="21" xfId="67" applyFont="1" applyFill="1" applyBorder="1" applyAlignment="1">
      <alignment horizontal="distributed" vertical="center" justifyLastLine="1"/>
    </xf>
    <xf numFmtId="0" fontId="7" fillId="2" borderId="8" xfId="0" applyFont="1" applyFill="1" applyBorder="1" applyAlignment="1">
      <alignment horizontal="distributed" vertical="center"/>
    </xf>
    <xf numFmtId="0" fontId="8" fillId="2" borderId="8" xfId="67" applyFont="1" applyFill="1" applyBorder="1"/>
    <xf numFmtId="0" fontId="8" fillId="2" borderId="21" xfId="67" applyFont="1" applyFill="1" applyBorder="1"/>
    <xf numFmtId="0" fontId="8" fillId="2" borderId="21" xfId="67" applyFont="1" applyFill="1" applyBorder="1" applyAlignment="1">
      <alignment horizontal="center" vertical="center" wrapText="1" justifyLastLine="1"/>
    </xf>
    <xf numFmtId="0" fontId="57" fillId="2" borderId="18" xfId="0" applyFont="1" applyFill="1" applyBorder="1" applyAlignment="1">
      <alignment horizontal="left" vertical="top"/>
    </xf>
    <xf numFmtId="0" fontId="57" fillId="2" borderId="27" xfId="0" applyFont="1" applyFill="1" applyBorder="1" applyAlignment="1">
      <alignment horizontal="left" vertical="top"/>
    </xf>
    <xf numFmtId="0" fontId="57" fillId="2" borderId="26" xfId="0" applyFont="1" applyFill="1" applyBorder="1" applyAlignment="1">
      <alignment horizontal="left" vertical="top" wrapText="1"/>
    </xf>
    <xf numFmtId="0" fontId="57" fillId="2" borderId="18" xfId="68" applyFont="1" applyFill="1" applyBorder="1" applyAlignment="1">
      <alignment horizontal="left" vertical="center" wrapText="1"/>
    </xf>
    <xf numFmtId="0" fontId="57" fillId="2" borderId="27" xfId="68" applyFont="1" applyFill="1" applyBorder="1" applyAlignment="1">
      <alignment horizontal="left" vertical="center" wrapText="1"/>
    </xf>
    <xf numFmtId="0" fontId="57" fillId="2" borderId="26" xfId="68" applyFont="1" applyFill="1" applyBorder="1" applyAlignment="1">
      <alignment vertical="center" wrapText="1"/>
    </xf>
    <xf numFmtId="0" fontId="57" fillId="2" borderId="18" xfId="0" applyFont="1" applyFill="1" applyBorder="1" applyAlignment="1">
      <alignment horizontal="left" vertical="center" wrapText="1"/>
    </xf>
    <xf numFmtId="0" fontId="57" fillId="2" borderId="27" xfId="0" applyFont="1" applyFill="1" applyBorder="1" applyAlignment="1">
      <alignment horizontal="left" vertical="center" wrapText="1"/>
    </xf>
    <xf numFmtId="180" fontId="52" fillId="2" borderId="22" xfId="0" applyNumberFormat="1" applyFont="1" applyFill="1" applyBorder="1" applyAlignment="1">
      <alignment vertical="center"/>
    </xf>
    <xf numFmtId="180" fontId="51" fillId="2" borderId="18" xfId="0" applyNumberFormat="1" applyFont="1" applyFill="1" applyBorder="1" applyAlignment="1">
      <alignment horizontal="center" vertical="center"/>
    </xf>
    <xf numFmtId="180" fontId="51" fillId="2" borderId="27" xfId="0" applyNumberFormat="1" applyFont="1" applyFill="1" applyBorder="1" applyAlignment="1">
      <alignment horizontal="center" vertical="center"/>
    </xf>
    <xf numFmtId="0" fontId="51" fillId="2" borderId="26" xfId="0" applyFont="1" applyFill="1" applyBorder="1" applyAlignment="1">
      <alignment horizontal="center" vertical="center" wrapText="1"/>
    </xf>
    <xf numFmtId="0" fontId="57" fillId="2" borderId="18" xfId="68" applyFont="1" applyFill="1" applyBorder="1" applyAlignment="1">
      <alignment vertical="center" wrapText="1"/>
    </xf>
    <xf numFmtId="0" fontId="57" fillId="2" borderId="27" xfId="68" applyFont="1" applyFill="1" applyBorder="1" applyAlignment="1">
      <alignment vertical="center" wrapText="1"/>
    </xf>
    <xf numFmtId="0" fontId="52" fillId="2" borderId="22" xfId="68" applyFont="1" applyFill="1" applyBorder="1" applyAlignment="1">
      <alignment horizontal="left" vertical="center" wrapText="1"/>
    </xf>
    <xf numFmtId="0" fontId="51" fillId="2" borderId="18" xfId="68" applyFont="1" applyFill="1" applyBorder="1" applyAlignment="1">
      <alignment horizontal="center" vertical="center" wrapText="1"/>
    </xf>
    <xf numFmtId="0" fontId="51" fillId="2" borderId="27" xfId="68" applyFont="1" applyFill="1" applyBorder="1" applyAlignment="1">
      <alignment horizontal="center" vertical="center" wrapText="1"/>
    </xf>
    <xf numFmtId="0" fontId="51" fillId="2" borderId="26" xfId="68" applyFont="1" applyFill="1" applyBorder="1" applyAlignment="1">
      <alignment horizontal="center" vertical="center" wrapText="1"/>
    </xf>
    <xf numFmtId="0" fontId="57" fillId="2" borderId="18" xfId="68" applyFont="1" applyFill="1" applyBorder="1" applyAlignment="1">
      <alignment vertical="center" wrapText="1" shrinkToFit="1"/>
    </xf>
    <xf numFmtId="0" fontId="57" fillId="2" borderId="27" xfId="68" applyFont="1" applyFill="1" applyBorder="1" applyAlignment="1">
      <alignment vertical="center" wrapText="1" shrinkToFit="1"/>
    </xf>
    <xf numFmtId="0" fontId="52" fillId="2" borderId="28" xfId="68" applyFont="1" applyFill="1" applyBorder="1" applyAlignment="1">
      <alignment horizontal="left" vertical="center" wrapText="1"/>
    </xf>
    <xf numFmtId="0" fontId="4" fillId="2" borderId="7" xfId="70" applyFont="1" applyFill="1" applyBorder="1" applyAlignment="1">
      <alignment vertical="center" textRotation="255"/>
    </xf>
    <xf numFmtId="0" fontId="4" fillId="2" borderId="23" xfId="70" applyFont="1" applyFill="1" applyBorder="1" applyAlignment="1">
      <alignment vertical="center" textRotation="255"/>
    </xf>
    <xf numFmtId="0" fontId="4" fillId="2" borderId="4" xfId="70" applyFont="1" applyFill="1" applyBorder="1" applyAlignment="1">
      <alignment vertical="center" textRotation="255"/>
    </xf>
    <xf numFmtId="0" fontId="7" fillId="2" borderId="8" xfId="70" applyFont="1" applyFill="1" applyBorder="1" applyAlignment="1">
      <alignment horizontal="center" vertical="center" wrapText="1"/>
    </xf>
    <xf numFmtId="0" fontId="57" fillId="2" borderId="7" xfId="70" applyFont="1" applyFill="1" applyBorder="1" applyAlignment="1">
      <alignment horizontal="center" vertical="center" textRotation="255"/>
    </xf>
    <xf numFmtId="0" fontId="57" fillId="2" borderId="23" xfId="70" applyFont="1" applyFill="1" applyBorder="1" applyAlignment="1">
      <alignment horizontal="center" vertical="center" textRotation="255"/>
    </xf>
    <xf numFmtId="0" fontId="57" fillId="2" borderId="4" xfId="70" applyFont="1" applyFill="1" applyBorder="1" applyAlignment="1">
      <alignment horizontal="center" vertical="center" textRotation="255"/>
    </xf>
    <xf numFmtId="0" fontId="57" fillId="2" borderId="0" xfId="70" applyFont="1" applyFill="1" applyBorder="1" applyAlignment="1">
      <alignment vertical="center" textRotation="255"/>
    </xf>
    <xf numFmtId="0" fontId="57" fillId="2" borderId="0" xfId="70" applyFont="1" applyFill="1" applyBorder="1" applyAlignment="1">
      <alignment vertical="center"/>
    </xf>
    <xf numFmtId="0" fontId="4" fillId="2" borderId="8" xfId="70" applyFont="1" applyFill="1" applyBorder="1" applyAlignment="1">
      <alignment horizontal="center" vertical="center"/>
    </xf>
    <xf numFmtId="0" fontId="7" fillId="2" borderId="8" xfId="71" applyFont="1" applyFill="1" applyBorder="1" applyAlignment="1">
      <alignment horizontal="center" vertical="center" justifyLastLine="1"/>
    </xf>
    <xf numFmtId="0" fontId="7" fillId="2" borderId="2" xfId="71" applyFont="1" applyFill="1" applyBorder="1" applyAlignment="1">
      <alignment horizontal="center" vertical="center" shrinkToFit="1"/>
    </xf>
    <xf numFmtId="0" fontId="7" fillId="2" borderId="4" xfId="71" applyFont="1" applyFill="1" applyBorder="1" applyAlignment="1">
      <alignment horizontal="center" vertical="center" shrinkToFit="1"/>
    </xf>
    <xf numFmtId="0" fontId="9" fillId="2" borderId="0" xfId="71" applyFont="1" applyFill="1" applyAlignment="1">
      <alignment vertical="center"/>
    </xf>
    <xf numFmtId="0" fontId="7" fillId="2" borderId="21" xfId="71" applyFont="1" applyFill="1" applyBorder="1" applyAlignment="1">
      <alignment horizontal="distributed" vertical="center" justifyLastLine="1"/>
    </xf>
    <xf numFmtId="0" fontId="7" fillId="2" borderId="9" xfId="71" applyFont="1" applyFill="1" applyBorder="1" applyAlignment="1">
      <alignment horizontal="distributed" vertical="center" justifyLastLine="1"/>
    </xf>
    <xf numFmtId="0" fontId="7" fillId="2" borderId="5" xfId="71" applyFont="1" applyFill="1" applyBorder="1" applyAlignment="1">
      <alignment horizontal="center" vertical="center"/>
    </xf>
    <xf numFmtId="0" fontId="7" fillId="2" borderId="7" xfId="71" applyFont="1" applyFill="1" applyBorder="1" applyAlignment="1">
      <alignment horizontal="center" vertical="center"/>
    </xf>
    <xf numFmtId="0" fontId="7" fillId="2" borderId="0" xfId="71" applyFont="1" applyFill="1" applyAlignment="1">
      <alignment vertical="center" wrapText="1"/>
    </xf>
    <xf numFmtId="0" fontId="7" fillId="2" borderId="0" xfId="71" applyFont="1" applyFill="1" applyAlignment="1">
      <alignment vertical="center"/>
    </xf>
    <xf numFmtId="0" fontId="7" fillId="2" borderId="0" xfId="71" applyFont="1" applyFill="1" applyBorder="1" applyAlignment="1">
      <alignment horizontal="left" vertical="center"/>
    </xf>
    <xf numFmtId="0" fontId="7" fillId="2" borderId="23" xfId="71" applyFont="1" applyFill="1" applyBorder="1" applyAlignment="1">
      <alignment horizontal="left" vertical="center"/>
    </xf>
    <xf numFmtId="0" fontId="7" fillId="2" borderId="5" xfId="72" applyFont="1" applyFill="1" applyBorder="1" applyAlignment="1">
      <alignment horizontal="center" vertical="center"/>
    </xf>
    <xf numFmtId="0" fontId="7" fillId="2" borderId="7" xfId="72" applyFont="1" applyFill="1" applyBorder="1" applyAlignment="1">
      <alignment horizontal="center" vertical="center"/>
    </xf>
    <xf numFmtId="0" fontId="7" fillId="2" borderId="0" xfId="72" applyFont="1" applyFill="1" applyBorder="1" applyAlignment="1">
      <alignment horizontal="center" vertical="center"/>
    </xf>
    <xf numFmtId="0" fontId="7" fillId="2" borderId="23" xfId="72" applyFont="1" applyFill="1" applyBorder="1" applyAlignment="1">
      <alignment horizontal="center" vertical="center"/>
    </xf>
    <xf numFmtId="0" fontId="7" fillId="2" borderId="2" xfId="72" applyFont="1" applyFill="1" applyBorder="1" applyAlignment="1">
      <alignment horizontal="center" vertical="center"/>
    </xf>
    <xf numFmtId="0" fontId="7" fillId="2" borderId="4" xfId="72" applyFont="1" applyFill="1" applyBorder="1" applyAlignment="1">
      <alignment horizontal="center" vertical="center"/>
    </xf>
    <xf numFmtId="0" fontId="7" fillId="2" borderId="27" xfId="72" applyFont="1" applyFill="1" applyBorder="1" applyAlignment="1">
      <alignment horizontal="center" vertical="center"/>
    </xf>
    <xf numFmtId="0" fontId="7" fillId="2" borderId="42" xfId="72" applyFont="1" applyFill="1" applyBorder="1" applyAlignment="1">
      <alignment horizontal="center" vertical="center"/>
    </xf>
    <xf numFmtId="0" fontId="7" fillId="2" borderId="8" xfId="72" applyFont="1" applyFill="1" applyBorder="1" applyAlignment="1">
      <alignment horizontal="center" vertical="center"/>
    </xf>
    <xf numFmtId="0" fontId="7" fillId="2" borderId="21" xfId="72" applyFont="1" applyFill="1" applyBorder="1" applyAlignment="1">
      <alignment horizontal="center" vertical="center"/>
    </xf>
    <xf numFmtId="0" fontId="7" fillId="2" borderId="21" xfId="72" applyFont="1" applyFill="1" applyBorder="1" applyAlignment="1">
      <alignment horizontal="distributed" vertical="center" justifyLastLine="1"/>
    </xf>
    <xf numFmtId="0" fontId="7" fillId="2" borderId="9" xfId="72" applyFont="1" applyFill="1" applyBorder="1" applyAlignment="1">
      <alignment horizontal="distributed" vertical="center" justifyLastLine="1"/>
    </xf>
    <xf numFmtId="0" fontId="7" fillId="2" borderId="41" xfId="71" applyFont="1" applyFill="1" applyBorder="1" applyAlignment="1">
      <alignment horizontal="center" vertical="center" wrapText="1" justifyLastLine="1"/>
    </xf>
    <xf numFmtId="0" fontId="7" fillId="2" borderId="42" xfId="71" applyFont="1" applyFill="1" applyBorder="1" applyAlignment="1">
      <alignment horizontal="center" vertical="center" wrapText="1" justifyLastLine="1"/>
    </xf>
    <xf numFmtId="0" fontId="7" fillId="2" borderId="1" xfId="73" applyFont="1" applyFill="1" applyBorder="1" applyAlignment="1">
      <alignment horizontal="center" vertical="center"/>
    </xf>
    <xf numFmtId="0" fontId="7" fillId="2" borderId="24" xfId="73" applyFont="1" applyFill="1" applyBorder="1" applyAlignment="1">
      <alignment horizontal="center" vertical="center"/>
    </xf>
    <xf numFmtId="0" fontId="7" fillId="2" borderId="5" xfId="73" applyFont="1" applyFill="1" applyBorder="1" applyAlignment="1">
      <alignment horizontal="center" vertical="center"/>
    </xf>
    <xf numFmtId="0" fontId="7" fillId="2" borderId="7" xfId="73" applyFont="1" applyFill="1" applyBorder="1" applyAlignment="1">
      <alignment horizontal="center" vertical="center"/>
    </xf>
    <xf numFmtId="0" fontId="7" fillId="2" borderId="5" xfId="73" applyFont="1" applyFill="1" applyBorder="1" applyAlignment="1">
      <alignment vertical="center"/>
    </xf>
    <xf numFmtId="0" fontId="7" fillId="2" borderId="7" xfId="73" applyFont="1" applyFill="1" applyBorder="1" applyAlignment="1">
      <alignment vertical="center"/>
    </xf>
    <xf numFmtId="0" fontId="7" fillId="2" borderId="0" xfId="73" applyFont="1" applyFill="1" applyBorder="1" applyAlignment="1">
      <alignment vertical="center"/>
    </xf>
    <xf numFmtId="0" fontId="7" fillId="2" borderId="23" xfId="73" applyFont="1" applyFill="1" applyBorder="1" applyAlignment="1">
      <alignment vertical="center"/>
    </xf>
    <xf numFmtId="0" fontId="7" fillId="2" borderId="2" xfId="73" applyFont="1" applyFill="1" applyBorder="1" applyAlignment="1">
      <alignment vertical="center" wrapText="1"/>
    </xf>
    <xf numFmtId="0" fontId="7" fillId="2" borderId="4" xfId="73" applyFont="1" applyFill="1" applyBorder="1" applyAlignment="1">
      <alignment vertical="center"/>
    </xf>
    <xf numFmtId="0" fontId="8" fillId="2" borderId="0" xfId="73" applyFont="1" applyFill="1" applyBorder="1" applyAlignment="1">
      <alignment vertical="center" wrapText="1"/>
    </xf>
    <xf numFmtId="0" fontId="8" fillId="2" borderId="23" xfId="73" applyFont="1" applyFill="1" applyBorder="1" applyAlignment="1">
      <alignment vertical="center" wrapText="1"/>
    </xf>
    <xf numFmtId="0" fontId="8" fillId="2" borderId="2" xfId="73" applyFont="1" applyFill="1" applyBorder="1" applyAlignment="1">
      <alignment vertical="center" wrapText="1"/>
    </xf>
    <xf numFmtId="0" fontId="8" fillId="2" borderId="4" xfId="73" applyFont="1" applyFill="1" applyBorder="1" applyAlignment="1">
      <alignment vertical="center" wrapText="1"/>
    </xf>
    <xf numFmtId="0" fontId="7" fillId="2" borderId="8" xfId="73" applyFont="1" applyFill="1" applyBorder="1" applyAlignment="1">
      <alignment horizontal="center" vertical="center"/>
    </xf>
    <xf numFmtId="0" fontId="7" fillId="2" borderId="21" xfId="73" applyFont="1" applyFill="1" applyBorder="1" applyAlignment="1">
      <alignment horizontal="center" vertical="center"/>
    </xf>
    <xf numFmtId="0" fontId="7" fillId="2" borderId="0" xfId="74" applyFont="1" applyFill="1" applyBorder="1" applyAlignment="1">
      <alignment horizontal="left" vertical="center" wrapText="1"/>
    </xf>
    <xf numFmtId="0" fontId="7" fillId="2" borderId="23" xfId="74" applyFont="1" applyFill="1" applyBorder="1" applyAlignment="1">
      <alignment horizontal="left" vertical="center" wrapText="1"/>
    </xf>
    <xf numFmtId="0" fontId="7" fillId="2" borderId="2" xfId="74" applyFont="1" applyFill="1" applyBorder="1" applyAlignment="1">
      <alignment horizontal="left" vertical="center" wrapText="1"/>
    </xf>
    <xf numFmtId="0" fontId="7" fillId="2" borderId="4" xfId="74" applyFont="1" applyFill="1" applyBorder="1" applyAlignment="1">
      <alignment horizontal="left" vertical="center" wrapText="1"/>
    </xf>
    <xf numFmtId="0" fontId="7" fillId="2" borderId="8" xfId="74" applyFont="1" applyFill="1" applyBorder="1" applyAlignment="1">
      <alignment horizontal="center" vertical="center"/>
    </xf>
    <xf numFmtId="0" fontId="7" fillId="2" borderId="21" xfId="74" applyFont="1" applyFill="1" applyBorder="1" applyAlignment="1">
      <alignment horizontal="center" vertical="center"/>
    </xf>
    <xf numFmtId="0" fontId="7" fillId="2" borderId="0" xfId="73" applyFont="1" applyFill="1" applyBorder="1" applyAlignment="1">
      <alignment horizontal="center" vertical="center"/>
    </xf>
    <xf numFmtId="0" fontId="7" fillId="2" borderId="0" xfId="74" applyFont="1" applyFill="1" applyBorder="1" applyAlignment="1">
      <alignment horizontal="left" vertical="center"/>
    </xf>
    <xf numFmtId="0" fontId="7" fillId="2" borderId="23" xfId="74" applyFont="1" applyFill="1" applyBorder="1" applyAlignment="1">
      <alignment horizontal="left" vertical="center"/>
    </xf>
    <xf numFmtId="0" fontId="7" fillId="2" borderId="9" xfId="74" applyFont="1" applyFill="1" applyBorder="1" applyAlignment="1">
      <alignment horizontal="center" vertical="center"/>
    </xf>
    <xf numFmtId="0" fontId="9" fillId="2" borderId="0" xfId="74" applyFont="1" applyFill="1" applyAlignment="1">
      <alignment horizontal="left" vertical="center" shrinkToFit="1"/>
    </xf>
    <xf numFmtId="0" fontId="51" fillId="2" borderId="24" xfId="72" applyFont="1" applyFill="1" applyBorder="1" applyAlignment="1">
      <alignment horizontal="center" vertical="center" justifyLastLine="1"/>
    </xf>
    <xf numFmtId="0" fontId="51" fillId="2" borderId="17" xfId="72" applyFont="1" applyFill="1" applyBorder="1" applyAlignment="1">
      <alignment horizontal="center" vertical="center" justifyLastLine="1"/>
    </xf>
    <xf numFmtId="0" fontId="51" fillId="2" borderId="24" xfId="72" applyFont="1" applyFill="1" applyBorder="1" applyAlignment="1">
      <alignment horizontal="distributed" vertical="center" justifyLastLine="1"/>
    </xf>
    <xf numFmtId="0" fontId="51" fillId="2" borderId="17" xfId="72" applyFont="1" applyFill="1" applyBorder="1" applyAlignment="1">
      <alignment horizontal="distributed" vertical="center" justifyLastLine="1"/>
    </xf>
    <xf numFmtId="0" fontId="51" fillId="2" borderId="10" xfId="72" applyFont="1" applyFill="1" applyBorder="1" applyAlignment="1">
      <alignment horizontal="distributed" vertical="center" justifyLastLine="1"/>
    </xf>
    <xf numFmtId="0" fontId="51" fillId="2" borderId="21" xfId="72" applyFont="1" applyFill="1" applyBorder="1" applyAlignment="1">
      <alignment horizontal="distributed" vertical="center" justifyLastLine="1"/>
    </xf>
    <xf numFmtId="0" fontId="51" fillId="2" borderId="8" xfId="72" applyFont="1" applyFill="1" applyBorder="1" applyAlignment="1">
      <alignment horizontal="distributed" vertical="center" justifyLastLine="1"/>
    </xf>
    <xf numFmtId="0" fontId="51" fillId="2" borderId="23" xfId="72" applyFont="1" applyFill="1" applyBorder="1" applyAlignment="1">
      <alignment horizontal="center" vertical="center" justifyLastLine="1"/>
    </xf>
    <xf numFmtId="180" fontId="7" fillId="2" borderId="2" xfId="74" applyNumberFormat="1" applyFont="1" applyFill="1" applyBorder="1" applyAlignment="1">
      <alignment horizontal="right" vertical="center"/>
    </xf>
    <xf numFmtId="180" fontId="7" fillId="2" borderId="2" xfId="73" applyNumberFormat="1" applyFont="1" applyFill="1" applyBorder="1" applyAlignment="1">
      <alignment horizontal="right" vertical="center"/>
    </xf>
    <xf numFmtId="0" fontId="7" fillId="2" borderId="2" xfId="73" applyFont="1" applyFill="1" applyBorder="1" applyAlignment="1">
      <alignment horizontal="right" vertical="center"/>
    </xf>
    <xf numFmtId="180" fontId="9" fillId="2" borderId="0" xfId="72" applyNumberFormat="1" applyFont="1" applyFill="1" applyAlignment="1">
      <alignment horizontal="center" vertical="center"/>
    </xf>
    <xf numFmtId="0" fontId="9" fillId="2" borderId="0" xfId="72" applyFont="1" applyFill="1" applyAlignment="1">
      <alignment horizontal="center" vertical="center"/>
    </xf>
    <xf numFmtId="180" fontId="7" fillId="2" borderId="0" xfId="74" applyNumberFormat="1" applyFont="1" applyFill="1" applyBorder="1" applyAlignment="1">
      <alignment horizontal="right" vertical="center"/>
    </xf>
    <xf numFmtId="180" fontId="7" fillId="2" borderId="0" xfId="73" applyNumberFormat="1" applyFont="1" applyFill="1" applyBorder="1" applyAlignment="1">
      <alignment horizontal="right" vertical="center"/>
    </xf>
    <xf numFmtId="0" fontId="7" fillId="2" borderId="0" xfId="73" applyFont="1" applyFill="1" applyBorder="1" applyAlignment="1">
      <alignment horizontal="right" vertical="center"/>
    </xf>
    <xf numFmtId="180" fontId="7" fillId="2" borderId="11" xfId="74" applyNumberFormat="1" applyFont="1" applyFill="1" applyBorder="1" applyAlignment="1">
      <alignment horizontal="right" vertical="center"/>
    </xf>
    <xf numFmtId="0" fontId="7" fillId="2" borderId="11" xfId="73" applyFont="1" applyFill="1" applyBorder="1" applyAlignment="1">
      <alignment horizontal="center" vertical="center"/>
    </xf>
    <xf numFmtId="0" fontId="7" fillId="2" borderId="23" xfId="73" applyFont="1" applyFill="1" applyBorder="1" applyAlignment="1">
      <alignment horizontal="center" vertical="center"/>
    </xf>
    <xf numFmtId="180" fontId="7" fillId="2" borderId="5" xfId="74" applyNumberFormat="1" applyFont="1" applyFill="1" applyBorder="1" applyAlignment="1">
      <alignment horizontal="right" vertical="center"/>
    </xf>
    <xf numFmtId="180" fontId="7" fillId="2" borderId="5" xfId="73" applyNumberFormat="1" applyFont="1" applyFill="1" applyBorder="1" applyAlignment="1">
      <alignment horizontal="right" vertical="center"/>
    </xf>
    <xf numFmtId="0" fontId="7" fillId="2" borderId="5" xfId="73" applyFont="1" applyFill="1" applyBorder="1" applyAlignment="1">
      <alignment horizontal="right" vertical="center"/>
    </xf>
    <xf numFmtId="0" fontId="7" fillId="2" borderId="24" xfId="75" applyFont="1" applyFill="1" applyBorder="1" applyAlignment="1">
      <alignment horizontal="center" vertical="center" justifyLastLine="1"/>
    </xf>
    <xf numFmtId="0" fontId="7" fillId="2" borderId="17" xfId="75" applyFont="1" applyFill="1" applyBorder="1" applyAlignment="1">
      <alignment horizontal="center" vertical="center" justifyLastLine="1"/>
    </xf>
    <xf numFmtId="0" fontId="7" fillId="2" borderId="9" xfId="75" applyFont="1" applyFill="1" applyBorder="1" applyAlignment="1">
      <alignment horizontal="distributed" vertical="center" wrapText="1" justifyLastLine="1"/>
    </xf>
    <xf numFmtId="0" fontId="7" fillId="2" borderId="9" xfId="75" applyFont="1" applyFill="1" applyBorder="1" applyAlignment="1">
      <alignment horizontal="distributed" vertical="center" justifyLastLine="1"/>
    </xf>
    <xf numFmtId="0" fontId="7" fillId="2" borderId="10" xfId="75" applyFont="1" applyFill="1" applyBorder="1" applyAlignment="1">
      <alignment horizontal="distributed" vertical="center" justifyLastLine="1"/>
    </xf>
    <xf numFmtId="0" fontId="7" fillId="2" borderId="10" xfId="75" applyFont="1" applyFill="1" applyBorder="1" applyAlignment="1">
      <alignment horizontal="distributed" vertical="center" wrapText="1" justifyLastLine="1"/>
    </xf>
    <xf numFmtId="0" fontId="7" fillId="2" borderId="17" xfId="77" applyFont="1" applyFill="1" applyBorder="1" applyAlignment="1">
      <alignment horizontal="center" vertical="center"/>
    </xf>
    <xf numFmtId="0" fontId="7" fillId="2" borderId="27" xfId="77" applyFont="1" applyFill="1" applyBorder="1" applyAlignment="1">
      <alignment horizontal="center" vertical="center"/>
    </xf>
    <xf numFmtId="0" fontId="7" fillId="2" borderId="10" xfId="77" applyFont="1" applyFill="1" applyBorder="1" applyAlignment="1">
      <alignment horizontal="center" vertical="center"/>
    </xf>
    <xf numFmtId="0" fontId="7" fillId="2" borderId="8" xfId="77" applyFont="1" applyFill="1" applyBorder="1" applyAlignment="1">
      <alignment horizontal="center" vertical="center"/>
    </xf>
    <xf numFmtId="0" fontId="7" fillId="2" borderId="21" xfId="77" applyFont="1" applyFill="1" applyBorder="1" applyAlignment="1">
      <alignment horizontal="center" vertical="center"/>
    </xf>
    <xf numFmtId="0" fontId="7" fillId="2" borderId="20" xfId="77" applyFont="1" applyFill="1" applyBorder="1" applyAlignment="1">
      <alignment horizontal="center" vertical="center" wrapText="1"/>
    </xf>
    <xf numFmtId="0" fontId="7" fillId="2" borderId="19" xfId="77" applyFont="1" applyFill="1" applyBorder="1" applyAlignment="1">
      <alignment horizontal="center" vertical="center"/>
    </xf>
    <xf numFmtId="0" fontId="7" fillId="2" borderId="24" xfId="77" applyFont="1" applyFill="1" applyBorder="1" applyAlignment="1">
      <alignment horizontal="center" vertical="center" wrapText="1" justifyLastLine="1"/>
    </xf>
    <xf numFmtId="0" fontId="7" fillId="2" borderId="17" xfId="77" applyFont="1" applyFill="1" applyBorder="1" applyAlignment="1">
      <alignment horizontal="center" vertical="center" wrapText="1" justifyLastLine="1"/>
    </xf>
    <xf numFmtId="0" fontId="7" fillId="2" borderId="10" xfId="77" applyFont="1" applyFill="1" applyBorder="1" applyAlignment="1">
      <alignment horizontal="center" vertical="center" wrapText="1" justifyLastLine="1"/>
    </xf>
    <xf numFmtId="0" fontId="7" fillId="2" borderId="8" xfId="77" applyFont="1" applyFill="1" applyBorder="1" applyAlignment="1">
      <alignment horizontal="center" vertical="center" wrapText="1" justifyLastLine="1"/>
    </xf>
    <xf numFmtId="0" fontId="7" fillId="2" borderId="0" xfId="76" applyFont="1" applyFill="1" applyBorder="1" applyAlignment="1">
      <alignment horizontal="center" vertical="center" shrinkToFit="1"/>
    </xf>
    <xf numFmtId="0" fontId="7" fillId="2" borderId="21" xfId="76" applyFont="1" applyFill="1" applyBorder="1" applyAlignment="1">
      <alignment horizontal="distributed" vertical="center" justifyLastLine="1"/>
    </xf>
    <xf numFmtId="0" fontId="7" fillId="2" borderId="27" xfId="76" applyFont="1" applyFill="1" applyBorder="1" applyAlignment="1">
      <alignment horizontal="distributed" vertical="center" justifyLastLine="1"/>
    </xf>
    <xf numFmtId="0" fontId="7" fillId="2" borderId="10" xfId="76" applyFont="1" applyFill="1" applyBorder="1" applyAlignment="1">
      <alignment horizontal="center" vertical="center" justifyLastLine="1"/>
    </xf>
    <xf numFmtId="0" fontId="7" fillId="2" borderId="21" xfId="76" applyFont="1" applyFill="1" applyBorder="1" applyAlignment="1">
      <alignment horizontal="center" vertical="center" justifyLastLine="1"/>
    </xf>
    <xf numFmtId="0" fontId="7" fillId="2" borderId="8" xfId="76" applyFont="1" applyFill="1" applyBorder="1" applyAlignment="1">
      <alignment horizontal="center" vertical="center" justifyLastLine="1"/>
    </xf>
    <xf numFmtId="0" fontId="7" fillId="2" borderId="10" xfId="76" applyFont="1" applyFill="1" applyBorder="1" applyAlignment="1">
      <alignment horizontal="center" vertical="center" shrinkToFit="1"/>
    </xf>
    <xf numFmtId="0" fontId="7" fillId="2" borderId="8" xfId="76" applyFont="1" applyFill="1" applyBorder="1" applyAlignment="1">
      <alignment horizontal="center" vertical="center" shrinkToFit="1"/>
    </xf>
    <xf numFmtId="0" fontId="7" fillId="2" borderId="21" xfId="78" applyFont="1" applyFill="1" applyBorder="1" applyAlignment="1">
      <alignment horizontal="center" vertical="center" justifyLastLine="1"/>
    </xf>
    <xf numFmtId="0" fontId="7" fillId="2" borderId="27" xfId="78" applyFont="1" applyFill="1" applyBorder="1" applyAlignment="1">
      <alignment horizontal="center" vertical="center" justifyLastLine="1"/>
    </xf>
    <xf numFmtId="0" fontId="7" fillId="2" borderId="10" xfId="78" applyFont="1" applyFill="1" applyBorder="1" applyAlignment="1">
      <alignment horizontal="center" vertical="center" justifyLastLine="1"/>
    </xf>
    <xf numFmtId="0" fontId="7" fillId="2" borderId="8" xfId="78" applyFont="1" applyFill="1" applyBorder="1" applyAlignment="1">
      <alignment horizontal="center" vertical="center" justifyLastLine="1"/>
    </xf>
    <xf numFmtId="0" fontId="7" fillId="2" borderId="0" xfId="78" applyFont="1" applyFill="1" applyBorder="1" applyAlignment="1">
      <alignment horizontal="center" vertical="center" justifyLastLine="1"/>
    </xf>
    <xf numFmtId="0" fontId="7" fillId="2" borderId="20" xfId="78" applyFont="1" applyFill="1" applyBorder="1" applyAlignment="1">
      <alignment horizontal="center" vertical="center" justifyLastLine="1"/>
    </xf>
    <xf numFmtId="0" fontId="7" fillId="2" borderId="19" xfId="78" applyFont="1" applyFill="1" applyBorder="1" applyAlignment="1">
      <alignment horizontal="center" vertical="center" justifyLastLine="1"/>
    </xf>
    <xf numFmtId="0" fontId="7" fillId="2" borderId="21" xfId="78" applyFont="1" applyFill="1" applyBorder="1" applyAlignment="1">
      <alignment horizontal="distributed" vertical="center" justifyLastLine="1"/>
    </xf>
    <xf numFmtId="0" fontId="7" fillId="2" borderId="27" xfId="78" applyFont="1" applyFill="1" applyBorder="1" applyAlignment="1">
      <alignment horizontal="distributed" vertical="center" justifyLastLine="1"/>
    </xf>
    <xf numFmtId="0" fontId="7" fillId="2" borderId="31" xfId="78" applyFont="1" applyFill="1" applyBorder="1" applyAlignment="1">
      <alignment horizontal="center" vertical="center" wrapText="1" justifyLastLine="1"/>
    </xf>
    <xf numFmtId="0" fontId="7" fillId="2" borderId="29" xfId="78" applyFont="1" applyFill="1" applyBorder="1" applyAlignment="1">
      <alignment horizontal="center" vertical="center" wrapText="1" justifyLastLine="1"/>
    </xf>
    <xf numFmtId="0" fontId="7" fillId="2" borderId="20" xfId="78" applyFont="1" applyFill="1" applyBorder="1" applyAlignment="1">
      <alignment horizontal="center" vertical="center" wrapText="1" justifyLastLine="1"/>
    </xf>
    <xf numFmtId="0" fontId="7" fillId="2" borderId="19" xfId="78" applyFont="1" applyFill="1" applyBorder="1" applyAlignment="1">
      <alignment horizontal="center" vertical="center" wrapText="1" justifyLastLine="1"/>
    </xf>
    <xf numFmtId="38" fontId="7" fillId="2" borderId="10" xfId="79" applyNumberFormat="1" applyFont="1" applyFill="1" applyBorder="1" applyAlignment="1">
      <alignment horizontal="center" vertical="center"/>
    </xf>
    <xf numFmtId="38" fontId="7" fillId="2" borderId="21" xfId="79" applyNumberFormat="1" applyFont="1" applyFill="1" applyBorder="1" applyAlignment="1">
      <alignment horizontal="center" vertical="center"/>
    </xf>
    <xf numFmtId="38" fontId="7" fillId="2" borderId="8" xfId="79" applyNumberFormat="1" applyFont="1" applyFill="1" applyBorder="1" applyAlignment="1">
      <alignment horizontal="center" vertical="center"/>
    </xf>
    <xf numFmtId="0" fontId="7" fillId="2" borderId="10" xfId="78" applyFont="1" applyFill="1" applyBorder="1" applyAlignment="1">
      <alignment horizontal="center" vertical="center"/>
    </xf>
    <xf numFmtId="0" fontId="7" fillId="2" borderId="8" xfId="78" applyFont="1" applyFill="1" applyBorder="1" applyAlignment="1">
      <alignment horizontal="center" vertical="center"/>
    </xf>
    <xf numFmtId="0" fontId="7" fillId="2" borderId="21" xfId="15" applyFont="1" applyFill="1" applyBorder="1" applyAlignment="1">
      <alignment horizontal="center" vertical="center"/>
    </xf>
    <xf numFmtId="0" fontId="7" fillId="2" borderId="10" xfId="79" applyFont="1" applyFill="1" applyBorder="1" applyAlignment="1">
      <alignment horizontal="center" vertical="center" justifyLastLine="1"/>
    </xf>
    <xf numFmtId="0" fontId="7" fillId="2" borderId="8" xfId="79" applyFont="1" applyFill="1" applyBorder="1" applyAlignment="1">
      <alignment horizontal="center" vertical="center" justifyLastLine="1"/>
    </xf>
    <xf numFmtId="0" fontId="1" fillId="2" borderId="0" xfId="79" applyFont="1" applyFill="1" applyBorder="1" applyAlignment="1">
      <alignment horizontal="right" vertical="center"/>
    </xf>
    <xf numFmtId="0" fontId="7" fillId="2" borderId="24" xfId="79" applyFont="1" applyFill="1" applyBorder="1" applyAlignment="1">
      <alignment horizontal="center" vertical="center" justifyLastLine="1"/>
    </xf>
    <xf numFmtId="0" fontId="7" fillId="2" borderId="17" xfId="79" applyFont="1" applyFill="1" applyBorder="1" applyAlignment="1">
      <alignment horizontal="center" vertical="center" justifyLastLine="1"/>
    </xf>
    <xf numFmtId="0" fontId="7" fillId="2" borderId="21" xfId="79" applyFont="1" applyFill="1" applyBorder="1" applyAlignment="1">
      <alignment horizontal="center" vertical="center" justifyLastLine="1"/>
    </xf>
    <xf numFmtId="0" fontId="7" fillId="2" borderId="10" xfId="79" applyFont="1" applyFill="1" applyBorder="1" applyAlignment="1">
      <alignment horizontal="center" vertical="center" shrinkToFit="1"/>
    </xf>
    <xf numFmtId="0" fontId="7" fillId="2" borderId="21" xfId="79" applyFont="1" applyFill="1" applyBorder="1" applyAlignment="1">
      <alignment horizontal="center" vertical="center" shrinkToFit="1"/>
    </xf>
    <xf numFmtId="181" fontId="7" fillId="2" borderId="2" xfId="80" applyNumberFormat="1" applyFont="1" applyFill="1" applyBorder="1" applyAlignment="1">
      <alignment vertical="center"/>
    </xf>
    <xf numFmtId="181" fontId="4" fillId="2" borderId="2" xfId="80" applyNumberFormat="1" applyFont="1" applyFill="1" applyBorder="1" applyAlignment="1">
      <alignment vertical="center"/>
    </xf>
    <xf numFmtId="181" fontId="7" fillId="2" borderId="0" xfId="80" applyNumberFormat="1" applyFont="1" applyFill="1" applyBorder="1" applyAlignment="1">
      <alignment vertical="center"/>
    </xf>
    <xf numFmtId="181" fontId="4" fillId="2" borderId="0" xfId="80" applyNumberFormat="1" applyFont="1" applyFill="1" applyBorder="1" applyAlignment="1">
      <alignment vertical="center"/>
    </xf>
    <xf numFmtId="0" fontId="7" fillId="2" borderId="26" xfId="80" applyFont="1" applyFill="1" applyBorder="1" applyAlignment="1">
      <alignment horizontal="center" vertical="center" justifyLastLine="1"/>
    </xf>
    <xf numFmtId="0" fontId="7" fillId="2" borderId="18" xfId="80" applyFont="1" applyFill="1" applyBorder="1" applyAlignment="1">
      <alignment horizontal="center" vertical="center" justifyLastLine="1"/>
    </xf>
    <xf numFmtId="181" fontId="7" fillId="2" borderId="5" xfId="80" applyNumberFormat="1" applyFont="1" applyFill="1" applyBorder="1" applyAlignment="1">
      <alignment vertical="center"/>
    </xf>
    <xf numFmtId="181" fontId="4" fillId="2" borderId="5" xfId="80" applyNumberFormat="1" applyFont="1" applyFill="1" applyBorder="1" applyAlignment="1">
      <alignment vertical="center"/>
    </xf>
    <xf numFmtId="0" fontId="7" fillId="2" borderId="24" xfId="80" applyFont="1" applyFill="1" applyBorder="1" applyAlignment="1">
      <alignment horizontal="center" vertical="center" justifyLastLine="1"/>
    </xf>
    <xf numFmtId="0" fontId="7" fillId="2" borderId="17" xfId="80" applyFont="1" applyFill="1" applyBorder="1" applyAlignment="1">
      <alignment horizontal="center" vertical="center" justifyLastLine="1"/>
    </xf>
    <xf numFmtId="0" fontId="7" fillId="2" borderId="10" xfId="80" applyFont="1" applyFill="1" applyBorder="1" applyAlignment="1">
      <alignment horizontal="center" vertical="center" justifyLastLine="1"/>
    </xf>
    <xf numFmtId="0" fontId="7" fillId="2" borderId="8" xfId="80" applyFont="1" applyFill="1" applyBorder="1" applyAlignment="1">
      <alignment horizontal="center" vertical="center" justifyLastLine="1"/>
    </xf>
    <xf numFmtId="0" fontId="7" fillId="2" borderId="21" xfId="80" applyFont="1" applyFill="1" applyBorder="1" applyAlignment="1">
      <alignment horizontal="center" vertical="center" justifyLastLine="1"/>
    </xf>
    <xf numFmtId="0" fontId="7" fillId="2" borderId="31" xfId="80" applyFont="1" applyFill="1" applyBorder="1" applyAlignment="1">
      <alignment horizontal="center" vertical="center" wrapText="1" justifyLastLine="1"/>
    </xf>
    <xf numFmtId="0" fontId="7" fillId="2" borderId="29" xfId="80" applyFont="1" applyFill="1" applyBorder="1" applyAlignment="1">
      <alignment horizontal="center" vertical="center" wrapText="1" justifyLastLine="1"/>
    </xf>
    <xf numFmtId="0" fontId="7" fillId="2" borderId="9" xfId="80" applyFont="1" applyFill="1" applyBorder="1" applyAlignment="1">
      <alignment horizontal="center" vertical="center" justifyLastLine="1"/>
    </xf>
    <xf numFmtId="0" fontId="7" fillId="2" borderId="21" xfId="83" applyFont="1" applyFill="1" applyBorder="1" applyAlignment="1">
      <alignment horizontal="center" vertical="center" justifyLastLine="1"/>
    </xf>
    <xf numFmtId="0" fontId="7" fillId="2" borderId="27" xfId="83" applyFont="1" applyFill="1" applyBorder="1" applyAlignment="1">
      <alignment horizontal="center" vertical="center" justifyLastLine="1"/>
    </xf>
    <xf numFmtId="0" fontId="7" fillId="2" borderId="24" xfId="83" applyFont="1" applyFill="1" applyBorder="1" applyAlignment="1">
      <alignment horizontal="center" vertical="center" wrapText="1" justifyLastLine="1"/>
    </xf>
    <xf numFmtId="0" fontId="7" fillId="2" borderId="9" xfId="83" applyFont="1" applyFill="1" applyBorder="1" applyAlignment="1">
      <alignment horizontal="center" vertical="center" wrapText="1" justifyLastLine="1"/>
    </xf>
    <xf numFmtId="0" fontId="7" fillId="2" borderId="26" xfId="83" applyFont="1" applyFill="1" applyBorder="1" applyAlignment="1">
      <alignment horizontal="center" vertical="center" wrapText="1" justifyLastLine="1"/>
    </xf>
    <xf numFmtId="0" fontId="7" fillId="2" borderId="10" xfId="83" applyFont="1" applyFill="1" applyBorder="1" applyAlignment="1">
      <alignment horizontal="center" vertical="center" wrapText="1" justifyLastLine="1"/>
    </xf>
    <xf numFmtId="0" fontId="7" fillId="2" borderId="18" xfId="83" applyFont="1" applyFill="1" applyBorder="1" applyAlignment="1">
      <alignment horizontal="center" vertical="center" wrapText="1" justifyLastLine="1"/>
    </xf>
    <xf numFmtId="0" fontId="7" fillId="2" borderId="0" xfId="82" applyFont="1" applyFill="1" applyBorder="1" applyAlignment="1">
      <alignment horizontal="distributed" vertical="center"/>
    </xf>
    <xf numFmtId="0" fontId="7" fillId="2" borderId="23" xfId="82" applyFont="1" applyFill="1" applyBorder="1" applyAlignment="1">
      <alignment horizontal="distributed" vertical="center"/>
    </xf>
    <xf numFmtId="0" fontId="8" fillId="2" borderId="0" xfId="82" applyFont="1" applyFill="1" applyBorder="1" applyAlignment="1">
      <alignment horizontal="distributed" vertical="center"/>
    </xf>
    <xf numFmtId="0" fontId="8" fillId="2" borderId="23" xfId="82" applyFont="1" applyFill="1" applyBorder="1" applyAlignment="1">
      <alignment horizontal="distributed" vertical="center"/>
    </xf>
    <xf numFmtId="0" fontId="7" fillId="2" borderId="2" xfId="82" applyFont="1" applyFill="1" applyBorder="1" applyAlignment="1">
      <alignment horizontal="distributed" vertical="center"/>
    </xf>
    <xf numFmtId="0" fontId="7" fillId="2" borderId="4" xfId="82" applyFont="1" applyFill="1" applyBorder="1" applyAlignment="1">
      <alignment horizontal="distributed" vertical="center"/>
    </xf>
    <xf numFmtId="0" fontId="48" fillId="2" borderId="31" xfId="82" applyFont="1" applyFill="1" applyBorder="1" applyAlignment="1">
      <alignment horizontal="center" vertical="center" wrapText="1" justifyLastLine="1"/>
    </xf>
    <xf numFmtId="0" fontId="48" fillId="2" borderId="29" xfId="82" applyFont="1" applyFill="1" applyBorder="1" applyAlignment="1">
      <alignment horizontal="center" vertical="center" wrapText="1" justifyLastLine="1"/>
    </xf>
    <xf numFmtId="0" fontId="48" fillId="2" borderId="20" xfId="82" applyFont="1" applyFill="1" applyBorder="1" applyAlignment="1">
      <alignment horizontal="center" vertical="center" wrapText="1" justifyLastLine="1"/>
    </xf>
    <xf numFmtId="0" fontId="48" fillId="2" borderId="19" xfId="82" applyFont="1" applyFill="1" applyBorder="1" applyAlignment="1">
      <alignment horizontal="center" vertical="center" wrapText="1" justifyLastLine="1"/>
    </xf>
    <xf numFmtId="0" fontId="7" fillId="2" borderId="5" xfId="82" applyFont="1" applyFill="1" applyBorder="1" applyAlignment="1">
      <alignment horizontal="distributed" vertical="center"/>
    </xf>
    <xf numFmtId="0" fontId="7" fillId="2" borderId="7" xfId="82" applyFont="1" applyFill="1" applyBorder="1" applyAlignment="1">
      <alignment horizontal="distributed" vertical="center"/>
    </xf>
    <xf numFmtId="0" fontId="34" fillId="2" borderId="21" xfId="84" applyFont="1" applyFill="1" applyBorder="1" applyAlignment="1">
      <alignment horizontal="distributed" vertical="center" justifyLastLine="1"/>
    </xf>
    <xf numFmtId="0" fontId="34" fillId="2" borderId="9" xfId="84" applyFont="1" applyFill="1" applyBorder="1" applyAlignment="1">
      <alignment horizontal="distributed" vertical="center" justifyLastLine="1"/>
    </xf>
    <xf numFmtId="0" fontId="34" fillId="2" borderId="27" xfId="84" applyFont="1" applyFill="1" applyBorder="1" applyAlignment="1">
      <alignment horizontal="distributed" vertical="center" justifyLastLine="1"/>
    </xf>
    <xf numFmtId="0" fontId="34" fillId="2" borderId="26" xfId="84" applyFont="1" applyFill="1" applyBorder="1" applyAlignment="1">
      <alignment horizontal="distributed" vertical="center" justifyLastLine="1"/>
    </xf>
    <xf numFmtId="0" fontId="7" fillId="2" borderId="9" xfId="84" applyFont="1" applyFill="1" applyBorder="1" applyAlignment="1">
      <alignment horizontal="center" vertical="center" shrinkToFit="1"/>
    </xf>
    <xf numFmtId="0" fontId="7" fillId="2" borderId="10" xfId="84" applyFont="1" applyFill="1" applyBorder="1" applyAlignment="1">
      <alignment horizontal="center" vertical="center" shrinkToFit="1"/>
    </xf>
    <xf numFmtId="0" fontId="7" fillId="2" borderId="8" xfId="84" applyFont="1" applyFill="1" applyBorder="1" applyAlignment="1">
      <alignment horizontal="center" vertical="center" shrinkToFit="1"/>
    </xf>
    <xf numFmtId="0" fontId="8" fillId="2" borderId="9" xfId="84" applyFont="1" applyFill="1" applyBorder="1" applyAlignment="1">
      <alignment horizontal="center" vertical="center" shrinkToFit="1"/>
    </xf>
    <xf numFmtId="0" fontId="12" fillId="2" borderId="10" xfId="84" applyFont="1" applyFill="1" applyBorder="1" applyAlignment="1">
      <alignment horizontal="distributed" vertical="center"/>
    </xf>
    <xf numFmtId="0" fontId="12" fillId="2" borderId="21" xfId="84" applyFont="1" applyFill="1" applyBorder="1" applyAlignment="1">
      <alignment horizontal="distributed" vertical="center"/>
    </xf>
    <xf numFmtId="0" fontId="7" fillId="2" borderId="10" xfId="84" applyFont="1" applyFill="1" applyBorder="1" applyAlignment="1">
      <alignment horizontal="center" vertical="center"/>
    </xf>
    <xf numFmtId="0" fontId="7" fillId="2" borderId="21" xfId="84" applyFont="1" applyFill="1" applyBorder="1" applyAlignment="1">
      <alignment horizontal="center" vertical="center"/>
    </xf>
    <xf numFmtId="0" fontId="7" fillId="2" borderId="9" xfId="84" applyFont="1" applyFill="1" applyBorder="1" applyAlignment="1">
      <alignment horizontal="center" vertical="center"/>
    </xf>
    <xf numFmtId="0" fontId="7" fillId="2" borderId="9" xfId="84" applyFont="1" applyFill="1" applyBorder="1" applyAlignment="1">
      <alignment horizontal="distributed" vertical="center" justifyLastLine="1"/>
    </xf>
    <xf numFmtId="0" fontId="7" fillId="2" borderId="18" xfId="85" applyFont="1" applyFill="1" applyBorder="1" applyAlignment="1">
      <alignment horizontal="center" vertical="center" justifyLastLine="1"/>
    </xf>
    <xf numFmtId="0" fontId="7" fillId="2" borderId="27" xfId="85" applyFont="1" applyFill="1" applyBorder="1" applyAlignment="1">
      <alignment horizontal="center" vertical="center" justifyLastLine="1"/>
    </xf>
    <xf numFmtId="0" fontId="7" fillId="2" borderId="18" xfId="85" applyFont="1" applyFill="1" applyBorder="1" applyAlignment="1">
      <alignment horizontal="center" vertical="center" wrapText="1" justifyLastLine="1"/>
    </xf>
    <xf numFmtId="0" fontId="7" fillId="2" borderId="27" xfId="85" applyFont="1" applyFill="1" applyBorder="1" applyAlignment="1">
      <alignment horizontal="center" vertical="center" wrapText="1" justifyLastLine="1"/>
    </xf>
    <xf numFmtId="0" fontId="8" fillId="2" borderId="18" xfId="85" applyFont="1" applyFill="1" applyBorder="1" applyAlignment="1">
      <alignment horizontal="center" vertical="center" wrapText="1" justifyLastLine="1"/>
    </xf>
    <xf numFmtId="0" fontId="8" fillId="2" borderId="27" xfId="85" applyFont="1" applyFill="1" applyBorder="1" applyAlignment="1">
      <alignment horizontal="center" vertical="center" wrapText="1" justifyLastLine="1"/>
    </xf>
    <xf numFmtId="0" fontId="12" fillId="2" borderId="26" xfId="85" applyFont="1" applyFill="1" applyBorder="1" applyAlignment="1">
      <alignment horizontal="center" vertical="center" wrapText="1" justifyLastLine="1"/>
    </xf>
    <xf numFmtId="0" fontId="8" fillId="2" borderId="26" xfId="85" applyFont="1" applyFill="1" applyBorder="1" applyAlignment="1">
      <alignment horizontal="center" vertical="center" wrapText="1" justifyLastLine="1"/>
    </xf>
    <xf numFmtId="0" fontId="7" fillId="2" borderId="21" xfId="85" applyFont="1" applyFill="1" applyBorder="1" applyAlignment="1">
      <alignment horizontal="distributed" vertical="center" justifyLastLine="1"/>
    </xf>
    <xf numFmtId="0" fontId="7" fillId="2" borderId="9" xfId="85" applyFont="1" applyFill="1" applyBorder="1" applyAlignment="1">
      <alignment horizontal="distributed" vertical="center" justifyLastLine="1"/>
    </xf>
    <xf numFmtId="0" fontId="7" fillId="2" borderId="27" xfId="85" applyFont="1" applyFill="1" applyBorder="1" applyAlignment="1">
      <alignment horizontal="distributed" vertical="center" justifyLastLine="1"/>
    </xf>
    <xf numFmtId="0" fontId="7" fillId="2" borderId="26" xfId="85" applyFont="1" applyFill="1" applyBorder="1" applyAlignment="1">
      <alignment horizontal="distributed" vertical="center" justifyLastLine="1"/>
    </xf>
    <xf numFmtId="0" fontId="7" fillId="2" borderId="20" xfId="85" applyFont="1" applyFill="1" applyBorder="1" applyAlignment="1">
      <alignment horizontal="center" vertical="center" wrapText="1" justifyLastLine="1"/>
    </xf>
    <xf numFmtId="0" fontId="7" fillId="2" borderId="24" xfId="85" applyFont="1" applyFill="1" applyBorder="1" applyAlignment="1">
      <alignment horizontal="center" vertical="center" wrapText="1" justifyLastLine="1"/>
    </xf>
    <xf numFmtId="0" fontId="7" fillId="2" borderId="19" xfId="85" applyFont="1" applyFill="1" applyBorder="1" applyAlignment="1">
      <alignment horizontal="center" vertical="center" wrapText="1" justifyLastLine="1"/>
    </xf>
    <xf numFmtId="0" fontId="7" fillId="2" borderId="17" xfId="85" applyFont="1" applyFill="1" applyBorder="1" applyAlignment="1">
      <alignment horizontal="center" vertical="center" wrapText="1" justifyLastLine="1"/>
    </xf>
    <xf numFmtId="0" fontId="7" fillId="2" borderId="10" xfId="85" applyFont="1" applyFill="1" applyBorder="1" applyAlignment="1">
      <alignment horizontal="distributed" vertical="center" justifyLastLine="1"/>
    </xf>
    <xf numFmtId="0" fontId="7" fillId="2" borderId="20" xfId="85" applyFont="1" applyFill="1" applyBorder="1" applyAlignment="1">
      <alignment horizontal="center" vertical="center" justifyLastLine="1"/>
    </xf>
    <xf numFmtId="0" fontId="7" fillId="2" borderId="24" xfId="85" applyFont="1" applyFill="1" applyBorder="1" applyAlignment="1">
      <alignment horizontal="center" vertical="center" justifyLastLine="1"/>
    </xf>
    <xf numFmtId="0" fontId="7" fillId="2" borderId="19" xfId="85" applyFont="1" applyFill="1" applyBorder="1" applyAlignment="1">
      <alignment horizontal="center" vertical="center" justifyLastLine="1"/>
    </xf>
    <xf numFmtId="0" fontId="7" fillId="2" borderId="17" xfId="85" applyFont="1" applyFill="1" applyBorder="1" applyAlignment="1">
      <alignment horizontal="center" vertical="center" justifyLastLine="1"/>
    </xf>
    <xf numFmtId="0" fontId="7" fillId="2" borderId="1" xfId="85" applyFont="1" applyFill="1" applyBorder="1" applyAlignment="1">
      <alignment horizontal="center" vertical="center" justifyLastLine="1"/>
    </xf>
    <xf numFmtId="0" fontId="7" fillId="2" borderId="22" xfId="85" applyFont="1" applyFill="1" applyBorder="1" applyAlignment="1">
      <alignment horizontal="center" vertical="center" justifyLastLine="1"/>
    </xf>
    <xf numFmtId="0" fontId="8" fillId="2" borderId="20" xfId="85" applyFont="1" applyFill="1" applyBorder="1" applyAlignment="1">
      <alignment horizontal="center" vertical="center" wrapText="1" justifyLastLine="1"/>
    </xf>
    <xf numFmtId="0" fontId="8" fillId="2" borderId="1" xfId="85" applyFont="1" applyFill="1" applyBorder="1" applyAlignment="1">
      <alignment horizontal="center" vertical="center" wrapText="1" justifyLastLine="1"/>
    </xf>
    <xf numFmtId="0" fontId="8" fillId="2" borderId="19" xfId="85" applyFont="1" applyFill="1" applyBorder="1" applyAlignment="1">
      <alignment horizontal="center" vertical="center" wrapText="1" justifyLastLine="1"/>
    </xf>
    <xf numFmtId="0" fontId="8" fillId="2" borderId="22" xfId="85" applyFont="1" applyFill="1" applyBorder="1" applyAlignment="1">
      <alignment horizontal="center" vertical="center" wrapText="1" justifyLastLine="1"/>
    </xf>
    <xf numFmtId="0" fontId="7" fillId="2" borderId="9" xfId="85" applyFont="1" applyFill="1" applyBorder="1" applyAlignment="1">
      <alignment horizontal="center" vertical="center" justifyLastLine="1"/>
    </xf>
    <xf numFmtId="0" fontId="7" fillId="2" borderId="26" xfId="85" applyFont="1" applyFill="1" applyBorder="1" applyAlignment="1">
      <alignment horizontal="center" vertical="center" justifyLastLine="1"/>
    </xf>
    <xf numFmtId="0" fontId="7" fillId="2" borderId="10" xfId="85" applyFont="1" applyFill="1" applyBorder="1" applyAlignment="1">
      <alignment horizontal="center" vertical="center" justifyLastLine="1"/>
    </xf>
    <xf numFmtId="0" fontId="7" fillId="2" borderId="8" xfId="85" applyFont="1" applyFill="1" applyBorder="1" applyAlignment="1">
      <alignment horizontal="center" vertical="center" justifyLastLine="1"/>
    </xf>
    <xf numFmtId="0" fontId="7" fillId="2" borderId="26" xfId="85" applyFont="1" applyFill="1" applyBorder="1" applyAlignment="1">
      <alignment horizontal="center" vertical="center" wrapText="1" justifyLastLine="1"/>
    </xf>
    <xf numFmtId="0" fontId="6" fillId="2" borderId="26" xfId="85" applyFill="1" applyBorder="1"/>
    <xf numFmtId="0" fontId="51" fillId="2" borderId="0" xfId="87" applyFont="1" applyFill="1" applyBorder="1" applyAlignment="1">
      <alignment horizontal="center" vertical="center"/>
    </xf>
    <xf numFmtId="0" fontId="51" fillId="2" borderId="23" xfId="87" applyFont="1" applyFill="1" applyBorder="1" applyAlignment="1">
      <alignment horizontal="center" vertical="center"/>
    </xf>
    <xf numFmtId="38" fontId="51" fillId="2" borderId="0" xfId="7" applyFont="1" applyFill="1" applyBorder="1" applyAlignment="1">
      <alignment horizontal="center" vertical="center"/>
    </xf>
    <xf numFmtId="38" fontId="51" fillId="2" borderId="23" xfId="7" applyFont="1" applyFill="1" applyBorder="1" applyAlignment="1">
      <alignment horizontal="center" vertical="center"/>
    </xf>
    <xf numFmtId="0" fontId="51" fillId="2" borderId="2" xfId="87" applyFont="1" applyFill="1" applyBorder="1" applyAlignment="1">
      <alignment horizontal="center" vertical="center"/>
    </xf>
    <xf numFmtId="0" fontId="51" fillId="2" borderId="4" xfId="87" applyFont="1" applyFill="1" applyBorder="1" applyAlignment="1">
      <alignment horizontal="center" vertical="center"/>
    </xf>
    <xf numFmtId="0" fontId="51" fillId="2" borderId="31" xfId="87" applyFont="1" applyFill="1" applyBorder="1" applyAlignment="1">
      <alignment horizontal="distributed" vertical="center" justifyLastLine="1"/>
    </xf>
    <xf numFmtId="0" fontId="51" fillId="2" borderId="29" xfId="87" applyFont="1" applyFill="1" applyBorder="1" applyAlignment="1">
      <alignment horizontal="distributed" vertical="center" justifyLastLine="1"/>
    </xf>
    <xf numFmtId="0" fontId="51" fillId="2" borderId="20" xfId="87" applyFont="1" applyFill="1" applyBorder="1" applyAlignment="1">
      <alignment horizontal="distributed" vertical="center" justifyLastLine="1"/>
    </xf>
    <xf numFmtId="0" fontId="51" fillId="2" borderId="19" xfId="87" applyFont="1" applyFill="1" applyBorder="1" applyAlignment="1">
      <alignment horizontal="distributed" vertical="center" justifyLastLine="1"/>
    </xf>
    <xf numFmtId="0" fontId="51" fillId="2" borderId="21" xfId="88" applyFont="1" applyFill="1" applyBorder="1" applyAlignment="1">
      <alignment horizontal="center" vertical="center"/>
    </xf>
    <xf numFmtId="0" fontId="51" fillId="2" borderId="9" xfId="88" applyFont="1" applyFill="1" applyBorder="1" applyAlignment="1">
      <alignment horizontal="center" vertical="center"/>
    </xf>
    <xf numFmtId="0" fontId="51" fillId="2" borderId="10" xfId="88" applyFont="1" applyFill="1" applyBorder="1" applyAlignment="1">
      <alignment horizontal="center" vertical="center"/>
    </xf>
    <xf numFmtId="0" fontId="51" fillId="2" borderId="21" xfId="87" applyFont="1" applyFill="1" applyBorder="1" applyAlignment="1">
      <alignment horizontal="distributed" vertical="center" justifyLastLine="1"/>
    </xf>
    <xf numFmtId="0" fontId="51" fillId="2" borderId="27" xfId="87" applyFont="1" applyFill="1" applyBorder="1" applyAlignment="1">
      <alignment horizontal="distributed" vertical="center" justifyLastLine="1"/>
    </xf>
    <xf numFmtId="0" fontId="51" fillId="2" borderId="9" xfId="87" applyFont="1" applyFill="1" applyBorder="1" applyAlignment="1">
      <alignment horizontal="distributed" vertical="center" justifyLastLine="1"/>
    </xf>
    <xf numFmtId="0" fontId="51" fillId="2" borderId="26" xfId="87" applyFont="1" applyFill="1" applyBorder="1" applyAlignment="1">
      <alignment horizontal="distributed" vertical="center" justifyLastLine="1"/>
    </xf>
    <xf numFmtId="0" fontId="51" fillId="2" borderId="10" xfId="87" applyFont="1" applyFill="1" applyBorder="1" applyAlignment="1">
      <alignment horizontal="distributed" vertical="center" justifyLastLine="1"/>
    </xf>
    <xf numFmtId="0" fontId="51" fillId="2" borderId="24" xfId="87" applyFont="1" applyFill="1" applyBorder="1" applyAlignment="1">
      <alignment horizontal="distributed" vertical="center" justifyLastLine="1"/>
    </xf>
    <xf numFmtId="0" fontId="51" fillId="2" borderId="17" xfId="87" applyFont="1" applyFill="1" applyBorder="1" applyAlignment="1">
      <alignment horizontal="distributed" vertical="center" justifyLastLine="1"/>
    </xf>
    <xf numFmtId="0" fontId="51" fillId="2" borderId="31" xfId="87" applyFont="1" applyFill="1" applyBorder="1" applyAlignment="1">
      <alignment horizontal="center" vertical="center" justifyLastLine="1"/>
    </xf>
    <xf numFmtId="0" fontId="51" fillId="2" borderId="29" xfId="87" applyFont="1" applyFill="1" applyBorder="1" applyAlignment="1">
      <alignment horizontal="center" vertical="center" justifyLastLine="1"/>
    </xf>
    <xf numFmtId="0" fontId="9" fillId="2" borderId="0" xfId="89" applyFont="1" applyFill="1" applyAlignment="1">
      <alignment vertical="center"/>
    </xf>
    <xf numFmtId="0" fontId="1" fillId="2" borderId="0" xfId="89" applyFont="1" applyFill="1" applyBorder="1" applyAlignment="1">
      <alignment horizontal="right" vertical="center" wrapText="1"/>
    </xf>
    <xf numFmtId="0" fontId="7" fillId="2" borderId="0" xfId="88" applyFont="1" applyFill="1" applyBorder="1" applyAlignment="1">
      <alignment horizontal="center" vertical="center"/>
    </xf>
    <xf numFmtId="0" fontId="7" fillId="2" borderId="23" xfId="88" applyFont="1" applyFill="1" applyBorder="1" applyAlignment="1">
      <alignment horizontal="center" vertical="center"/>
    </xf>
    <xf numFmtId="0" fontId="7" fillId="2" borderId="2" xfId="88" applyFont="1" applyFill="1" applyBorder="1" applyAlignment="1">
      <alignment horizontal="center" vertical="center"/>
    </xf>
    <xf numFmtId="0" fontId="7" fillId="2" borderId="4" xfId="88" applyFont="1" applyFill="1" applyBorder="1" applyAlignment="1">
      <alignment horizontal="center" vertical="center"/>
    </xf>
    <xf numFmtId="0" fontId="7" fillId="2" borderId="1" xfId="88" applyFont="1" applyFill="1" applyBorder="1" applyAlignment="1">
      <alignment horizontal="center" vertical="center"/>
    </xf>
    <xf numFmtId="0" fontId="7" fillId="2" borderId="24" xfId="88" applyFont="1" applyFill="1" applyBorder="1" applyAlignment="1">
      <alignment horizontal="center" vertical="center"/>
    </xf>
    <xf numFmtId="0" fontId="1" fillId="2" borderId="1" xfId="88" applyFont="1" applyFill="1" applyBorder="1" applyAlignment="1">
      <alignment horizontal="left" vertical="top" wrapText="1"/>
    </xf>
    <xf numFmtId="0" fontId="7" fillId="2" borderId="8" xfId="88" applyFont="1" applyFill="1" applyBorder="1" applyAlignment="1">
      <alignment horizontal="center" vertical="center"/>
    </xf>
    <xf numFmtId="0" fontId="7" fillId="2" borderId="21" xfId="88" applyFont="1" applyFill="1" applyBorder="1" applyAlignment="1">
      <alignment horizontal="center" vertical="center"/>
    </xf>
    <xf numFmtId="0" fontId="7" fillId="2" borderId="31" xfId="88" applyFont="1" applyFill="1" applyBorder="1" applyAlignment="1">
      <alignment horizontal="center" vertical="center"/>
    </xf>
    <xf numFmtId="0" fontId="7" fillId="2" borderId="29" xfId="88" applyFont="1" applyFill="1" applyBorder="1" applyAlignment="1">
      <alignment horizontal="center" vertical="center"/>
    </xf>
    <xf numFmtId="0" fontId="7" fillId="2" borderId="20" xfId="88" applyFont="1" applyFill="1" applyBorder="1" applyAlignment="1">
      <alignment horizontal="center" vertical="center" wrapText="1"/>
    </xf>
    <xf numFmtId="0" fontId="7" fillId="2" borderId="19" xfId="88" applyFont="1" applyFill="1" applyBorder="1" applyAlignment="1">
      <alignment horizontal="center" vertical="center" wrapText="1"/>
    </xf>
    <xf numFmtId="0" fontId="7" fillId="2" borderId="10" xfId="90" applyFont="1" applyFill="1" applyBorder="1" applyAlignment="1">
      <alignment horizontal="center" vertical="center" wrapText="1" justifyLastLine="1"/>
    </xf>
    <xf numFmtId="0" fontId="7" fillId="2" borderId="8" xfId="90" applyFont="1" applyFill="1" applyBorder="1" applyAlignment="1">
      <alignment horizontal="center" vertical="center" wrapText="1" justifyLastLine="1"/>
    </xf>
    <xf numFmtId="0" fontId="7" fillId="2" borderId="1" xfId="90" applyFont="1" applyFill="1" applyBorder="1" applyAlignment="1">
      <alignment horizontal="center" vertical="center" justifyLastLine="1"/>
    </xf>
    <xf numFmtId="0" fontId="7" fillId="2" borderId="22" xfId="90" applyFont="1" applyFill="1" applyBorder="1" applyAlignment="1">
      <alignment horizontal="center" vertical="center" justifyLastLine="1"/>
    </xf>
    <xf numFmtId="0" fontId="7" fillId="2" borderId="20" xfId="90" applyFont="1" applyFill="1" applyBorder="1" applyAlignment="1">
      <alignment horizontal="center" vertical="center" justifyLastLine="1"/>
    </xf>
    <xf numFmtId="0" fontId="7" fillId="2" borderId="24" xfId="90" applyFont="1" applyFill="1" applyBorder="1" applyAlignment="1">
      <alignment horizontal="center" vertical="center" justifyLastLine="1"/>
    </xf>
    <xf numFmtId="0" fontId="24" fillId="2" borderId="31" xfId="90" applyFont="1" applyFill="1" applyBorder="1" applyAlignment="1">
      <alignment horizontal="center" vertical="center" wrapText="1" justifyLastLine="1"/>
    </xf>
    <xf numFmtId="0" fontId="24" fillId="2" borderId="29" xfId="90" applyFont="1" applyFill="1" applyBorder="1" applyAlignment="1">
      <alignment horizontal="center" vertical="center" wrapText="1" justifyLastLine="1"/>
    </xf>
    <xf numFmtId="0" fontId="8" fillId="2" borderId="1" xfId="90" applyFont="1" applyFill="1" applyBorder="1" applyAlignment="1">
      <alignment horizontal="center" vertical="center" wrapText="1" justifyLastLine="1"/>
    </xf>
    <xf numFmtId="0" fontId="8" fillId="2" borderId="22" xfId="90" applyFont="1" applyFill="1" applyBorder="1" applyAlignment="1">
      <alignment horizontal="center" vertical="center" wrapText="1" justifyLastLine="1"/>
    </xf>
    <xf numFmtId="0" fontId="8" fillId="2" borderId="31" xfId="88" applyFont="1" applyFill="1" applyBorder="1" applyAlignment="1">
      <alignment horizontal="center" vertical="center" wrapText="1"/>
    </xf>
    <xf numFmtId="0" fontId="8" fillId="2" borderId="29" xfId="88" applyFont="1" applyFill="1" applyBorder="1" applyAlignment="1">
      <alignment horizontal="center" vertical="center" wrapText="1"/>
    </xf>
    <xf numFmtId="0" fontId="24" fillId="2" borderId="1" xfId="88" applyFont="1" applyFill="1" applyBorder="1" applyAlignment="1">
      <alignment horizontal="center" vertical="center" wrapText="1"/>
    </xf>
    <xf numFmtId="0" fontId="24" fillId="2" borderId="22" xfId="88" applyFont="1" applyFill="1" applyBorder="1" applyAlignment="1">
      <alignment horizontal="center" vertical="center"/>
    </xf>
    <xf numFmtId="0" fontId="7" fillId="2" borderId="17" xfId="90" applyFont="1" applyFill="1" applyBorder="1" applyAlignment="1">
      <alignment horizontal="center" vertical="center" justifyLastLine="1"/>
    </xf>
    <xf numFmtId="0" fontId="7" fillId="2" borderId="31" xfId="90" applyFont="1" applyFill="1" applyBorder="1" applyAlignment="1">
      <alignment horizontal="center" vertical="center" wrapText="1"/>
    </xf>
    <xf numFmtId="0" fontId="7" fillId="2" borderId="29" xfId="90" applyFont="1" applyFill="1" applyBorder="1" applyAlignment="1">
      <alignment horizontal="center" vertical="center" wrapText="1"/>
    </xf>
    <xf numFmtId="0" fontId="7" fillId="2" borderId="21" xfId="90" applyFont="1" applyFill="1" applyBorder="1" applyAlignment="1">
      <alignment horizontal="center" vertical="center" wrapText="1" justifyLastLine="1"/>
    </xf>
    <xf numFmtId="184" fontId="4" fillId="2" borderId="0" xfId="7" applyNumberFormat="1" applyFont="1" applyFill="1" applyBorder="1" applyAlignment="1">
      <alignment horizontal="right" vertical="center"/>
    </xf>
    <xf numFmtId="184" fontId="7" fillId="2" borderId="161" xfId="7" applyNumberFormat="1" applyFont="1" applyFill="1" applyBorder="1" applyAlignment="1">
      <alignment horizontal="right" vertical="center"/>
    </xf>
    <xf numFmtId="184" fontId="7" fillId="2" borderId="2" xfId="7" applyNumberFormat="1" applyFont="1" applyFill="1" applyBorder="1" applyAlignment="1">
      <alignment horizontal="right" vertical="center"/>
    </xf>
    <xf numFmtId="184" fontId="7" fillId="2" borderId="159" xfId="7" applyNumberFormat="1" applyFont="1" applyFill="1" applyBorder="1" applyAlignment="1">
      <alignment horizontal="right" vertical="center"/>
    </xf>
    <xf numFmtId="184" fontId="4" fillId="2" borderId="2" xfId="7" applyNumberFormat="1" applyFont="1" applyFill="1" applyBorder="1" applyAlignment="1">
      <alignment horizontal="right" vertical="center"/>
    </xf>
    <xf numFmtId="184" fontId="4" fillId="2" borderId="159" xfId="7" applyNumberFormat="1" applyFont="1" applyFill="1" applyBorder="1" applyAlignment="1">
      <alignment horizontal="right" vertical="center"/>
    </xf>
    <xf numFmtId="184" fontId="7" fillId="2" borderId="150" xfId="7" applyNumberFormat="1" applyFont="1" applyFill="1" applyBorder="1" applyAlignment="1">
      <alignment horizontal="right" vertical="center"/>
    </xf>
    <xf numFmtId="184" fontId="7" fillId="2" borderId="0" xfId="7" applyNumberFormat="1" applyFont="1" applyFill="1" applyBorder="1" applyAlignment="1">
      <alignment horizontal="right" vertical="center"/>
    </xf>
    <xf numFmtId="184" fontId="7" fillId="2" borderId="148" xfId="7" applyNumberFormat="1" applyFont="1" applyFill="1" applyBorder="1" applyAlignment="1">
      <alignment horizontal="right" vertical="center"/>
    </xf>
    <xf numFmtId="184" fontId="4" fillId="2" borderId="148" xfId="7" applyNumberFormat="1" applyFont="1" applyFill="1" applyBorder="1" applyAlignment="1">
      <alignment horizontal="right" vertical="center"/>
    </xf>
    <xf numFmtId="184" fontId="7" fillId="2" borderId="157" xfId="7" quotePrefix="1" applyNumberFormat="1" applyFont="1" applyFill="1" applyBorder="1" applyAlignment="1">
      <alignment horizontal="right" vertical="center"/>
    </xf>
    <xf numFmtId="184" fontId="7" fillId="2" borderId="158" xfId="7" quotePrefix="1" applyNumberFormat="1" applyFont="1" applyFill="1" applyBorder="1" applyAlignment="1">
      <alignment horizontal="right" vertical="center"/>
    </xf>
    <xf numFmtId="184" fontId="4" fillId="2" borderId="158" xfId="7" quotePrefix="1" applyNumberFormat="1" applyFont="1" applyFill="1" applyBorder="1" applyAlignment="1">
      <alignment horizontal="right" vertical="center"/>
    </xf>
    <xf numFmtId="0" fontId="7" fillId="2" borderId="155" xfId="91" applyFont="1" applyFill="1" applyBorder="1" applyAlignment="1">
      <alignment horizontal="center" vertical="center" wrapText="1" justifyLastLine="1"/>
    </xf>
    <xf numFmtId="0" fontId="7" fillId="2" borderId="148" xfId="91" applyFont="1" applyFill="1" applyBorder="1" applyAlignment="1">
      <alignment horizontal="center" vertical="center" wrapText="1" justifyLastLine="1"/>
    </xf>
    <xf numFmtId="0" fontId="7" fillId="2" borderId="159" xfId="91" applyFont="1" applyFill="1" applyBorder="1" applyAlignment="1">
      <alignment horizontal="center" vertical="center" wrapText="1" justifyLastLine="1"/>
    </xf>
    <xf numFmtId="184" fontId="7" fillId="2" borderId="155" xfId="7" quotePrefix="1" applyNumberFormat="1" applyFont="1" applyFill="1" applyBorder="1" applyAlignment="1">
      <alignment horizontal="right" vertical="center"/>
    </xf>
    <xf numFmtId="184" fontId="4" fillId="2" borderId="155" xfId="7" quotePrefix="1" applyNumberFormat="1" applyFont="1" applyFill="1" applyBorder="1" applyAlignment="1">
      <alignment horizontal="right" vertical="center"/>
    </xf>
    <xf numFmtId="184" fontId="7" fillId="2" borderId="153" xfId="7" applyNumberFormat="1" applyFont="1" applyFill="1" applyBorder="1" applyAlignment="1">
      <alignment horizontal="right" vertical="center"/>
    </xf>
    <xf numFmtId="184" fontId="7" fillId="2" borderId="154" xfId="7" applyNumberFormat="1" applyFont="1" applyFill="1" applyBorder="1" applyAlignment="1">
      <alignment horizontal="right" vertical="center"/>
    </xf>
    <xf numFmtId="184" fontId="7" fillId="2" borderId="151" xfId="7" applyNumberFormat="1" applyFont="1" applyFill="1" applyBorder="1" applyAlignment="1">
      <alignment horizontal="right" vertical="center"/>
    </xf>
    <xf numFmtId="184" fontId="4" fillId="2" borderId="154" xfId="7" applyNumberFormat="1" applyFont="1" applyFill="1" applyBorder="1" applyAlignment="1">
      <alignment horizontal="right" vertical="center"/>
    </xf>
    <xf numFmtId="184" fontId="4" fillId="2" borderId="151" xfId="7" applyNumberFormat="1" applyFont="1" applyFill="1" applyBorder="1" applyAlignment="1">
      <alignment horizontal="right" vertical="center"/>
    </xf>
    <xf numFmtId="184" fontId="7" fillId="2" borderId="157" xfId="7" applyNumberFormat="1" applyFont="1" applyFill="1" applyBorder="1" applyAlignment="1">
      <alignment horizontal="right" vertical="center"/>
    </xf>
    <xf numFmtId="184" fontId="7" fillId="2" borderId="158" xfId="7" applyNumberFormat="1" applyFont="1" applyFill="1" applyBorder="1" applyAlignment="1">
      <alignment horizontal="right" vertical="center"/>
    </xf>
    <xf numFmtId="184" fontId="4" fillId="2" borderId="158" xfId="7" applyNumberFormat="1" applyFont="1" applyFill="1" applyBorder="1" applyAlignment="1">
      <alignment horizontal="right" vertical="center"/>
    </xf>
    <xf numFmtId="0" fontId="7" fillId="2" borderId="155" xfId="91" applyFont="1" applyFill="1" applyBorder="1" applyAlignment="1">
      <alignment horizontal="center" vertical="center" justifyLastLine="1"/>
    </xf>
    <xf numFmtId="0" fontId="7" fillId="2" borderId="148" xfId="91" applyFont="1" applyFill="1" applyBorder="1" applyAlignment="1">
      <alignment horizontal="center" vertical="center" justifyLastLine="1"/>
    </xf>
    <xf numFmtId="0" fontId="7" fillId="2" borderId="151" xfId="91" applyFont="1" applyFill="1" applyBorder="1" applyAlignment="1">
      <alignment horizontal="center" vertical="center" justifyLastLine="1"/>
    </xf>
    <xf numFmtId="184" fontId="7" fillId="2" borderId="155" xfId="7" applyNumberFormat="1" applyFont="1" applyFill="1" applyBorder="1" applyAlignment="1">
      <alignment horizontal="right" vertical="center"/>
    </xf>
    <xf numFmtId="184" fontId="4" fillId="2" borderId="155" xfId="7" applyNumberFormat="1" applyFont="1" applyFill="1" applyBorder="1" applyAlignment="1">
      <alignment horizontal="right" vertical="center"/>
    </xf>
    <xf numFmtId="184" fontId="7" fillId="2" borderId="147" xfId="7" applyNumberFormat="1" applyFont="1" applyFill="1" applyBorder="1" applyAlignment="1">
      <alignment horizontal="right" vertical="center"/>
    </xf>
    <xf numFmtId="184" fontId="7" fillId="2" borderId="5" xfId="7" applyNumberFormat="1" applyFont="1" applyFill="1" applyBorder="1" applyAlignment="1">
      <alignment horizontal="right" vertical="center"/>
    </xf>
    <xf numFmtId="184" fontId="4" fillId="2" borderId="5" xfId="7" applyNumberFormat="1" applyFont="1" applyFill="1" applyBorder="1" applyAlignment="1">
      <alignment horizontal="right" vertical="center"/>
    </xf>
    <xf numFmtId="0" fontId="7" fillId="2" borderId="144" xfId="91" applyFont="1" applyFill="1" applyBorder="1" applyAlignment="1">
      <alignment horizontal="center" vertical="center"/>
    </xf>
    <xf numFmtId="0" fontId="7" fillId="2" borderId="145" xfId="91" applyFont="1" applyFill="1" applyBorder="1" applyAlignment="1">
      <alignment horizontal="center" vertical="center" justifyLastLine="1"/>
    </xf>
    <xf numFmtId="184" fontId="7" fillId="2" borderId="145" xfId="7" applyNumberFormat="1" applyFont="1" applyFill="1" applyBorder="1" applyAlignment="1">
      <alignment horizontal="right" vertical="center"/>
    </xf>
    <xf numFmtId="184" fontId="4" fillId="2" borderId="145" xfId="7" applyNumberFormat="1" applyFont="1" applyFill="1" applyBorder="1" applyAlignment="1">
      <alignment horizontal="right" vertical="center"/>
    </xf>
    <xf numFmtId="179" fontId="4" fillId="2" borderId="2" xfId="91" applyNumberFormat="1" applyFont="1" applyFill="1" applyBorder="1" applyAlignment="1">
      <alignment horizontal="right" vertical="center"/>
    </xf>
    <xf numFmtId="0" fontId="7" fillId="2" borderId="0" xfId="91" applyFont="1" applyFill="1" applyBorder="1" applyAlignment="1">
      <alignment horizontal="distributed" vertical="center" justifyLastLine="1"/>
    </xf>
    <xf numFmtId="0" fontId="7" fillId="2" borderId="22" xfId="91" applyFont="1" applyFill="1" applyBorder="1" applyAlignment="1">
      <alignment horizontal="distributed" vertical="center" justifyLastLine="1"/>
    </xf>
    <xf numFmtId="0" fontId="7" fillId="2" borderId="142" xfId="91" applyFont="1" applyFill="1" applyBorder="1" applyAlignment="1">
      <alignment horizontal="center" vertical="center" wrapText="1" justifyLastLine="1"/>
    </xf>
    <xf numFmtId="0" fontId="7" fillId="2" borderId="86" xfId="91" applyFont="1" applyFill="1" applyBorder="1" applyAlignment="1">
      <alignment horizontal="center" vertical="center" justifyLastLine="1"/>
    </xf>
    <xf numFmtId="0" fontId="7" fillId="2" borderId="82" xfId="91" applyFont="1" applyFill="1" applyBorder="1" applyAlignment="1">
      <alignment horizontal="center" vertical="center"/>
    </xf>
    <xf numFmtId="0" fontId="7" fillId="2" borderId="9" xfId="91" applyFont="1" applyFill="1" applyBorder="1" applyAlignment="1">
      <alignment horizontal="center" vertical="center"/>
    </xf>
    <xf numFmtId="0" fontId="7" fillId="2" borderId="73" xfId="91" applyFont="1" applyFill="1" applyBorder="1" applyAlignment="1">
      <alignment horizontal="center" vertical="center"/>
    </xf>
    <xf numFmtId="0" fontId="7" fillId="2" borderId="79" xfId="91" applyFont="1" applyFill="1" applyBorder="1" applyAlignment="1">
      <alignment horizontal="center" vertical="center"/>
    </xf>
    <xf numFmtId="0" fontId="7" fillId="2" borderId="26" xfId="91" applyFont="1" applyFill="1" applyBorder="1" applyAlignment="1">
      <alignment horizontal="center" vertical="center"/>
    </xf>
    <xf numFmtId="0" fontId="7" fillId="2" borderId="76" xfId="91" applyFont="1" applyFill="1" applyBorder="1" applyAlignment="1">
      <alignment horizontal="center" vertical="center"/>
    </xf>
    <xf numFmtId="0" fontId="7" fillId="2" borderId="143" xfId="91" applyFont="1" applyFill="1" applyBorder="1" applyAlignment="1">
      <alignment horizontal="center" vertical="center"/>
    </xf>
    <xf numFmtId="0" fontId="7" fillId="2" borderId="144" xfId="91" applyFont="1" applyFill="1" applyBorder="1" applyAlignment="1">
      <alignment horizontal="center" vertical="center" wrapText="1"/>
    </xf>
    <xf numFmtId="0" fontId="7" fillId="2" borderId="2" xfId="91" applyFont="1" applyFill="1" applyBorder="1" applyAlignment="1">
      <alignment horizontal="center" vertical="center"/>
    </xf>
    <xf numFmtId="0" fontId="7" fillId="2" borderId="4" xfId="91" applyFont="1" applyFill="1" applyBorder="1" applyAlignment="1">
      <alignment horizontal="center" vertical="center"/>
    </xf>
    <xf numFmtId="181" fontId="4" fillId="2" borderId="3" xfId="91" applyNumberFormat="1" applyFont="1" applyFill="1" applyBorder="1" applyAlignment="1">
      <alignment horizontal="right" vertical="center"/>
    </xf>
    <xf numFmtId="181" fontId="4" fillId="2" borderId="2" xfId="91" applyNumberFormat="1" applyFont="1" applyFill="1" applyBorder="1" applyAlignment="1">
      <alignment horizontal="right" vertical="center"/>
    </xf>
    <xf numFmtId="179" fontId="4" fillId="2" borderId="0" xfId="91" applyNumberFormat="1" applyFont="1" applyFill="1" applyBorder="1" applyAlignment="1">
      <alignment horizontal="right" vertical="center"/>
    </xf>
    <xf numFmtId="0" fontId="7" fillId="2" borderId="0" xfId="91" applyFont="1" applyFill="1" applyBorder="1" applyAlignment="1">
      <alignment horizontal="center" vertical="center"/>
    </xf>
    <xf numFmtId="0" fontId="7" fillId="2" borderId="23" xfId="91" applyFont="1" applyFill="1" applyBorder="1" applyAlignment="1">
      <alignment horizontal="center" vertical="center"/>
    </xf>
    <xf numFmtId="181" fontId="4" fillId="2" borderId="11" xfId="91" applyNumberFormat="1" applyFont="1" applyFill="1" applyBorder="1" applyAlignment="1">
      <alignment horizontal="right" vertical="center"/>
    </xf>
    <xf numFmtId="181" fontId="4" fillId="2" borderId="0" xfId="91" applyNumberFormat="1" applyFont="1" applyFill="1" applyBorder="1" applyAlignment="1">
      <alignment horizontal="right" vertical="center"/>
    </xf>
    <xf numFmtId="0" fontId="7" fillId="2" borderId="1" xfId="91" applyFont="1" applyFill="1" applyBorder="1" applyAlignment="1">
      <alignment horizontal="center" vertical="center" justifyLastLine="1"/>
    </xf>
    <xf numFmtId="0" fontId="7" fillId="2" borderId="24" xfId="91" applyFont="1" applyFill="1" applyBorder="1" applyAlignment="1">
      <alignment horizontal="center" vertical="center" justifyLastLine="1"/>
    </xf>
    <xf numFmtId="0" fontId="7" fillId="2" borderId="22" xfId="91" applyFont="1" applyFill="1" applyBorder="1" applyAlignment="1">
      <alignment horizontal="center" vertical="center" justifyLastLine="1"/>
    </xf>
    <xf numFmtId="0" fontId="7" fillId="2" borderId="17" xfId="91" applyFont="1" applyFill="1" applyBorder="1" applyAlignment="1">
      <alignment horizontal="center" vertical="center" justifyLastLine="1"/>
    </xf>
    <xf numFmtId="0" fontId="7" fillId="2" borderId="10" xfId="91" applyFont="1" applyFill="1" applyBorder="1" applyAlignment="1">
      <alignment horizontal="center" vertical="center"/>
    </xf>
    <xf numFmtId="0" fontId="7" fillId="2" borderId="18" xfId="91" applyFont="1" applyFill="1" applyBorder="1" applyAlignment="1">
      <alignment horizontal="center" vertical="center"/>
    </xf>
    <xf numFmtId="49" fontId="7" fillId="2" borderId="0" xfId="92" applyNumberFormat="1" applyFont="1" applyFill="1" applyBorder="1" applyAlignment="1">
      <alignment horizontal="center" vertical="center"/>
    </xf>
    <xf numFmtId="49" fontId="7" fillId="2" borderId="23" xfId="92" applyNumberFormat="1" applyFont="1" applyFill="1" applyBorder="1" applyAlignment="1">
      <alignment horizontal="center" vertical="center"/>
    </xf>
    <xf numFmtId="181" fontId="7" fillId="2" borderId="11" xfId="94" applyNumberFormat="1" applyFont="1" applyFill="1" applyBorder="1" applyAlignment="1">
      <alignment horizontal="right" vertical="center" indent="1"/>
    </xf>
    <xf numFmtId="181" fontId="7" fillId="2" borderId="0" xfId="94" applyNumberFormat="1" applyFont="1" applyFill="1" applyBorder="1" applyAlignment="1">
      <alignment horizontal="right" vertical="center" indent="1"/>
    </xf>
    <xf numFmtId="49" fontId="7" fillId="2" borderId="2" xfId="92" applyNumberFormat="1" applyFont="1" applyFill="1" applyBorder="1" applyAlignment="1">
      <alignment horizontal="center" vertical="center"/>
    </xf>
    <xf numFmtId="49" fontId="7" fillId="2" borderId="4" xfId="92" applyNumberFormat="1" applyFont="1" applyFill="1" applyBorder="1" applyAlignment="1">
      <alignment horizontal="center" vertical="center"/>
    </xf>
    <xf numFmtId="181" fontId="7" fillId="2" borderId="3" xfId="94" applyNumberFormat="1" applyFont="1" applyFill="1" applyBorder="1" applyAlignment="1">
      <alignment horizontal="right" vertical="center" indent="1"/>
    </xf>
    <xf numFmtId="181" fontId="7" fillId="2" borderId="2" xfId="94" applyNumberFormat="1" applyFont="1" applyFill="1" applyBorder="1" applyAlignment="1">
      <alignment horizontal="right" vertical="center" indent="1"/>
    </xf>
    <xf numFmtId="181" fontId="7" fillId="2" borderId="6" xfId="94" applyNumberFormat="1" applyFont="1" applyFill="1" applyBorder="1" applyAlignment="1">
      <alignment horizontal="right" vertical="center" indent="1"/>
    </xf>
    <xf numFmtId="181" fontId="7" fillId="2" borderId="5" xfId="94" applyNumberFormat="1" applyFont="1" applyFill="1" applyBorder="1" applyAlignment="1">
      <alignment horizontal="right" vertical="center" indent="1"/>
    </xf>
    <xf numFmtId="0" fontId="7" fillId="2" borderId="9" xfId="92" applyFont="1" applyFill="1" applyBorder="1" applyAlignment="1">
      <alignment horizontal="center" vertical="center" justifyLastLine="1"/>
    </xf>
    <xf numFmtId="0" fontId="7" fillId="2" borderId="10" xfId="92" applyFont="1" applyFill="1" applyBorder="1" applyAlignment="1">
      <alignment horizontal="center" vertical="center" justifyLastLine="1"/>
    </xf>
    <xf numFmtId="0" fontId="45" fillId="2" borderId="11" xfId="92" applyFont="1" applyFill="1" applyBorder="1" applyAlignment="1">
      <alignment horizontal="center" vertical="center" wrapText="1"/>
    </xf>
    <xf numFmtId="0" fontId="45" fillId="2" borderId="0" xfId="92" applyFont="1" applyFill="1" applyBorder="1" applyAlignment="1">
      <alignment horizontal="center" vertical="center" wrapText="1"/>
    </xf>
    <xf numFmtId="0" fontId="45" fillId="2" borderId="3" xfId="92" applyFont="1" applyFill="1" applyBorder="1" applyAlignment="1">
      <alignment horizontal="center" vertical="center" wrapText="1"/>
    </xf>
    <xf numFmtId="0" fontId="45" fillId="2" borderId="2" xfId="92" applyFont="1" applyFill="1" applyBorder="1" applyAlignment="1">
      <alignment horizontal="center" vertical="center" wrapText="1"/>
    </xf>
    <xf numFmtId="0" fontId="7" fillId="2" borderId="21" xfId="93" applyFont="1" applyFill="1" applyBorder="1" applyAlignment="1">
      <alignment horizontal="distributed" vertical="center" justifyLastLine="1"/>
    </xf>
    <xf numFmtId="0" fontId="7" fillId="2" borderId="27" xfId="93" applyFont="1" applyFill="1" applyBorder="1" applyAlignment="1">
      <alignment horizontal="distributed" vertical="center" justifyLastLine="1"/>
    </xf>
    <xf numFmtId="0" fontId="7" fillId="2" borderId="9" xfId="93" applyFont="1" applyFill="1" applyBorder="1" applyAlignment="1">
      <alignment horizontal="distributed" vertical="center" justifyLastLine="1"/>
    </xf>
    <xf numFmtId="0" fontId="7" fillId="2" borderId="10" xfId="93" applyFont="1" applyFill="1" applyBorder="1" applyAlignment="1">
      <alignment horizontal="distributed" vertical="center" justifyLastLine="1"/>
    </xf>
    <xf numFmtId="0" fontId="7" fillId="2" borderId="21" xfId="94" applyFont="1" applyFill="1" applyBorder="1" applyAlignment="1">
      <alignment horizontal="center" vertical="center" justifyLastLine="1"/>
    </xf>
    <xf numFmtId="0" fontId="7" fillId="2" borderId="9" xfId="94" applyFont="1" applyFill="1" applyBorder="1" applyAlignment="1">
      <alignment horizontal="center" vertical="center" justifyLastLine="1"/>
    </xf>
    <xf numFmtId="0" fontId="7" fillId="2" borderId="27" xfId="94" applyFont="1" applyFill="1" applyBorder="1" applyAlignment="1">
      <alignment horizontal="center" vertical="center" justifyLastLine="1"/>
    </xf>
    <xf numFmtId="0" fontId="7" fillId="2" borderId="26" xfId="94" applyFont="1" applyFill="1" applyBorder="1" applyAlignment="1">
      <alignment horizontal="center" vertical="center" justifyLastLine="1"/>
    </xf>
    <xf numFmtId="0" fontId="7" fillId="2" borderId="9" xfId="94" applyFont="1" applyFill="1" applyBorder="1" applyAlignment="1">
      <alignment horizontal="center" vertical="center" wrapText="1" justifyLastLine="1"/>
    </xf>
    <xf numFmtId="0" fontId="7" fillId="2" borderId="26" xfId="94" applyFont="1" applyFill="1" applyBorder="1" applyAlignment="1">
      <alignment horizontal="center" vertical="center" wrapText="1" justifyLastLine="1"/>
    </xf>
    <xf numFmtId="0" fontId="7" fillId="2" borderId="9" xfId="94" applyFont="1" applyFill="1" applyBorder="1" applyAlignment="1">
      <alignment horizontal="distributed" vertical="center" justifyLastLine="1"/>
    </xf>
    <xf numFmtId="0" fontId="7" fillId="2" borderId="10" xfId="94" applyFont="1" applyFill="1" applyBorder="1" applyAlignment="1">
      <alignment horizontal="distributed" vertical="center" justifyLastLine="1"/>
    </xf>
    <xf numFmtId="0" fontId="7" fillId="2" borderId="1" xfId="97" applyFont="1" applyFill="1" applyBorder="1" applyAlignment="1">
      <alignment horizontal="center" vertical="center"/>
    </xf>
    <xf numFmtId="0" fontId="7" fillId="2" borderId="21" xfId="97" applyFont="1" applyFill="1" applyBorder="1" applyAlignment="1">
      <alignment horizontal="center" vertical="center" justifyLastLine="1"/>
    </xf>
    <xf numFmtId="0" fontId="7" fillId="2" borderId="9" xfId="97" applyFont="1" applyFill="1" applyBorder="1" applyAlignment="1">
      <alignment horizontal="center" vertical="center" justifyLastLine="1"/>
    </xf>
    <xf numFmtId="0" fontId="7" fillId="2" borderId="0" xfId="97" applyFont="1" applyFill="1" applyBorder="1" applyAlignment="1">
      <alignment horizontal="center" vertical="center"/>
    </xf>
    <xf numFmtId="0" fontId="7" fillId="2" borderId="23" xfId="97" applyFont="1" applyFill="1" applyBorder="1" applyAlignment="1">
      <alignment horizontal="center" vertical="center"/>
    </xf>
    <xf numFmtId="0" fontId="7" fillId="2" borderId="2" xfId="97" applyFont="1" applyFill="1" applyBorder="1" applyAlignment="1">
      <alignment horizontal="center" vertical="center"/>
    </xf>
    <xf numFmtId="0" fontId="7" fillId="2" borderId="4" xfId="97" applyFont="1" applyFill="1" applyBorder="1" applyAlignment="1">
      <alignment horizontal="center" vertical="center"/>
    </xf>
    <xf numFmtId="49" fontId="7" fillId="2" borderId="0" xfId="95" applyNumberFormat="1" applyFont="1" applyFill="1" applyBorder="1" applyAlignment="1">
      <alignment horizontal="center" vertical="center"/>
    </xf>
    <xf numFmtId="49" fontId="7" fillId="2" borderId="23" xfId="95" applyNumberFormat="1" applyFont="1" applyFill="1" applyBorder="1" applyAlignment="1">
      <alignment horizontal="center" vertical="center"/>
    </xf>
    <xf numFmtId="49" fontId="7" fillId="2" borderId="2" xfId="95" applyNumberFormat="1" applyFont="1" applyFill="1" applyBorder="1" applyAlignment="1">
      <alignment horizontal="center" vertical="center"/>
    </xf>
    <xf numFmtId="49" fontId="7" fillId="2" borderId="4" xfId="95" applyNumberFormat="1" applyFont="1" applyFill="1" applyBorder="1" applyAlignment="1">
      <alignment horizontal="center" vertical="center"/>
    </xf>
    <xf numFmtId="38" fontId="7" fillId="2" borderId="8" xfId="7" applyFont="1" applyFill="1" applyBorder="1" applyAlignment="1">
      <alignment horizontal="center" vertical="center" shrinkToFit="1"/>
    </xf>
    <xf numFmtId="38" fontId="7" fillId="2" borderId="21" xfId="7" applyFont="1" applyFill="1" applyBorder="1" applyAlignment="1">
      <alignment horizontal="center" vertical="center" shrinkToFit="1"/>
    </xf>
    <xf numFmtId="38" fontId="7" fillId="2" borderId="23" xfId="7" applyFont="1" applyFill="1" applyBorder="1" applyAlignment="1">
      <alignment horizontal="center" vertical="center" shrinkToFit="1"/>
    </xf>
    <xf numFmtId="38" fontId="7" fillId="2" borderId="4" xfId="7" applyFont="1" applyFill="1" applyBorder="1" applyAlignment="1">
      <alignment horizontal="center" vertical="center" shrinkToFit="1"/>
    </xf>
    <xf numFmtId="0" fontId="7" fillId="2" borderId="8" xfId="95" applyFont="1" applyFill="1" applyBorder="1" applyAlignment="1">
      <alignment horizontal="center" vertical="center" justifyLastLine="1"/>
    </xf>
    <xf numFmtId="0" fontId="7" fillId="2" borderId="21" xfId="95" applyFont="1" applyFill="1" applyBorder="1" applyAlignment="1">
      <alignment horizontal="center" vertical="center" justifyLastLine="1"/>
    </xf>
    <xf numFmtId="0" fontId="7" fillId="2" borderId="0" xfId="98" applyFont="1" applyFill="1" applyBorder="1" applyAlignment="1">
      <alignment vertical="center" shrinkToFit="1"/>
    </xf>
    <xf numFmtId="0" fontId="6" fillId="2" borderId="23" xfId="98" applyFill="1" applyBorder="1" applyAlignment="1">
      <alignment vertical="center" shrinkToFit="1"/>
    </xf>
    <xf numFmtId="0" fontId="7" fillId="2" borderId="0" xfId="98" applyFont="1" applyFill="1" applyBorder="1" applyAlignment="1">
      <alignment horizontal="distributed" vertical="center"/>
    </xf>
    <xf numFmtId="0" fontId="7" fillId="2" borderId="23" xfId="98" applyFont="1" applyFill="1" applyBorder="1" applyAlignment="1">
      <alignment horizontal="distributed" vertical="center"/>
    </xf>
    <xf numFmtId="0" fontId="7" fillId="2" borderId="18" xfId="98" applyFont="1" applyFill="1" applyBorder="1" applyAlignment="1">
      <alignment horizontal="center" vertical="center"/>
    </xf>
    <xf numFmtId="0" fontId="7" fillId="2" borderId="28" xfId="98" applyFont="1" applyFill="1" applyBorder="1" applyAlignment="1">
      <alignment horizontal="center" vertical="center"/>
    </xf>
    <xf numFmtId="0" fontId="7" fillId="2" borderId="27" xfId="98" applyFont="1" applyFill="1" applyBorder="1" applyAlignment="1">
      <alignment horizontal="center" vertical="center"/>
    </xf>
    <xf numFmtId="0" fontId="4" fillId="2" borderId="19" xfId="98" applyFont="1" applyFill="1" applyBorder="1" applyAlignment="1">
      <alignment horizontal="center" vertical="center"/>
    </xf>
    <xf numFmtId="0" fontId="4" fillId="2" borderId="22" xfId="98" applyFont="1" applyFill="1" applyBorder="1" applyAlignment="1">
      <alignment horizontal="center" vertical="center"/>
    </xf>
    <xf numFmtId="0" fontId="4" fillId="2" borderId="17" xfId="98" applyFont="1" applyFill="1" applyBorder="1" applyAlignment="1">
      <alignment horizontal="center" vertical="center"/>
    </xf>
    <xf numFmtId="0" fontId="4" fillId="2" borderId="28" xfId="98" applyFont="1" applyFill="1" applyBorder="1" applyAlignment="1">
      <alignment horizontal="center" vertical="center"/>
    </xf>
    <xf numFmtId="0" fontId="7" fillId="2" borderId="8" xfId="98" applyFont="1" applyFill="1" applyBorder="1" applyAlignment="1">
      <alignment horizontal="center" vertical="center"/>
    </xf>
    <xf numFmtId="0" fontId="7" fillId="2" borderId="21" xfId="98" applyFont="1" applyFill="1" applyBorder="1" applyAlignment="1">
      <alignment horizontal="center" vertical="center"/>
    </xf>
    <xf numFmtId="0" fontId="7" fillId="2" borderId="1" xfId="98" applyFont="1" applyFill="1" applyBorder="1" applyAlignment="1">
      <alignment horizontal="center" vertical="center" justifyLastLine="1"/>
    </xf>
    <xf numFmtId="0" fontId="7" fillId="2" borderId="24" xfId="98" applyFont="1" applyFill="1" applyBorder="1" applyAlignment="1">
      <alignment horizontal="center" vertical="center" justifyLastLine="1"/>
    </xf>
    <xf numFmtId="0" fontId="7" fillId="2" borderId="22" xfId="98" applyFont="1" applyFill="1" applyBorder="1" applyAlignment="1">
      <alignment horizontal="center" vertical="center" justifyLastLine="1"/>
    </xf>
    <xf numFmtId="0" fontId="7" fillId="2" borderId="17" xfId="98" applyFont="1" applyFill="1" applyBorder="1" applyAlignment="1">
      <alignment horizontal="center" vertical="center" justifyLastLine="1"/>
    </xf>
    <xf numFmtId="49" fontId="7" fillId="2" borderId="8" xfId="98" applyNumberFormat="1" applyFont="1" applyFill="1" applyBorder="1" applyAlignment="1">
      <alignment horizontal="center" vertical="center"/>
    </xf>
    <xf numFmtId="0" fontId="7" fillId="2" borderId="26" xfId="98" applyFont="1" applyFill="1" applyBorder="1" applyAlignment="1">
      <alignment horizontal="center" vertical="center"/>
    </xf>
    <xf numFmtId="0" fontId="7" fillId="2" borderId="26" xfId="98" applyFont="1" applyFill="1" applyBorder="1" applyAlignment="1">
      <alignment horizontal="center" vertical="center" wrapText="1"/>
    </xf>
    <xf numFmtId="0" fontId="8" fillId="2" borderId="18" xfId="98" applyFont="1" applyFill="1" applyBorder="1" applyAlignment="1">
      <alignment horizontal="center" vertical="center"/>
    </xf>
    <xf numFmtId="0" fontId="8" fillId="2" borderId="27" xfId="98" applyFont="1" applyFill="1" applyBorder="1" applyAlignment="1">
      <alignment horizontal="center" vertical="center"/>
    </xf>
    <xf numFmtId="0" fontId="7" fillId="2" borderId="31" xfId="98" applyFont="1" applyFill="1" applyBorder="1" applyAlignment="1">
      <alignment horizontal="center" vertical="center"/>
    </xf>
    <xf numFmtId="0" fontId="7" fillId="2" borderId="29" xfId="98" applyFont="1" applyFill="1" applyBorder="1" applyAlignment="1">
      <alignment horizontal="center" vertical="center"/>
    </xf>
    <xf numFmtId="0" fontId="6" fillId="2" borderId="10" xfId="98" applyFill="1" applyBorder="1" applyAlignment="1">
      <alignment horizontal="center" vertical="center"/>
    </xf>
    <xf numFmtId="0" fontId="6" fillId="2" borderId="8" xfId="98" applyFill="1" applyBorder="1" applyAlignment="1">
      <alignment horizontal="center" vertical="center"/>
    </xf>
    <xf numFmtId="0" fontId="6" fillId="2" borderId="21" xfId="98" applyFill="1" applyBorder="1" applyAlignment="1">
      <alignment horizontal="center" vertical="center"/>
    </xf>
    <xf numFmtId="0" fontId="7" fillId="2" borderId="10" xfId="98" applyFont="1" applyFill="1" applyBorder="1" applyAlignment="1">
      <alignment horizontal="center" vertical="center"/>
    </xf>
    <xf numFmtId="49" fontId="7" fillId="2" borderId="4" xfId="99" applyNumberFormat="1" applyFont="1" applyFill="1" applyBorder="1" applyAlignment="1">
      <alignment horizontal="center" vertical="center"/>
    </xf>
    <xf numFmtId="49" fontId="7" fillId="2" borderId="40" xfId="99" applyNumberFormat="1" applyFont="1" applyFill="1" applyBorder="1" applyAlignment="1">
      <alignment horizontal="center" vertical="center"/>
    </xf>
    <xf numFmtId="181" fontId="7" fillId="2" borderId="3" xfId="99" applyNumberFormat="1" applyFont="1" applyFill="1" applyBorder="1" applyAlignment="1">
      <alignment horizontal="right" vertical="center"/>
    </xf>
    <xf numFmtId="181" fontId="7" fillId="2" borderId="2" xfId="99" applyNumberFormat="1" applyFont="1" applyFill="1" applyBorder="1" applyAlignment="1">
      <alignment horizontal="right" vertical="center"/>
    </xf>
    <xf numFmtId="181" fontId="4" fillId="2" borderId="2" xfId="99" applyNumberFormat="1" applyFont="1" applyFill="1" applyBorder="1" applyAlignment="1">
      <alignment horizontal="right" vertical="center"/>
    </xf>
    <xf numFmtId="49" fontId="7" fillId="2" borderId="23" xfId="99" applyNumberFormat="1" applyFont="1" applyFill="1" applyBorder="1" applyAlignment="1">
      <alignment horizontal="center" vertical="center"/>
    </xf>
    <xf numFmtId="49" fontId="7" fillId="2" borderId="39" xfId="99" applyNumberFormat="1" applyFont="1" applyFill="1" applyBorder="1" applyAlignment="1">
      <alignment horizontal="center" vertical="center"/>
    </xf>
    <xf numFmtId="181" fontId="7" fillId="2" borderId="11" xfId="99" applyNumberFormat="1" applyFont="1" applyFill="1" applyBorder="1" applyAlignment="1">
      <alignment horizontal="right" vertical="center"/>
    </xf>
    <xf numFmtId="181" fontId="7" fillId="2" borderId="0" xfId="99" applyNumberFormat="1" applyFont="1" applyFill="1" applyBorder="1" applyAlignment="1">
      <alignment horizontal="right" vertical="center"/>
    </xf>
    <xf numFmtId="181" fontId="4" fillId="2" borderId="0" xfId="99" applyNumberFormat="1" applyFont="1" applyFill="1" applyBorder="1" applyAlignment="1">
      <alignment horizontal="right" vertical="center"/>
    </xf>
    <xf numFmtId="181" fontId="4" fillId="2" borderId="0" xfId="99" quotePrefix="1" applyNumberFormat="1" applyFont="1" applyFill="1" applyBorder="1" applyAlignment="1">
      <alignment horizontal="right" vertical="center"/>
    </xf>
    <xf numFmtId="49" fontId="7" fillId="2" borderId="7" xfId="99" applyNumberFormat="1" applyFont="1" applyFill="1" applyBorder="1" applyAlignment="1">
      <alignment horizontal="center" vertical="center"/>
    </xf>
    <xf numFmtId="49" fontId="7" fillId="2" borderId="25" xfId="99" applyNumberFormat="1" applyFont="1" applyFill="1" applyBorder="1" applyAlignment="1">
      <alignment horizontal="center" vertical="center"/>
    </xf>
    <xf numFmtId="181" fontId="7" fillId="2" borderId="6" xfId="99" applyNumberFormat="1" applyFont="1" applyFill="1" applyBorder="1" applyAlignment="1">
      <alignment horizontal="right" vertical="center"/>
    </xf>
    <xf numFmtId="181" fontId="7" fillId="2" borderId="5" xfId="99" applyNumberFormat="1" applyFont="1" applyFill="1" applyBorder="1" applyAlignment="1">
      <alignment horizontal="right" vertical="center"/>
    </xf>
    <xf numFmtId="181" fontId="4" fillId="2" borderId="5" xfId="99" applyNumberFormat="1" applyFont="1" applyFill="1" applyBorder="1" applyAlignment="1">
      <alignment horizontal="right" vertical="center"/>
    </xf>
    <xf numFmtId="181" fontId="4" fillId="2" borderId="5" xfId="99" quotePrefix="1" applyNumberFormat="1" applyFont="1" applyFill="1" applyBorder="1" applyAlignment="1">
      <alignment horizontal="right" vertical="center"/>
    </xf>
    <xf numFmtId="0" fontId="7" fillId="2" borderId="10" xfId="99" applyFont="1" applyFill="1" applyBorder="1" applyAlignment="1">
      <alignment horizontal="distributed" vertical="center" justifyLastLine="1"/>
    </xf>
    <xf numFmtId="0" fontId="7" fillId="2" borderId="18" xfId="99" applyFont="1" applyFill="1" applyBorder="1" applyAlignment="1">
      <alignment horizontal="distributed" vertical="center" justifyLastLine="1"/>
    </xf>
    <xf numFmtId="0" fontId="35" fillId="2" borderId="0" xfId="99" applyFont="1" applyFill="1" applyAlignment="1">
      <alignment horizontal="left" vertical="center"/>
    </xf>
    <xf numFmtId="0" fontId="7" fillId="2" borderId="21" xfId="99" applyFont="1" applyFill="1" applyBorder="1" applyAlignment="1">
      <alignment horizontal="center" vertical="center" justifyLastLine="1"/>
    </xf>
    <xf numFmtId="0" fontId="7" fillId="2" borderId="9" xfId="99" applyFont="1" applyFill="1" applyBorder="1" applyAlignment="1">
      <alignment horizontal="center" vertical="center" justifyLastLine="1"/>
    </xf>
    <xf numFmtId="0" fontId="7" fillId="2" borderId="10" xfId="99" applyFont="1" applyFill="1" applyBorder="1" applyAlignment="1">
      <alignment horizontal="center" vertical="center" justifyLastLine="1"/>
    </xf>
    <xf numFmtId="0" fontId="7" fillId="2" borderId="21" xfId="99" applyFont="1" applyFill="1" applyBorder="1" applyAlignment="1">
      <alignment horizontal="distributed" vertical="center" justifyLastLine="1"/>
    </xf>
    <xf numFmtId="0" fontId="7" fillId="2" borderId="9" xfId="99" applyFont="1" applyFill="1" applyBorder="1" applyAlignment="1">
      <alignment horizontal="distributed" vertical="center" justifyLastLine="1"/>
    </xf>
    <xf numFmtId="0" fontId="7" fillId="2" borderId="27" xfId="99" applyFont="1" applyFill="1" applyBorder="1" applyAlignment="1">
      <alignment horizontal="distributed" vertical="center" justifyLastLine="1"/>
    </xf>
    <xf numFmtId="0" fontId="7" fillId="2" borderId="26" xfId="99" applyFont="1" applyFill="1" applyBorder="1" applyAlignment="1">
      <alignment horizontal="distributed" vertical="center" justifyLastLine="1"/>
    </xf>
    <xf numFmtId="0" fontId="7" fillId="2" borderId="2" xfId="100" applyFont="1" applyFill="1" applyBorder="1" applyAlignment="1">
      <alignment horizontal="distributed" vertical="center" justifyLastLine="1"/>
    </xf>
    <xf numFmtId="0" fontId="7" fillId="2" borderId="4" xfId="100" applyFont="1" applyFill="1" applyBorder="1" applyAlignment="1">
      <alignment horizontal="distributed" vertical="center" justifyLastLine="1"/>
    </xf>
    <xf numFmtId="0" fontId="4" fillId="2" borderId="3" xfId="100" applyFont="1" applyFill="1" applyBorder="1" applyAlignment="1">
      <alignment horizontal="center" vertical="center" justifyLastLine="1"/>
    </xf>
    <xf numFmtId="0" fontId="4" fillId="2" borderId="2" xfId="100" applyFont="1" applyFill="1" applyBorder="1" applyAlignment="1">
      <alignment horizontal="center" vertical="center" justifyLastLine="1"/>
    </xf>
    <xf numFmtId="0" fontId="4" fillId="2" borderId="2" xfId="100" applyFont="1" applyFill="1" applyBorder="1" applyAlignment="1">
      <alignment horizontal="center" vertical="center"/>
    </xf>
    <xf numFmtId="0" fontId="7" fillId="2" borderId="0" xfId="100" applyFont="1" applyFill="1" applyBorder="1" applyAlignment="1">
      <alignment horizontal="center" vertical="center" justifyLastLine="1"/>
    </xf>
    <xf numFmtId="0" fontId="7" fillId="2" borderId="23" xfId="100" applyFont="1" applyFill="1" applyBorder="1" applyAlignment="1">
      <alignment horizontal="center" vertical="center" justifyLastLine="1"/>
    </xf>
    <xf numFmtId="0" fontId="4" fillId="2" borderId="11" xfId="100" applyFont="1" applyFill="1" applyBorder="1" applyAlignment="1">
      <alignment horizontal="center" vertical="center" justifyLastLine="1"/>
    </xf>
    <xf numFmtId="0" fontId="4" fillId="2" borderId="0" xfId="100" applyFont="1" applyFill="1" applyBorder="1" applyAlignment="1">
      <alignment horizontal="center" vertical="center" justifyLastLine="1"/>
    </xf>
    <xf numFmtId="0" fontId="4" fillId="2" borderId="0" xfId="100" applyFont="1" applyFill="1" applyBorder="1" applyAlignment="1">
      <alignment horizontal="center" vertical="center"/>
    </xf>
    <xf numFmtId="0" fontId="7" fillId="2" borderId="0" xfId="100" applyFont="1" applyFill="1" applyBorder="1" applyAlignment="1">
      <alignment horizontal="distributed" vertical="center" indent="2"/>
    </xf>
    <xf numFmtId="0" fontId="7" fillId="2" borderId="23" xfId="100" applyFont="1" applyFill="1" applyBorder="1" applyAlignment="1">
      <alignment horizontal="distributed" vertical="center" indent="2"/>
    </xf>
    <xf numFmtId="179" fontId="4" fillId="2" borderId="2" xfId="15" applyNumberFormat="1" applyFont="1" applyFill="1" applyBorder="1" applyAlignment="1">
      <alignment vertical="center" justifyLastLine="1"/>
    </xf>
    <xf numFmtId="0" fontId="7" fillId="2" borderId="21" xfId="100" applyFont="1" applyFill="1" applyBorder="1" applyAlignment="1">
      <alignment horizontal="center" vertical="center" justifyLastLine="1"/>
    </xf>
    <xf numFmtId="0" fontId="7" fillId="2" borderId="9" xfId="100" applyFont="1" applyFill="1" applyBorder="1" applyAlignment="1">
      <alignment horizontal="center" vertical="center" justifyLastLine="1"/>
    </xf>
    <xf numFmtId="0" fontId="7" fillId="2" borderId="10" xfId="100" applyFont="1" applyFill="1" applyBorder="1" applyAlignment="1">
      <alignment horizontal="center" vertical="center" justifyLastLine="1"/>
    </xf>
    <xf numFmtId="0" fontId="7" fillId="2" borderId="5" xfId="100" applyFont="1" applyFill="1" applyBorder="1" applyAlignment="1">
      <alignment horizontal="distributed" vertical="center" indent="2"/>
    </xf>
    <xf numFmtId="0" fontId="7" fillId="2" borderId="7" xfId="100" applyFont="1" applyFill="1" applyBorder="1" applyAlignment="1">
      <alignment horizontal="distributed" vertical="center" indent="2"/>
    </xf>
    <xf numFmtId="0" fontId="4" fillId="2" borderId="6" xfId="100" applyFont="1" applyFill="1" applyBorder="1" applyAlignment="1">
      <alignment horizontal="center" vertical="center" justifyLastLine="1"/>
    </xf>
    <xf numFmtId="0" fontId="4" fillId="2" borderId="5" xfId="100" applyFont="1" applyFill="1" applyBorder="1" applyAlignment="1">
      <alignment horizontal="center" vertical="center" justifyLastLine="1"/>
    </xf>
    <xf numFmtId="0" fontId="4" fillId="2" borderId="5" xfId="100" applyFont="1" applyFill="1" applyBorder="1" applyAlignment="1">
      <alignment horizontal="center" vertical="center"/>
    </xf>
    <xf numFmtId="49" fontId="7" fillId="2" borderId="2" xfId="15" applyNumberFormat="1" applyFont="1" applyFill="1" applyBorder="1" applyAlignment="1">
      <alignment horizontal="center" vertical="center"/>
    </xf>
    <xf numFmtId="49" fontId="7" fillId="2" borderId="4" xfId="15" applyNumberFormat="1" applyFont="1" applyFill="1" applyBorder="1" applyAlignment="1">
      <alignment horizontal="center" vertical="center"/>
    </xf>
    <xf numFmtId="181" fontId="4" fillId="2" borderId="3" xfId="15" applyNumberFormat="1" applyFont="1" applyFill="1" applyBorder="1" applyAlignment="1">
      <alignment vertical="center" justifyLastLine="1"/>
    </xf>
    <xf numFmtId="181" fontId="4" fillId="2" borderId="2" xfId="15" applyNumberFormat="1" applyFont="1" applyFill="1" applyBorder="1" applyAlignment="1">
      <alignment vertical="center" justifyLastLine="1"/>
    </xf>
    <xf numFmtId="198" fontId="4" fillId="2" borderId="2" xfId="15" applyNumberFormat="1" applyFont="1" applyFill="1" applyBorder="1" applyAlignment="1">
      <alignment vertical="center" justifyLastLine="1"/>
    </xf>
    <xf numFmtId="179" fontId="4" fillId="2" borderId="0" xfId="15" applyNumberFormat="1" applyFont="1" applyFill="1" applyBorder="1" applyAlignment="1">
      <alignment vertical="center" justifyLastLine="1"/>
    </xf>
    <xf numFmtId="49" fontId="7" fillId="2" borderId="0" xfId="15" applyNumberFormat="1" applyFont="1" applyFill="1" applyBorder="1" applyAlignment="1">
      <alignment horizontal="center" vertical="center"/>
    </xf>
    <xf numFmtId="49" fontId="7" fillId="2" borderId="23" xfId="15" applyNumberFormat="1" applyFont="1" applyFill="1" applyBorder="1" applyAlignment="1">
      <alignment horizontal="center" vertical="center"/>
    </xf>
    <xf numFmtId="181" fontId="4" fillId="2" borderId="11" xfId="15" applyNumberFormat="1" applyFont="1" applyFill="1" applyBorder="1" applyAlignment="1">
      <alignment vertical="center" justifyLastLine="1"/>
    </xf>
    <xf numFmtId="181" fontId="4" fillId="2" borderId="0" xfId="15" applyNumberFormat="1" applyFont="1" applyFill="1" applyBorder="1" applyAlignment="1">
      <alignment vertical="center" justifyLastLine="1"/>
    </xf>
    <xf numFmtId="198" fontId="4" fillId="2" borderId="0" xfId="15" applyNumberFormat="1" applyFont="1" applyFill="1" applyBorder="1" applyAlignment="1">
      <alignment vertical="center" justifyLastLine="1"/>
    </xf>
    <xf numFmtId="179" fontId="4" fillId="2" borderId="5" xfId="15" applyNumberFormat="1" applyFont="1" applyFill="1" applyBorder="1" applyAlignment="1">
      <alignment vertical="center" justifyLastLine="1"/>
    </xf>
    <xf numFmtId="181" fontId="4" fillId="2" borderId="6" xfId="15" applyNumberFormat="1" applyFont="1" applyFill="1" applyBorder="1" applyAlignment="1">
      <alignment vertical="center" justifyLastLine="1"/>
    </xf>
    <xf numFmtId="181" fontId="4" fillId="2" borderId="5" xfId="15" applyNumberFormat="1" applyFont="1" applyFill="1" applyBorder="1" applyAlignment="1">
      <alignment vertical="center" justifyLastLine="1"/>
    </xf>
    <xf numFmtId="198" fontId="4" fillId="2" borderId="5" xfId="15" applyNumberFormat="1" applyFont="1" applyFill="1" applyBorder="1" applyAlignment="1">
      <alignment vertical="center" justifyLastLine="1"/>
    </xf>
    <xf numFmtId="0" fontId="7" fillId="2" borderId="9" xfId="15" applyFont="1" applyFill="1" applyBorder="1" applyAlignment="1">
      <alignment horizontal="center" vertical="center" justifyLastLine="1"/>
    </xf>
    <xf numFmtId="0" fontId="7" fillId="2" borderId="21" xfId="104" applyFont="1" applyFill="1" applyBorder="1" applyAlignment="1">
      <alignment horizontal="center" vertical="center" justifyLastLine="1"/>
    </xf>
    <xf numFmtId="0" fontId="7" fillId="2" borderId="9" xfId="104" applyFont="1" applyFill="1" applyBorder="1" applyAlignment="1">
      <alignment horizontal="center" vertical="center" justifyLastLine="1"/>
    </xf>
    <xf numFmtId="0" fontId="7" fillId="2" borderId="10" xfId="104" applyFont="1" applyFill="1" applyBorder="1" applyAlignment="1">
      <alignment horizontal="center" vertical="center" justifyLastLine="1"/>
    </xf>
    <xf numFmtId="0" fontId="4" fillId="2" borderId="41" xfId="104" applyFont="1" applyFill="1" applyBorder="1" applyAlignment="1">
      <alignment horizontal="center" vertical="center"/>
    </xf>
    <xf numFmtId="0" fontId="4" fillId="2" borderId="2" xfId="104" applyFont="1" applyFill="1" applyBorder="1" applyAlignment="1">
      <alignment horizontal="center" vertical="center"/>
    </xf>
    <xf numFmtId="0" fontId="45" fillId="2" borderId="2" xfId="104" applyFont="1" applyFill="1" applyBorder="1" applyAlignment="1">
      <alignment horizontal="center" vertical="center"/>
    </xf>
    <xf numFmtId="0" fontId="7" fillId="2" borderId="0" xfId="103" applyFont="1" applyFill="1" applyBorder="1" applyAlignment="1">
      <alignment horizontal="center" vertical="center"/>
    </xf>
    <xf numFmtId="0" fontId="7" fillId="2" borderId="23" xfId="103" applyFont="1" applyFill="1" applyBorder="1" applyAlignment="1">
      <alignment horizontal="center" vertical="center"/>
    </xf>
    <xf numFmtId="181" fontId="7" fillId="2" borderId="11" xfId="103" applyNumberFormat="1" applyFont="1" applyFill="1" applyBorder="1" applyAlignment="1">
      <alignment horizontal="center" vertical="center"/>
    </xf>
    <xf numFmtId="181" fontId="7" fillId="2" borderId="0" xfId="103" applyNumberFormat="1" applyFont="1" applyFill="1" applyBorder="1" applyAlignment="1">
      <alignment horizontal="center" vertical="center"/>
    </xf>
    <xf numFmtId="181" fontId="4" fillId="2" borderId="0" xfId="103" applyNumberFormat="1" applyFont="1" applyFill="1" applyBorder="1" applyAlignment="1">
      <alignment horizontal="center" vertical="center"/>
    </xf>
    <xf numFmtId="0" fontId="7" fillId="2" borderId="2" xfId="103" applyFont="1" applyFill="1" applyBorder="1" applyAlignment="1">
      <alignment horizontal="center" vertical="center"/>
    </xf>
    <xf numFmtId="0" fontId="7" fillId="2" borderId="4" xfId="103" applyFont="1" applyFill="1" applyBorder="1" applyAlignment="1">
      <alignment horizontal="center" vertical="center"/>
    </xf>
    <xf numFmtId="181" fontId="7" fillId="2" borderId="3" xfId="103" quotePrefix="1" applyNumberFormat="1" applyFont="1" applyFill="1" applyBorder="1" applyAlignment="1">
      <alignment horizontal="center" vertical="center"/>
    </xf>
    <xf numFmtId="181" fontId="7" fillId="2" borderId="2" xfId="103" quotePrefix="1" applyNumberFormat="1" applyFont="1" applyFill="1" applyBorder="1" applyAlignment="1">
      <alignment horizontal="center" vertical="center"/>
    </xf>
    <xf numFmtId="181" fontId="4" fillId="2" borderId="2" xfId="103" quotePrefix="1" applyNumberFormat="1" applyFont="1" applyFill="1" applyBorder="1" applyAlignment="1">
      <alignment horizontal="center" vertical="center"/>
    </xf>
    <xf numFmtId="181" fontId="4" fillId="2" borderId="2" xfId="103" applyNumberFormat="1" applyFont="1" applyFill="1" applyBorder="1" applyAlignment="1">
      <alignment horizontal="center" vertical="center"/>
    </xf>
    <xf numFmtId="0" fontId="7" fillId="2" borderId="8" xfId="103" applyFont="1" applyFill="1" applyBorder="1" applyAlignment="1">
      <alignment horizontal="center" vertical="center"/>
    </xf>
    <xf numFmtId="0" fontId="7" fillId="2" borderId="21" xfId="103" applyFont="1" applyFill="1" applyBorder="1" applyAlignment="1">
      <alignment horizontal="center" vertical="center"/>
    </xf>
    <xf numFmtId="0" fontId="7" fillId="2" borderId="10" xfId="103" applyFont="1" applyFill="1" applyBorder="1" applyAlignment="1">
      <alignment horizontal="center" vertical="center"/>
    </xf>
    <xf numFmtId="0" fontId="7" fillId="2" borderId="9" xfId="103" applyFont="1" applyFill="1" applyBorder="1" applyAlignment="1">
      <alignment horizontal="center" vertical="center"/>
    </xf>
    <xf numFmtId="0" fontId="7" fillId="2" borderId="29" xfId="103" applyFont="1" applyFill="1" applyBorder="1" applyAlignment="1">
      <alignment horizontal="center" vertical="center"/>
    </xf>
    <xf numFmtId="0" fontId="7" fillId="2" borderId="19" xfId="103" applyFont="1" applyFill="1" applyBorder="1" applyAlignment="1">
      <alignment horizontal="center" vertical="center"/>
    </xf>
    <xf numFmtId="0" fontId="7" fillId="2" borderId="5" xfId="103" applyFont="1" applyFill="1" applyBorder="1" applyAlignment="1">
      <alignment horizontal="center" vertical="center"/>
    </xf>
    <xf numFmtId="0" fontId="7" fillId="2" borderId="7" xfId="103" applyFont="1" applyFill="1" applyBorder="1" applyAlignment="1">
      <alignment horizontal="center" vertical="center"/>
    </xf>
    <xf numFmtId="181" fontId="7" fillId="2" borderId="6" xfId="103" applyNumberFormat="1" applyFont="1" applyFill="1" applyBorder="1" applyAlignment="1">
      <alignment horizontal="center" vertical="center"/>
    </xf>
    <xf numFmtId="181" fontId="7" fillId="2" borderId="5" xfId="103" applyNumberFormat="1" applyFont="1" applyFill="1" applyBorder="1" applyAlignment="1">
      <alignment horizontal="center" vertical="center"/>
    </xf>
    <xf numFmtId="181" fontId="4" fillId="2" borderId="11" xfId="15" quotePrefix="1" applyNumberFormat="1" applyFont="1" applyFill="1" applyBorder="1" applyAlignment="1">
      <alignment horizontal="center" vertical="center"/>
    </xf>
    <xf numFmtId="181" fontId="4" fillId="2" borderId="23" xfId="15" quotePrefix="1" applyNumberFormat="1" applyFont="1" applyFill="1" applyBorder="1" applyAlignment="1">
      <alignment horizontal="center" vertical="center"/>
    </xf>
    <xf numFmtId="0" fontId="7" fillId="2" borderId="6" xfId="15" applyFont="1" applyFill="1" applyBorder="1" applyAlignment="1">
      <alignment horizontal="distributed" vertical="center" indent="1"/>
    </xf>
    <xf numFmtId="181" fontId="4" fillId="2" borderId="11" xfId="15" applyNumberFormat="1" applyFont="1" applyFill="1" applyBorder="1" applyAlignment="1">
      <alignment horizontal="center" vertical="center"/>
    </xf>
    <xf numFmtId="181" fontId="4" fillId="2" borderId="0" xfId="15" applyNumberFormat="1" applyFont="1" applyFill="1" applyBorder="1" applyAlignment="1">
      <alignment horizontal="center" vertical="center"/>
    </xf>
    <xf numFmtId="0" fontId="7" fillId="2" borderId="2" xfId="15" applyFont="1" applyFill="1" applyBorder="1" applyAlignment="1">
      <alignment horizontal="distributed" vertical="center" indent="1"/>
    </xf>
    <xf numFmtId="0" fontId="7" fillId="2" borderId="4" xfId="15" applyFont="1" applyFill="1" applyBorder="1" applyAlignment="1">
      <alignment horizontal="distributed" vertical="center" indent="1"/>
    </xf>
    <xf numFmtId="181" fontId="4" fillId="2" borderId="3" xfId="15" applyNumberFormat="1" applyFont="1" applyFill="1" applyBorder="1" applyAlignment="1">
      <alignment horizontal="center" vertical="center"/>
    </xf>
    <xf numFmtId="181" fontId="4" fillId="2" borderId="4" xfId="15" applyNumberFormat="1" applyFont="1" applyFill="1" applyBorder="1" applyAlignment="1">
      <alignment horizontal="center" vertical="center"/>
    </xf>
    <xf numFmtId="0" fontId="7" fillId="2" borderId="3" xfId="15" applyFont="1" applyFill="1" applyBorder="1" applyAlignment="1">
      <alignment horizontal="distributed" vertical="center" indent="1"/>
    </xf>
    <xf numFmtId="181" fontId="4" fillId="2" borderId="3" xfId="15" quotePrefix="1" applyNumberFormat="1" applyFont="1" applyFill="1" applyBorder="1" applyAlignment="1">
      <alignment horizontal="center" vertical="center"/>
    </xf>
    <xf numFmtId="181" fontId="4" fillId="2" borderId="2" xfId="15" quotePrefix="1" applyNumberFormat="1" applyFont="1" applyFill="1" applyBorder="1" applyAlignment="1">
      <alignment horizontal="center" vertical="center"/>
    </xf>
    <xf numFmtId="0" fontId="7" fillId="2" borderId="11" xfId="15" applyFont="1" applyFill="1" applyBorder="1" applyAlignment="1">
      <alignment horizontal="distributed" vertical="center" wrapText="1" indent="1"/>
    </xf>
    <xf numFmtId="0" fontId="7" fillId="2" borderId="0" xfId="15" applyFont="1" applyFill="1" applyBorder="1" applyAlignment="1">
      <alignment horizontal="distributed" vertical="center" wrapText="1" indent="1"/>
    </xf>
    <xf numFmtId="0" fontId="7" fillId="2" borderId="23" xfId="15" applyFont="1" applyFill="1" applyBorder="1" applyAlignment="1">
      <alignment horizontal="distributed" vertical="center" wrapText="1" indent="1"/>
    </xf>
    <xf numFmtId="0" fontId="8" fillId="2" borderId="25" xfId="15" applyFont="1" applyFill="1" applyBorder="1" applyAlignment="1">
      <alignment horizontal="center" vertical="distributed" textRotation="255" wrapText="1" justifyLastLine="1"/>
    </xf>
    <xf numFmtId="0" fontId="8" fillId="2" borderId="39" xfId="15" applyFont="1" applyFill="1" applyBorder="1" applyAlignment="1">
      <alignment horizontal="center" vertical="distributed" textRotation="255" justifyLastLine="1"/>
    </xf>
    <xf numFmtId="0" fontId="8" fillId="2" borderId="29" xfId="15" applyFont="1" applyFill="1" applyBorder="1" applyAlignment="1">
      <alignment horizontal="center" vertical="distributed" textRotation="255" justifyLastLine="1"/>
    </xf>
    <xf numFmtId="0" fontId="7" fillId="2" borderId="11" xfId="15" applyFont="1" applyFill="1" applyBorder="1" applyAlignment="1">
      <alignment horizontal="distributed" vertical="center" indent="1"/>
    </xf>
    <xf numFmtId="0" fontId="7" fillId="2" borderId="21" xfId="15" applyFont="1" applyFill="1" applyBorder="1" applyAlignment="1">
      <alignment horizontal="distributed" vertical="center" justifyLastLine="1"/>
    </xf>
    <xf numFmtId="0" fontId="7" fillId="2" borderId="9" xfId="15" applyFont="1" applyFill="1" applyBorder="1" applyAlignment="1">
      <alignment horizontal="distributed" vertical="center" justifyLastLine="1"/>
    </xf>
    <xf numFmtId="0" fontId="7" fillId="2" borderId="10" xfId="15" applyFont="1" applyFill="1" applyBorder="1" applyAlignment="1">
      <alignment horizontal="center" vertical="center" shrinkToFit="1"/>
    </xf>
    <xf numFmtId="0" fontId="7" fillId="2" borderId="21" xfId="15" applyFont="1" applyFill="1" applyBorder="1" applyAlignment="1">
      <alignment horizontal="center" vertical="center" shrinkToFit="1"/>
    </xf>
    <xf numFmtId="0" fontId="7" fillId="2" borderId="0" xfId="15" applyFont="1" applyFill="1" applyBorder="1" applyAlignment="1">
      <alignment horizontal="distributed" vertical="center" justifyLastLine="1"/>
    </xf>
    <xf numFmtId="0" fontId="7" fillId="2" borderId="23" xfId="15" applyFont="1" applyFill="1" applyBorder="1" applyAlignment="1">
      <alignment horizontal="distributed" vertical="center" justifyLastLine="1"/>
    </xf>
    <xf numFmtId="181" fontId="7" fillId="2" borderId="6" xfId="15" applyNumberFormat="1" applyFont="1" applyFill="1" applyBorder="1" applyAlignment="1">
      <alignment horizontal="center" vertical="center"/>
    </xf>
    <xf numFmtId="181" fontId="7" fillId="2" borderId="7" xfId="15" applyNumberFormat="1" applyFont="1" applyFill="1" applyBorder="1" applyAlignment="1">
      <alignment horizontal="center" vertical="center"/>
    </xf>
    <xf numFmtId="181" fontId="4" fillId="2" borderId="6" xfId="15" quotePrefix="1" applyNumberFormat="1" applyFont="1" applyFill="1" applyBorder="1" applyAlignment="1">
      <alignment horizontal="center" vertical="center"/>
    </xf>
    <xf numFmtId="181" fontId="4" fillId="2" borderId="5" xfId="15" quotePrefix="1" applyNumberFormat="1" applyFont="1" applyFill="1" applyBorder="1" applyAlignment="1">
      <alignment horizontal="center" vertical="center"/>
    </xf>
    <xf numFmtId="0" fontId="7" fillId="2" borderId="2" xfId="101" applyFont="1" applyFill="1" applyBorder="1" applyAlignment="1">
      <alignment horizontal="center" vertical="center" justifyLastLine="1"/>
    </xf>
    <xf numFmtId="0" fontId="7" fillId="2" borderId="4" xfId="101" applyFont="1" applyFill="1" applyBorder="1" applyAlignment="1">
      <alignment horizontal="center" vertical="center" justifyLastLine="1"/>
    </xf>
    <xf numFmtId="184" fontId="4" fillId="2" borderId="3" xfId="101" applyNumberFormat="1" applyFont="1" applyFill="1" applyBorder="1" applyAlignment="1">
      <alignment horizontal="right" vertical="center" justifyLastLine="1"/>
    </xf>
    <xf numFmtId="184" fontId="4" fillId="2" borderId="2" xfId="101" applyNumberFormat="1" applyFont="1" applyFill="1" applyBorder="1" applyAlignment="1">
      <alignment horizontal="right" vertical="center" justifyLastLine="1"/>
    </xf>
    <xf numFmtId="0" fontId="7" fillId="2" borderId="0" xfId="101" applyFont="1" applyFill="1" applyBorder="1" applyAlignment="1">
      <alignment horizontal="center" vertical="center" justifyLastLine="1"/>
    </xf>
    <xf numFmtId="0" fontId="7" fillId="2" borderId="23" xfId="101" applyFont="1" applyFill="1" applyBorder="1" applyAlignment="1">
      <alignment horizontal="center" vertical="center" justifyLastLine="1"/>
    </xf>
    <xf numFmtId="184" fontId="4" fillId="2" borderId="11" xfId="101" applyNumberFormat="1" applyFont="1" applyFill="1" applyBorder="1" applyAlignment="1">
      <alignment horizontal="right" vertical="center" justifyLastLine="1"/>
    </xf>
    <xf numFmtId="184" fontId="4" fillId="2" borderId="0" xfId="101" applyNumberFormat="1" applyFont="1" applyFill="1" applyBorder="1" applyAlignment="1">
      <alignment horizontal="right" vertical="center" justifyLastLine="1"/>
    </xf>
    <xf numFmtId="0" fontId="7" fillId="2" borderId="5" xfId="101" applyFont="1" applyFill="1" applyBorder="1" applyAlignment="1">
      <alignment horizontal="center" vertical="center" justifyLastLine="1"/>
    </xf>
    <xf numFmtId="0" fontId="7" fillId="2" borderId="7" xfId="101" applyFont="1" applyFill="1" applyBorder="1" applyAlignment="1">
      <alignment horizontal="center" vertical="center" justifyLastLine="1"/>
    </xf>
    <xf numFmtId="184" fontId="7" fillId="2" borderId="6" xfId="101" applyNumberFormat="1" applyFont="1" applyFill="1" applyBorder="1" applyAlignment="1">
      <alignment horizontal="right" vertical="center" justifyLastLine="1"/>
    </xf>
    <xf numFmtId="184" fontId="7" fillId="2" borderId="5" xfId="101" applyNumberFormat="1" applyFont="1" applyFill="1" applyBorder="1" applyAlignment="1">
      <alignment horizontal="right" vertical="center" justifyLastLine="1"/>
    </xf>
    <xf numFmtId="0" fontId="7" fillId="2" borderId="8" xfId="101" applyFont="1" applyFill="1" applyBorder="1" applyAlignment="1">
      <alignment horizontal="center" vertical="center" justifyLastLine="1"/>
    </xf>
    <xf numFmtId="0" fontId="7" fillId="2" borderId="21" xfId="101" applyFont="1" applyFill="1" applyBorder="1" applyAlignment="1">
      <alignment horizontal="center" vertical="center" justifyLastLine="1"/>
    </xf>
    <xf numFmtId="0" fontId="7" fillId="2" borderId="10" xfId="101" applyFont="1" applyFill="1" applyBorder="1" applyAlignment="1">
      <alignment horizontal="center" vertical="center" justifyLastLine="1"/>
    </xf>
    <xf numFmtId="0" fontId="7" fillId="2" borderId="20" xfId="101" applyFont="1" applyFill="1" applyBorder="1" applyAlignment="1">
      <alignment horizontal="center" vertical="center" justifyLastLine="1"/>
    </xf>
    <xf numFmtId="0" fontId="7" fillId="2" borderId="24" xfId="101" applyFont="1" applyFill="1" applyBorder="1" applyAlignment="1">
      <alignment horizontal="center" vertical="center" justifyLastLine="1"/>
    </xf>
    <xf numFmtId="49" fontId="4" fillId="2" borderId="0" xfId="107" applyNumberFormat="1" applyFont="1" applyFill="1" applyBorder="1" applyAlignment="1">
      <alignment horizontal="right" vertical="center" indent="1"/>
    </xf>
    <xf numFmtId="181" fontId="4" fillId="2" borderId="0" xfId="107" applyNumberFormat="1" applyFont="1" applyFill="1" applyBorder="1" applyAlignment="1">
      <alignment vertical="center"/>
    </xf>
    <xf numFmtId="179" fontId="4" fillId="2" borderId="0" xfId="107" applyNumberFormat="1" applyFont="1" applyFill="1" applyBorder="1" applyAlignment="1">
      <alignment horizontal="right" vertical="center"/>
    </xf>
    <xf numFmtId="182" fontId="4" fillId="2" borderId="2" xfId="107" applyNumberFormat="1" applyFont="1" applyFill="1" applyBorder="1" applyAlignment="1">
      <alignment horizontal="right" vertical="center"/>
    </xf>
    <xf numFmtId="181" fontId="4" fillId="2" borderId="2" xfId="107" applyNumberFormat="1" applyFont="1" applyFill="1" applyBorder="1" applyAlignment="1">
      <alignment vertical="center"/>
    </xf>
    <xf numFmtId="179" fontId="4" fillId="2" borderId="2" xfId="107" applyNumberFormat="1" applyFont="1" applyFill="1" applyBorder="1" applyAlignment="1">
      <alignment horizontal="right" vertical="center"/>
    </xf>
    <xf numFmtId="181" fontId="4" fillId="2" borderId="0" xfId="107" applyNumberFormat="1" applyFont="1" applyFill="1" applyBorder="1" applyAlignment="1">
      <alignment horizontal="right" vertical="center"/>
    </xf>
    <xf numFmtId="179" fontId="4" fillId="2" borderId="0" xfId="107" applyNumberFormat="1" applyFont="1" applyFill="1" applyBorder="1" applyAlignment="1">
      <alignment vertical="center"/>
    </xf>
    <xf numFmtId="0" fontId="7" fillId="2" borderId="26" xfId="107" applyFont="1" applyFill="1" applyBorder="1" applyAlignment="1">
      <alignment horizontal="center" vertical="center"/>
    </xf>
    <xf numFmtId="181" fontId="4" fillId="2" borderId="5" xfId="107" applyNumberFormat="1" applyFont="1" applyFill="1" applyBorder="1" applyAlignment="1">
      <alignment horizontal="right" vertical="center" indent="1"/>
    </xf>
    <xf numFmtId="181" fontId="4" fillId="2" borderId="5" xfId="107" applyNumberFormat="1" applyFont="1" applyFill="1" applyBorder="1" applyAlignment="1">
      <alignment vertical="center"/>
    </xf>
    <xf numFmtId="179" fontId="4" fillId="2" borderId="5" xfId="107" applyNumberFormat="1" applyFont="1" applyFill="1" applyBorder="1" applyAlignment="1">
      <alignment vertical="center"/>
    </xf>
    <xf numFmtId="181" fontId="4" fillId="2" borderId="3" xfId="106" applyNumberFormat="1" applyFont="1" applyFill="1" applyBorder="1" applyAlignment="1">
      <alignment horizontal="right" vertical="center"/>
    </xf>
    <xf numFmtId="181" fontId="4" fillId="2" borderId="2" xfId="106" applyNumberFormat="1" applyFont="1" applyFill="1" applyBorder="1" applyAlignment="1">
      <alignment horizontal="right" vertical="center"/>
    </xf>
    <xf numFmtId="181" fontId="4" fillId="2" borderId="2" xfId="106" applyNumberFormat="1" applyFont="1" applyFill="1" applyBorder="1" applyAlignment="1">
      <alignment vertical="center"/>
    </xf>
    <xf numFmtId="0" fontId="7" fillId="2" borderId="21" xfId="107" applyFont="1" applyFill="1" applyBorder="1" applyAlignment="1">
      <alignment horizontal="center" vertical="center"/>
    </xf>
    <xf numFmtId="0" fontId="7" fillId="2" borderId="27" xfId="107" applyFont="1" applyFill="1" applyBorder="1" applyAlignment="1">
      <alignment horizontal="center" vertical="center"/>
    </xf>
    <xf numFmtId="0" fontId="7" fillId="2" borderId="9" xfId="107" applyFont="1" applyFill="1" applyBorder="1" applyAlignment="1">
      <alignment horizontal="center" vertical="center"/>
    </xf>
    <xf numFmtId="0" fontId="7" fillId="2" borderId="9" xfId="107" applyFont="1" applyFill="1" applyBorder="1" applyAlignment="1">
      <alignment horizontal="center" vertical="center" wrapText="1"/>
    </xf>
    <xf numFmtId="0" fontId="7" fillId="2" borderId="10" xfId="107" applyFont="1" applyFill="1" applyBorder="1" applyAlignment="1">
      <alignment horizontal="center" vertical="center" wrapText="1"/>
    </xf>
    <xf numFmtId="0" fontId="7" fillId="2" borderId="26" xfId="107" applyFont="1" applyFill="1" applyBorder="1" applyAlignment="1">
      <alignment horizontal="center" vertical="center" wrapText="1"/>
    </xf>
    <xf numFmtId="0" fontId="7" fillId="2" borderId="18" xfId="107" applyFont="1" applyFill="1" applyBorder="1" applyAlignment="1">
      <alignment horizontal="center" vertical="center" wrapText="1"/>
    </xf>
    <xf numFmtId="181" fontId="4" fillId="2" borderId="11" xfId="106" applyNumberFormat="1" applyFont="1" applyFill="1" applyBorder="1" applyAlignment="1">
      <alignment horizontal="right" vertical="center"/>
    </xf>
    <xf numFmtId="181" fontId="4" fillId="2" borderId="0" xfId="106" applyNumberFormat="1" applyFont="1" applyFill="1" applyBorder="1" applyAlignment="1">
      <alignment horizontal="right" vertical="center"/>
    </xf>
    <xf numFmtId="181" fontId="4" fillId="2" borderId="0" xfId="106" applyNumberFormat="1" applyFont="1" applyFill="1" applyBorder="1" applyAlignment="1">
      <alignment vertical="center"/>
    </xf>
    <xf numFmtId="181" fontId="4" fillId="2" borderId="11" xfId="106" applyNumberFormat="1" applyFont="1" applyFill="1" applyBorder="1" applyAlignment="1">
      <alignment vertical="center"/>
    </xf>
    <xf numFmtId="181" fontId="4" fillId="2" borderId="6" xfId="106" applyNumberFormat="1" applyFont="1" applyFill="1" applyBorder="1" applyAlignment="1">
      <alignment horizontal="right" vertical="center"/>
    </xf>
    <xf numFmtId="181" fontId="4" fillId="2" borderId="5" xfId="106" applyNumberFormat="1" applyFont="1" applyFill="1" applyBorder="1" applyAlignment="1">
      <alignment horizontal="right" vertical="center"/>
    </xf>
    <xf numFmtId="0" fontId="7" fillId="2" borderId="24" xfId="105" applyFont="1" applyFill="1" applyBorder="1" applyAlignment="1">
      <alignment horizontal="distributed" vertical="center" justifyLastLine="1"/>
    </xf>
    <xf numFmtId="0" fontId="7" fillId="2" borderId="17" xfId="105" applyFont="1" applyFill="1" applyBorder="1" applyAlignment="1">
      <alignment horizontal="distributed" vertical="center" justifyLastLine="1"/>
    </xf>
    <xf numFmtId="0" fontId="7" fillId="2" borderId="9" xfId="105" applyFont="1" applyFill="1" applyBorder="1" applyAlignment="1">
      <alignment horizontal="distributed" vertical="center" justifyLastLine="1"/>
    </xf>
    <xf numFmtId="0" fontId="7" fillId="2" borderId="10" xfId="105" applyFont="1" applyFill="1" applyBorder="1" applyAlignment="1">
      <alignment horizontal="distributed" vertical="center" justifyLastLine="1"/>
    </xf>
    <xf numFmtId="0" fontId="7" fillId="2" borderId="9" xfId="106" applyFont="1" applyFill="1" applyBorder="1" applyAlignment="1">
      <alignment horizontal="center" vertical="center"/>
    </xf>
    <xf numFmtId="0" fontId="7" fillId="2" borderId="10" xfId="106" applyFont="1" applyFill="1" applyBorder="1" applyAlignment="1">
      <alignment horizontal="center" vertical="center"/>
    </xf>
    <xf numFmtId="0" fontId="35" fillId="2" borderId="0" xfId="108" applyFont="1" applyFill="1" applyBorder="1" applyAlignment="1">
      <alignment horizontal="right" vertical="center"/>
    </xf>
    <xf numFmtId="0" fontId="7" fillId="2" borderId="8" xfId="109" applyFont="1" applyFill="1" applyBorder="1" applyAlignment="1">
      <alignment horizontal="center" vertical="distributed" textRotation="255" justifyLastLine="1"/>
    </xf>
    <xf numFmtId="0" fontId="7" fillId="2" borderId="21" xfId="109" applyFont="1" applyFill="1" applyBorder="1" applyAlignment="1">
      <alignment horizontal="center" vertical="distributed" textRotation="255" justifyLastLine="1"/>
    </xf>
    <xf numFmtId="0" fontId="7" fillId="2" borderId="41" xfId="109" applyFont="1" applyFill="1" applyBorder="1" applyAlignment="1">
      <alignment horizontal="center" vertical="center" wrapText="1"/>
    </xf>
    <xf numFmtId="0" fontId="7" fillId="2" borderId="42" xfId="109" applyFont="1" applyFill="1" applyBorder="1" applyAlignment="1">
      <alignment horizontal="center" vertical="center" wrapText="1"/>
    </xf>
    <xf numFmtId="0" fontId="7" fillId="2" borderId="24" xfId="110" applyFont="1" applyFill="1" applyBorder="1" applyAlignment="1">
      <alignment horizontal="center" vertical="center" justifyLastLine="1"/>
    </xf>
    <xf numFmtId="0" fontId="7" fillId="2" borderId="17" xfId="110" applyFont="1" applyFill="1" applyBorder="1" applyAlignment="1">
      <alignment horizontal="center" vertical="center" justifyLastLine="1"/>
    </xf>
    <xf numFmtId="0" fontId="7" fillId="2" borderId="9" xfId="110" applyFont="1" applyFill="1" applyBorder="1" applyAlignment="1">
      <alignment horizontal="distributed" vertical="center" wrapText="1" justifyLastLine="1"/>
    </xf>
    <xf numFmtId="0" fontId="7" fillId="2" borderId="26" xfId="110" applyFont="1" applyFill="1" applyBorder="1" applyAlignment="1">
      <alignment horizontal="distributed" vertical="center" justifyLastLine="1"/>
    </xf>
    <xf numFmtId="0" fontId="8" fillId="2" borderId="9" xfId="110" applyFont="1" applyFill="1" applyBorder="1" applyAlignment="1">
      <alignment horizontal="distributed" vertical="center" wrapText="1" justifyLastLine="1"/>
    </xf>
    <xf numFmtId="0" fontId="8" fillId="2" borderId="26" xfId="110" applyFont="1" applyFill="1" applyBorder="1" applyAlignment="1">
      <alignment horizontal="distributed" vertical="center" justifyLastLine="1"/>
    </xf>
    <xf numFmtId="0" fontId="7" fillId="2" borderId="9" xfId="110" applyFont="1" applyFill="1" applyBorder="1" applyAlignment="1">
      <alignment horizontal="distributed" vertical="center" justifyLastLine="1"/>
    </xf>
    <xf numFmtId="0" fontId="7" fillId="2" borderId="10" xfId="110" applyFont="1" applyFill="1" applyBorder="1" applyAlignment="1">
      <alignment horizontal="distributed" vertical="center" justifyLastLine="1"/>
    </xf>
    <xf numFmtId="0" fontId="7" fillId="2" borderId="8" xfId="108" applyFont="1" applyFill="1" applyBorder="1" applyAlignment="1">
      <alignment horizontal="center" vertical="center"/>
    </xf>
    <xf numFmtId="0" fontId="7" fillId="2" borderId="21" xfId="108" applyFont="1" applyFill="1" applyBorder="1" applyAlignment="1">
      <alignment horizontal="center" vertical="center"/>
    </xf>
    <xf numFmtId="49" fontId="7" fillId="2" borderId="0" xfId="105" applyNumberFormat="1" applyFont="1" applyFill="1" applyBorder="1" applyAlignment="1">
      <alignment horizontal="center" vertical="center"/>
    </xf>
    <xf numFmtId="49" fontId="7" fillId="2" borderId="23" xfId="105" applyNumberFormat="1" applyFont="1" applyFill="1" applyBorder="1" applyAlignment="1">
      <alignment horizontal="center" vertical="center"/>
    </xf>
    <xf numFmtId="49" fontId="7" fillId="2" borderId="2" xfId="105" applyNumberFormat="1" applyFont="1" applyFill="1" applyBorder="1" applyAlignment="1">
      <alignment horizontal="center" vertical="center"/>
    </xf>
    <xf numFmtId="49" fontId="7" fillId="2" borderId="4" xfId="105" applyNumberFormat="1" applyFont="1" applyFill="1" applyBorder="1" applyAlignment="1">
      <alignment horizontal="center" vertical="center"/>
    </xf>
    <xf numFmtId="49" fontId="9" fillId="0" borderId="103" xfId="0" applyNumberFormat="1" applyFont="1" applyFill="1" applyBorder="1" applyAlignment="1">
      <alignment horizontal="center" vertical="center"/>
    </xf>
    <xf numFmtId="0" fontId="7" fillId="0" borderId="10" xfId="0" applyFont="1" applyFill="1" applyBorder="1" applyAlignment="1">
      <alignment horizontal="distributed" vertical="center" justifyLastLine="1"/>
    </xf>
    <xf numFmtId="0" fontId="7" fillId="0" borderId="21" xfId="0" applyFont="1" applyFill="1" applyBorder="1" applyAlignment="1">
      <alignment horizontal="distributed" vertical="center" justifyLastLine="1"/>
    </xf>
    <xf numFmtId="0" fontId="7" fillId="0" borderId="9" xfId="0" applyFont="1" applyFill="1" applyBorder="1" applyAlignment="1">
      <alignment horizontal="distributed" vertical="center" justifyLastLine="1"/>
    </xf>
    <xf numFmtId="0" fontId="9" fillId="2" borderId="0" xfId="0" applyFont="1" applyFill="1" applyBorder="1" applyAlignment="1">
      <alignment vertical="center"/>
    </xf>
    <xf numFmtId="49" fontId="9" fillId="0" borderId="2" xfId="0" applyNumberFormat="1" applyFont="1" applyFill="1" applyBorder="1" applyAlignment="1">
      <alignment horizontal="center" vertical="center"/>
    </xf>
    <xf numFmtId="0" fontId="7" fillId="0" borderId="19" xfId="0" applyFont="1" applyFill="1" applyBorder="1" applyAlignment="1">
      <alignment horizontal="distributed" vertical="center" justifyLastLine="1"/>
    </xf>
    <xf numFmtId="0" fontId="7" fillId="0" borderId="17" xfId="0" applyFont="1" applyFill="1" applyBorder="1" applyAlignment="1">
      <alignment horizontal="distributed" vertical="center" justifyLastLine="1"/>
    </xf>
    <xf numFmtId="0" fontId="7" fillId="0" borderId="39" xfId="0" applyFont="1" applyFill="1" applyBorder="1" applyAlignment="1">
      <alignment horizontal="distributed" vertical="center" justifyLastLine="1"/>
    </xf>
    <xf numFmtId="0" fontId="7" fillId="0" borderId="11" xfId="0" applyFont="1" applyFill="1" applyBorder="1" applyAlignment="1">
      <alignment horizontal="distributed" vertical="center" justifyLastLine="1"/>
    </xf>
    <xf numFmtId="0" fontId="7" fillId="0" borderId="31" xfId="0" applyFont="1" applyFill="1" applyBorder="1" applyAlignment="1">
      <alignment horizontal="distributed" vertical="center" justifyLastLine="1"/>
    </xf>
    <xf numFmtId="0" fontId="7" fillId="0" borderId="20" xfId="0" applyFont="1" applyFill="1" applyBorder="1" applyAlignment="1">
      <alignment horizontal="distributed" vertical="center" justifyLastLine="1"/>
    </xf>
    <xf numFmtId="0" fontId="7" fillId="0" borderId="8" xfId="0" applyFont="1" applyFill="1" applyBorder="1" applyAlignment="1">
      <alignment horizontal="distributed" vertical="center" justifyLastLine="1"/>
    </xf>
    <xf numFmtId="49" fontId="9" fillId="0" borderId="22" xfId="0" applyNumberFormat="1" applyFont="1" applyFill="1" applyBorder="1" applyAlignment="1">
      <alignment horizontal="center" vertical="center"/>
    </xf>
    <xf numFmtId="0" fontId="9" fillId="2" borderId="0" xfId="0" applyFont="1" applyFill="1" applyBorder="1" applyAlignment="1">
      <alignment horizontal="left" vertical="center"/>
    </xf>
    <xf numFmtId="0" fontId="9" fillId="2" borderId="2" xfId="0" applyFont="1" applyFill="1" applyBorder="1" applyAlignment="1">
      <alignment horizontal="center" vertical="center"/>
    </xf>
    <xf numFmtId="0" fontId="9" fillId="2" borderId="103" xfId="0" applyFont="1" applyFill="1" applyBorder="1" applyAlignment="1">
      <alignment horizontal="center" vertical="center"/>
    </xf>
    <xf numFmtId="0" fontId="7" fillId="2" borderId="9" xfId="111" applyFont="1" applyFill="1" applyBorder="1" applyAlignment="1">
      <alignment horizontal="distributed" vertical="center" justifyLastLine="1"/>
    </xf>
    <xf numFmtId="0" fontId="7" fillId="2" borderId="10" xfId="111" applyFont="1" applyFill="1" applyBorder="1" applyAlignment="1">
      <alignment horizontal="distributed" vertical="center" justifyLastLine="1"/>
    </xf>
    <xf numFmtId="0" fontId="9" fillId="2" borderId="0" xfId="111" applyFont="1" applyFill="1" applyBorder="1" applyAlignment="1">
      <alignment horizontal="left" vertical="center"/>
    </xf>
    <xf numFmtId="49" fontId="9" fillId="2" borderId="22" xfId="111" applyNumberFormat="1" applyFont="1" applyFill="1" applyBorder="1" applyAlignment="1">
      <alignment horizontal="center" vertical="center"/>
    </xf>
    <xf numFmtId="0" fontId="7" fillId="2" borderId="8" xfId="111" applyFont="1" applyFill="1" applyBorder="1" applyAlignment="1">
      <alignment horizontal="distributed" vertical="center" justifyLastLine="1"/>
    </xf>
    <xf numFmtId="0" fontId="9" fillId="2" borderId="103" xfId="111" applyFont="1" applyFill="1" applyBorder="1" applyAlignment="1">
      <alignment horizontal="center" vertical="center"/>
    </xf>
    <xf numFmtId="0" fontId="7" fillId="2" borderId="10" xfId="112" applyFont="1" applyFill="1" applyBorder="1" applyAlignment="1">
      <alignment horizontal="distributed" vertical="center" justifyLastLine="1"/>
    </xf>
    <xf numFmtId="0" fontId="7" fillId="2" borderId="8" xfId="112" applyFont="1" applyFill="1" applyBorder="1" applyAlignment="1">
      <alignment horizontal="distributed" vertical="center" justifyLastLine="1"/>
    </xf>
    <xf numFmtId="0" fontId="9" fillId="2" borderId="0" xfId="112" applyFont="1" applyFill="1" applyBorder="1" applyAlignment="1">
      <alignment vertical="center"/>
    </xf>
    <xf numFmtId="49" fontId="9" fillId="2" borderId="2" xfId="112" applyNumberFormat="1" applyFont="1" applyFill="1" applyBorder="1" applyAlignment="1">
      <alignment horizontal="center" vertical="center"/>
    </xf>
    <xf numFmtId="0" fontId="7" fillId="2" borderId="29" xfId="112" applyFont="1" applyFill="1" applyBorder="1" applyAlignment="1">
      <alignment horizontal="distributed" vertical="center" justifyLastLine="1"/>
    </xf>
    <xf numFmtId="0" fontId="7" fillId="2" borderId="19" xfId="112" applyFont="1" applyFill="1" applyBorder="1" applyAlignment="1">
      <alignment horizontal="distributed" vertical="center" justifyLastLine="1"/>
    </xf>
    <xf numFmtId="0" fontId="65" fillId="2" borderId="103" xfId="112" applyFont="1" applyFill="1" applyBorder="1" applyAlignment="1">
      <alignment horizontal="center" vertical="center"/>
    </xf>
    <xf numFmtId="0" fontId="7" fillId="2" borderId="9" xfId="112" applyFont="1" applyFill="1" applyBorder="1" applyAlignment="1">
      <alignment horizontal="distributed" vertical="center" justifyLastLine="1"/>
    </xf>
    <xf numFmtId="0" fontId="7" fillId="2" borderId="20" xfId="115" applyFont="1" applyFill="1" applyBorder="1" applyAlignment="1">
      <alignment horizontal="center" vertical="center"/>
    </xf>
    <xf numFmtId="0" fontId="7" fillId="2" borderId="19" xfId="115" applyFont="1" applyFill="1" applyBorder="1" applyAlignment="1">
      <alignment horizontal="center" vertical="center"/>
    </xf>
    <xf numFmtId="49" fontId="7" fillId="2" borderId="5" xfId="115" applyNumberFormat="1" applyFont="1" applyFill="1" applyBorder="1" applyAlignment="1">
      <alignment horizontal="center" vertical="center"/>
    </xf>
    <xf numFmtId="49" fontId="7" fillId="2" borderId="7" xfId="115" applyNumberFormat="1" applyFont="1" applyFill="1" applyBorder="1" applyAlignment="1">
      <alignment horizontal="center" vertical="center"/>
    </xf>
    <xf numFmtId="49" fontId="7" fillId="2" borderId="0" xfId="115" applyNumberFormat="1" applyFont="1" applyFill="1" applyBorder="1" applyAlignment="1">
      <alignment horizontal="center" vertical="center"/>
    </xf>
    <xf numFmtId="49" fontId="7" fillId="2" borderId="23" xfId="115" applyNumberFormat="1" applyFont="1" applyFill="1" applyBorder="1" applyAlignment="1">
      <alignment horizontal="center" vertical="center"/>
    </xf>
    <xf numFmtId="49" fontId="7" fillId="2" borderId="2" xfId="115" applyNumberFormat="1" applyFont="1" applyFill="1" applyBorder="1" applyAlignment="1">
      <alignment horizontal="center" vertical="center"/>
    </xf>
    <xf numFmtId="49" fontId="7" fillId="2" borderId="4" xfId="115" applyNumberFormat="1" applyFont="1" applyFill="1" applyBorder="1" applyAlignment="1">
      <alignment horizontal="center" vertical="center"/>
    </xf>
    <xf numFmtId="0" fontId="7" fillId="2" borderId="1" xfId="115" applyFont="1" applyFill="1" applyBorder="1" applyAlignment="1">
      <alignment horizontal="center" vertical="center"/>
    </xf>
    <xf numFmtId="0" fontId="7" fillId="2" borderId="24" xfId="115" applyFont="1" applyFill="1" applyBorder="1" applyAlignment="1">
      <alignment horizontal="center" vertical="center"/>
    </xf>
    <xf numFmtId="0" fontId="7" fillId="2" borderId="22" xfId="115" applyFont="1" applyFill="1" applyBorder="1" applyAlignment="1">
      <alignment horizontal="center" vertical="center"/>
    </xf>
    <xf numFmtId="0" fontId="7" fillId="2" borderId="17" xfId="115" applyFont="1" applyFill="1" applyBorder="1" applyAlignment="1">
      <alignment horizontal="center" vertical="center"/>
    </xf>
    <xf numFmtId="0" fontId="7" fillId="2" borderId="31" xfId="115" applyFont="1" applyFill="1" applyBorder="1" applyAlignment="1">
      <alignment horizontal="center" vertical="center" textRotation="255"/>
    </xf>
    <xf numFmtId="0" fontId="7" fillId="2" borderId="29" xfId="115" applyFont="1" applyFill="1" applyBorder="1" applyAlignment="1">
      <alignment horizontal="center" vertical="center" textRotation="255"/>
    </xf>
    <xf numFmtId="0" fontId="7" fillId="2" borderId="31" xfId="115" applyFont="1" applyFill="1" applyBorder="1" applyAlignment="1">
      <alignment horizontal="center" vertical="center" wrapText="1"/>
    </xf>
    <xf numFmtId="0" fontId="7" fillId="2" borderId="29" xfId="115" applyFont="1" applyFill="1" applyBorder="1" applyAlignment="1">
      <alignment horizontal="center" vertical="center" wrapText="1"/>
    </xf>
    <xf numFmtId="0" fontId="7" fillId="2" borderId="10" xfId="115" applyFont="1" applyFill="1" applyBorder="1" applyAlignment="1">
      <alignment horizontal="distributed" vertical="center" justifyLastLine="1"/>
    </xf>
    <xf numFmtId="0" fontId="7" fillId="2" borderId="8" xfId="115" applyFont="1" applyFill="1" applyBorder="1" applyAlignment="1">
      <alignment horizontal="distributed" vertical="center" justifyLastLine="1"/>
    </xf>
    <xf numFmtId="0" fontId="7" fillId="2" borderId="21" xfId="115" applyFont="1" applyFill="1" applyBorder="1" applyAlignment="1">
      <alignment horizontal="distributed" vertical="center" justifyLastLine="1"/>
    </xf>
    <xf numFmtId="0" fontId="7" fillId="2" borderId="42" xfId="114" applyFont="1" applyFill="1" applyBorder="1" applyAlignment="1">
      <alignment horizontal="center" vertical="center" justifyLastLine="1"/>
    </xf>
    <xf numFmtId="0" fontId="7" fillId="2" borderId="53" xfId="114" applyFont="1" applyFill="1" applyBorder="1" applyAlignment="1">
      <alignment horizontal="center" vertical="center" justifyLastLine="1"/>
    </xf>
    <xf numFmtId="0" fontId="7" fillId="2" borderId="43" xfId="114" applyFont="1" applyFill="1" applyBorder="1" applyAlignment="1">
      <alignment horizontal="center" vertical="center" justifyLastLine="1"/>
    </xf>
    <xf numFmtId="0" fontId="7" fillId="2" borderId="41" xfId="114" applyFont="1" applyFill="1" applyBorder="1" applyAlignment="1">
      <alignment horizontal="center" vertical="center" justifyLastLine="1"/>
    </xf>
    <xf numFmtId="0" fontId="7" fillId="2" borderId="43" xfId="114" applyFont="1" applyFill="1" applyBorder="1" applyAlignment="1">
      <alignment horizontal="center" vertical="center"/>
    </xf>
    <xf numFmtId="0" fontId="7" fillId="2" borderId="41" xfId="114" applyFont="1" applyFill="1" applyBorder="1" applyAlignment="1">
      <alignment horizontal="center" vertical="center"/>
    </xf>
    <xf numFmtId="0" fontId="9" fillId="2" borderId="0" xfId="115" applyFont="1" applyFill="1" applyAlignment="1">
      <alignment vertical="center"/>
    </xf>
    <xf numFmtId="0" fontId="9" fillId="2" borderId="0" xfId="114" applyFont="1" applyFill="1" applyAlignment="1">
      <alignment vertical="center"/>
    </xf>
    <xf numFmtId="0" fontId="7" fillId="2" borderId="21" xfId="114" applyFont="1" applyFill="1" applyBorder="1" applyAlignment="1">
      <alignment horizontal="center" vertical="center" justifyLastLine="1"/>
    </xf>
    <xf numFmtId="0" fontId="7" fillId="2" borderId="9" xfId="114" applyFont="1" applyFill="1" applyBorder="1" applyAlignment="1">
      <alignment horizontal="center" vertical="center" justifyLastLine="1"/>
    </xf>
    <xf numFmtId="0" fontId="7" fillId="2" borderId="10" xfId="114" applyFont="1" applyFill="1" applyBorder="1" applyAlignment="1">
      <alignment horizontal="center" vertical="center" justifyLastLine="1"/>
    </xf>
    <xf numFmtId="0" fontId="7" fillId="2" borderId="8" xfId="114" applyFont="1" applyFill="1" applyBorder="1" applyAlignment="1">
      <alignment horizontal="center" vertical="center" justifyLastLine="1"/>
    </xf>
    <xf numFmtId="0" fontId="7" fillId="2" borderId="9" xfId="114" applyFont="1" applyFill="1" applyBorder="1" applyAlignment="1">
      <alignment horizontal="center" vertical="center" wrapText="1"/>
    </xf>
    <xf numFmtId="0" fontId="7" fillId="2" borderId="9" xfId="114" applyFont="1" applyFill="1" applyBorder="1" applyAlignment="1">
      <alignment horizontal="center" vertical="center"/>
    </xf>
    <xf numFmtId="0" fontId="7" fillId="2" borderId="10" xfId="114" applyFont="1" applyFill="1" applyBorder="1" applyAlignment="1">
      <alignment horizontal="center" vertical="center"/>
    </xf>
    <xf numFmtId="207" fontId="51" fillId="0" borderId="2" xfId="113" applyNumberFormat="1" applyFont="1" applyFill="1" applyBorder="1" applyAlignment="1">
      <alignment horizontal="center" vertical="center"/>
    </xf>
    <xf numFmtId="207" fontId="51" fillId="0" borderId="4" xfId="113" applyNumberFormat="1" applyFont="1" applyFill="1" applyBorder="1" applyAlignment="1">
      <alignment horizontal="center" vertical="center"/>
    </xf>
    <xf numFmtId="0" fontId="57" fillId="0" borderId="43" xfId="113" applyFont="1" applyFill="1" applyBorder="1" applyAlignment="1">
      <alignment horizontal="center" vertical="center"/>
    </xf>
    <xf numFmtId="0" fontId="57" fillId="0" borderId="41" xfId="113" applyFont="1" applyFill="1" applyBorder="1" applyAlignment="1">
      <alignment horizontal="center" vertical="center"/>
    </xf>
    <xf numFmtId="0" fontId="57" fillId="0" borderId="42" xfId="113" applyFont="1" applyFill="1" applyBorder="1" applyAlignment="1">
      <alignment horizontal="center" vertical="center"/>
    </xf>
    <xf numFmtId="0" fontId="51" fillId="0" borderId="0" xfId="113" applyFont="1" applyFill="1" applyBorder="1" applyAlignment="1">
      <alignment horizontal="center" vertical="center" textRotation="255" wrapText="1"/>
    </xf>
    <xf numFmtId="0" fontId="51" fillId="0" borderId="23" xfId="113" applyFont="1" applyFill="1" applyBorder="1" applyAlignment="1">
      <alignment horizontal="center" vertical="center" textRotation="255" wrapText="1"/>
    </xf>
    <xf numFmtId="0" fontId="57" fillId="0" borderId="18" xfId="113" applyFont="1" applyFill="1" applyBorder="1" applyAlignment="1">
      <alignment horizontal="center" vertical="center"/>
    </xf>
    <xf numFmtId="0" fontId="57" fillId="0" borderId="28" xfId="113" applyFont="1" applyFill="1" applyBorder="1" applyAlignment="1">
      <alignment horizontal="center" vertical="center"/>
    </xf>
    <xf numFmtId="0" fontId="57" fillId="0" borderId="27" xfId="113" applyFont="1" applyFill="1" applyBorder="1" applyAlignment="1">
      <alignment horizontal="center" vertical="center"/>
    </xf>
    <xf numFmtId="207" fontId="51" fillId="0" borderId="0" xfId="113" applyNumberFormat="1" applyFont="1" applyFill="1" applyBorder="1" applyAlignment="1">
      <alignment horizontal="center" vertical="center"/>
    </xf>
    <xf numFmtId="207" fontId="51" fillId="0" borderId="23" xfId="113" applyNumberFormat="1" applyFont="1" applyFill="1" applyBorder="1" applyAlignment="1">
      <alignment horizontal="center" vertical="center"/>
    </xf>
    <xf numFmtId="0" fontId="51" fillId="0" borderId="1" xfId="113" applyFont="1" applyFill="1" applyBorder="1" applyAlignment="1">
      <alignment horizontal="center" wrapText="1"/>
    </xf>
    <xf numFmtId="0" fontId="51" fillId="0" borderId="24" xfId="113" applyFont="1" applyFill="1" applyBorder="1" applyAlignment="1">
      <alignment horizontal="center" wrapText="1"/>
    </xf>
    <xf numFmtId="0" fontId="57" fillId="0" borderId="10" xfId="113" applyFont="1" applyFill="1" applyBorder="1" applyAlignment="1">
      <alignment horizontal="center" vertical="center"/>
    </xf>
    <xf numFmtId="0" fontId="57" fillId="0" borderId="8" xfId="113" applyFont="1" applyFill="1" applyBorder="1" applyAlignment="1">
      <alignment horizontal="center" vertical="center"/>
    </xf>
    <xf numFmtId="0" fontId="57" fillId="0" borderId="21" xfId="113" applyFont="1" applyFill="1" applyBorder="1" applyAlignment="1">
      <alignment horizontal="center" vertical="center"/>
    </xf>
    <xf numFmtId="0" fontId="57" fillId="0" borderId="10" xfId="113" applyFont="1" applyFill="1" applyBorder="1" applyAlignment="1">
      <alignment horizontal="center" vertical="center" wrapText="1"/>
    </xf>
    <xf numFmtId="0" fontId="57" fillId="0" borderId="8" xfId="113" applyFont="1" applyFill="1" applyBorder="1" applyAlignment="1">
      <alignment horizontal="center" vertical="center" wrapText="1"/>
    </xf>
    <xf numFmtId="0" fontId="57" fillId="0" borderId="21" xfId="113" applyFont="1" applyFill="1" applyBorder="1" applyAlignment="1">
      <alignment horizontal="center" vertical="center" wrapText="1"/>
    </xf>
    <xf numFmtId="57" fontId="51" fillId="0" borderId="0" xfId="113" applyNumberFormat="1" applyFont="1" applyFill="1" applyBorder="1" applyAlignment="1">
      <alignment horizontal="center" vertical="center"/>
    </xf>
    <xf numFmtId="57" fontId="51" fillId="0" borderId="23" xfId="113" applyNumberFormat="1" applyFont="1" applyFill="1" applyBorder="1" applyAlignment="1">
      <alignment horizontal="center" vertical="center"/>
    </xf>
    <xf numFmtId="57" fontId="51" fillId="2" borderId="2" xfId="113" applyNumberFormat="1" applyFont="1" applyFill="1" applyBorder="1" applyAlignment="1">
      <alignment horizontal="center" vertical="center"/>
    </xf>
    <xf numFmtId="57" fontId="51" fillId="2" borderId="4" xfId="113" applyNumberFormat="1" applyFont="1" applyFill="1" applyBorder="1" applyAlignment="1">
      <alignment horizontal="center" vertical="center"/>
    </xf>
    <xf numFmtId="0" fontId="57" fillId="2" borderId="43" xfId="113" applyFont="1" applyFill="1" applyBorder="1" applyAlignment="1">
      <alignment horizontal="center" vertical="center"/>
    </xf>
    <xf numFmtId="0" fontId="57" fillId="2" borderId="41" xfId="113" applyFont="1" applyFill="1" applyBorder="1" applyAlignment="1">
      <alignment horizontal="center" vertical="center"/>
    </xf>
    <xf numFmtId="0" fontId="57" fillId="2" borderId="42" xfId="113" applyFont="1" applyFill="1" applyBorder="1" applyAlignment="1">
      <alignment horizontal="center" vertical="center"/>
    </xf>
    <xf numFmtId="0" fontId="51" fillId="2" borderId="0" xfId="113" applyFont="1" applyFill="1" applyBorder="1" applyAlignment="1">
      <alignment horizontal="center" vertical="center" textRotation="255" wrapText="1"/>
    </xf>
    <xf numFmtId="0" fontId="51" fillId="2" borderId="23" xfId="113" applyFont="1" applyFill="1" applyBorder="1" applyAlignment="1">
      <alignment horizontal="center" vertical="center" textRotation="255" wrapText="1"/>
    </xf>
    <xf numFmtId="0" fontId="57" fillId="2" borderId="18" xfId="113" applyFont="1" applyFill="1" applyBorder="1" applyAlignment="1">
      <alignment horizontal="center" vertical="center"/>
    </xf>
    <xf numFmtId="0" fontId="57" fillId="2" borderId="28" xfId="113" applyFont="1" applyFill="1" applyBorder="1" applyAlignment="1">
      <alignment horizontal="center" vertical="center"/>
    </xf>
    <xf numFmtId="0" fontId="57" fillId="2" borderId="27" xfId="113" applyFont="1" applyFill="1" applyBorder="1" applyAlignment="1">
      <alignment horizontal="center" vertical="center"/>
    </xf>
    <xf numFmtId="0" fontId="57" fillId="2" borderId="18" xfId="113" applyFont="1" applyFill="1" applyBorder="1" applyAlignment="1">
      <alignment horizontal="center" vertical="center" wrapText="1"/>
    </xf>
    <xf numFmtId="0" fontId="57" fillId="2" borderId="28" xfId="113" applyFont="1" applyFill="1" applyBorder="1" applyAlignment="1">
      <alignment horizontal="center" vertical="center" wrapText="1"/>
    </xf>
    <xf numFmtId="0" fontId="57" fillId="2" borderId="27" xfId="113" applyFont="1" applyFill="1" applyBorder="1" applyAlignment="1">
      <alignment horizontal="center" vertical="center" wrapText="1"/>
    </xf>
    <xf numFmtId="57" fontId="51" fillId="2" borderId="0" xfId="113" applyNumberFormat="1" applyFont="1" applyFill="1" applyBorder="1" applyAlignment="1">
      <alignment horizontal="center" vertical="center"/>
    </xf>
    <xf numFmtId="57" fontId="51" fillId="2" borderId="23" xfId="113" applyNumberFormat="1" applyFont="1" applyFill="1" applyBorder="1" applyAlignment="1">
      <alignment horizontal="center" vertical="center"/>
    </xf>
    <xf numFmtId="0" fontId="51" fillId="2" borderId="1" xfId="113" applyFont="1" applyFill="1" applyBorder="1" applyAlignment="1">
      <alignment horizontal="center" wrapText="1"/>
    </xf>
    <xf numFmtId="0" fontId="51" fillId="2" borderId="24" xfId="113" applyFont="1" applyFill="1" applyBorder="1" applyAlignment="1">
      <alignment horizontal="center" wrapText="1"/>
    </xf>
    <xf numFmtId="0" fontId="57" fillId="2" borderId="10" xfId="113" applyFont="1" applyFill="1" applyBorder="1" applyAlignment="1">
      <alignment horizontal="center" vertical="center"/>
    </xf>
    <xf numFmtId="0" fontId="57" fillId="2" borderId="8" xfId="113" applyFont="1" applyFill="1" applyBorder="1" applyAlignment="1">
      <alignment horizontal="center" vertical="center"/>
    </xf>
    <xf numFmtId="0" fontId="57" fillId="2" borderId="21" xfId="113" applyFont="1" applyFill="1" applyBorder="1" applyAlignment="1">
      <alignment horizontal="center" vertical="center"/>
    </xf>
    <xf numFmtId="0" fontId="57" fillId="2" borderId="10" xfId="113" applyFont="1" applyFill="1" applyBorder="1" applyAlignment="1">
      <alignment horizontal="center" vertical="center" wrapText="1"/>
    </xf>
    <xf numFmtId="0" fontId="57" fillId="2" borderId="8" xfId="113" applyFont="1" applyFill="1" applyBorder="1" applyAlignment="1">
      <alignment horizontal="center" vertical="center" wrapText="1"/>
    </xf>
    <xf numFmtId="0" fontId="57" fillId="2" borderId="21" xfId="113" applyFont="1" applyFill="1" applyBorder="1" applyAlignment="1">
      <alignment horizontal="center" vertical="center" wrapText="1"/>
    </xf>
    <xf numFmtId="57" fontId="7" fillId="2" borderId="2" xfId="113" applyNumberFormat="1" applyFont="1" applyFill="1" applyBorder="1" applyAlignment="1">
      <alignment horizontal="center" vertical="center"/>
    </xf>
    <xf numFmtId="57" fontId="7" fillId="2" borderId="4" xfId="113" applyNumberFormat="1" applyFont="1" applyFill="1" applyBorder="1" applyAlignment="1">
      <alignment horizontal="center" vertical="center"/>
    </xf>
    <xf numFmtId="0" fontId="4" fillId="2" borderId="43" xfId="113" applyFont="1" applyFill="1" applyBorder="1" applyAlignment="1">
      <alignment horizontal="center" vertical="center"/>
    </xf>
    <xf numFmtId="0" fontId="4" fillId="2" borderId="41" xfId="113" applyFont="1" applyFill="1" applyBorder="1" applyAlignment="1">
      <alignment horizontal="center" vertical="center"/>
    </xf>
    <xf numFmtId="0" fontId="4" fillId="2" borderId="42" xfId="113" applyFont="1" applyFill="1" applyBorder="1" applyAlignment="1">
      <alignment horizontal="center" vertical="center"/>
    </xf>
    <xf numFmtId="0" fontId="4" fillId="2" borderId="43" xfId="113" applyFont="1" applyFill="1" applyBorder="1" applyAlignment="1">
      <alignment horizontal="center" vertical="center" wrapText="1"/>
    </xf>
    <xf numFmtId="0" fontId="4" fillId="2" borderId="41" xfId="113" applyFont="1" applyFill="1" applyBorder="1" applyAlignment="1">
      <alignment horizontal="center" vertical="center" wrapText="1"/>
    </xf>
    <xf numFmtId="0" fontId="4" fillId="2" borderId="42" xfId="113" applyFont="1" applyFill="1" applyBorder="1" applyAlignment="1">
      <alignment horizontal="center" vertical="center" wrapText="1"/>
    </xf>
    <xf numFmtId="0" fontId="7" fillId="2" borderId="0" xfId="113" applyFont="1" applyFill="1" applyBorder="1" applyAlignment="1">
      <alignment horizontal="center" vertical="center" textRotation="255" wrapText="1"/>
    </xf>
    <xf numFmtId="0" fontId="7" fillId="2" borderId="23" xfId="113" applyFont="1" applyFill="1" applyBorder="1" applyAlignment="1">
      <alignment horizontal="center" vertical="center" textRotation="255" wrapText="1"/>
    </xf>
    <xf numFmtId="0" fontId="4" fillId="2" borderId="18" xfId="113" applyFont="1" applyFill="1" applyBorder="1" applyAlignment="1">
      <alignment horizontal="center" vertical="center"/>
    </xf>
    <xf numFmtId="0" fontId="4" fillId="2" borderId="28" xfId="113" applyFont="1" applyFill="1" applyBorder="1" applyAlignment="1">
      <alignment horizontal="center" vertical="center"/>
    </xf>
    <xf numFmtId="0" fontId="4" fillId="2" borderId="27" xfId="113" applyFont="1" applyFill="1" applyBorder="1" applyAlignment="1">
      <alignment horizontal="center" vertical="center"/>
    </xf>
    <xf numFmtId="57" fontId="7" fillId="2" borderId="0" xfId="113" applyNumberFormat="1" applyFont="1" applyFill="1" applyBorder="1" applyAlignment="1">
      <alignment horizontal="center" vertical="center"/>
    </xf>
    <xf numFmtId="57" fontId="7" fillId="2" borderId="23" xfId="113" applyNumberFormat="1" applyFont="1" applyFill="1" applyBorder="1" applyAlignment="1">
      <alignment horizontal="center" vertical="center"/>
    </xf>
    <xf numFmtId="0" fontId="4" fillId="2" borderId="18" xfId="113" applyFont="1" applyFill="1" applyBorder="1" applyAlignment="1">
      <alignment horizontal="center" vertical="center" wrapText="1"/>
    </xf>
    <xf numFmtId="0" fontId="4" fillId="2" borderId="28" xfId="113" applyFont="1" applyFill="1" applyBorder="1" applyAlignment="1">
      <alignment horizontal="center" vertical="center" wrapText="1"/>
    </xf>
    <xf numFmtId="0" fontId="4" fillId="2" borderId="27" xfId="113" applyFont="1" applyFill="1" applyBorder="1" applyAlignment="1">
      <alignment horizontal="center" vertical="center" wrapText="1"/>
    </xf>
    <xf numFmtId="0" fontId="4" fillId="2" borderId="10" xfId="113" applyFont="1" applyFill="1" applyBorder="1" applyAlignment="1">
      <alignment horizontal="center" vertical="center"/>
    </xf>
    <xf numFmtId="0" fontId="4" fillId="2" borderId="8" xfId="113" applyFont="1" applyFill="1" applyBorder="1" applyAlignment="1">
      <alignment horizontal="center" vertical="center"/>
    </xf>
    <xf numFmtId="0" fontId="4" fillId="2" borderId="21" xfId="113" applyFont="1" applyFill="1" applyBorder="1" applyAlignment="1">
      <alignment horizontal="center" vertical="center"/>
    </xf>
    <xf numFmtId="0" fontId="7" fillId="2" borderId="0" xfId="113" applyFont="1" applyFill="1" applyBorder="1" applyAlignment="1">
      <alignment horizontal="center" vertical="center" wrapText="1"/>
    </xf>
    <xf numFmtId="0" fontId="7" fillId="2" borderId="23" xfId="113" applyFont="1" applyFill="1" applyBorder="1" applyAlignment="1">
      <alignment horizontal="center" vertical="center" wrapText="1"/>
    </xf>
    <xf numFmtId="0" fontId="9" fillId="2" borderId="0" xfId="113" applyFont="1" applyFill="1" applyAlignment="1">
      <alignment vertical="center"/>
    </xf>
    <xf numFmtId="0" fontId="7" fillId="2" borderId="9" xfId="117" applyFont="1" applyFill="1" applyBorder="1" applyAlignment="1">
      <alignment horizontal="distributed" vertical="center" wrapText="1" justifyLastLine="1"/>
    </xf>
    <xf numFmtId="0" fontId="7" fillId="2" borderId="26" xfId="117" applyFont="1" applyFill="1" applyBorder="1" applyAlignment="1">
      <alignment horizontal="distributed" vertical="center" justifyLastLine="1"/>
    </xf>
    <xf numFmtId="0" fontId="7" fillId="2" borderId="10" xfId="117" applyFont="1" applyFill="1" applyBorder="1" applyAlignment="1">
      <alignment horizontal="distributed" vertical="center" wrapText="1" justifyLastLine="1"/>
    </xf>
    <xf numFmtId="0" fontId="7" fillId="2" borderId="18" xfId="117" applyFont="1" applyFill="1" applyBorder="1" applyAlignment="1">
      <alignment horizontal="distributed" vertical="center" justifyLastLine="1"/>
    </xf>
    <xf numFmtId="208" fontId="35" fillId="2" borderId="24" xfId="119" applyNumberFormat="1" applyFont="1" applyFill="1" applyBorder="1" applyAlignment="1">
      <alignment horizontal="center" vertical="center"/>
    </xf>
    <xf numFmtId="208" fontId="35" fillId="2" borderId="17" xfId="119" applyNumberFormat="1" applyFont="1" applyFill="1" applyBorder="1" applyAlignment="1">
      <alignment horizontal="center" vertical="center"/>
    </xf>
    <xf numFmtId="208" fontId="7" fillId="2" borderId="9" xfId="119" applyNumberFormat="1" applyFont="1" applyFill="1" applyBorder="1" applyAlignment="1">
      <alignment horizontal="center" vertical="center"/>
    </xf>
    <xf numFmtId="208" fontId="7" fillId="2" borderId="26" xfId="119" applyNumberFormat="1" applyFont="1" applyFill="1" applyBorder="1" applyAlignment="1">
      <alignment horizontal="center" vertical="center"/>
    </xf>
    <xf numFmtId="208" fontId="7" fillId="2" borderId="9" xfId="119" applyNumberFormat="1" applyFont="1" applyFill="1" applyBorder="1" applyAlignment="1">
      <alignment horizontal="center" vertical="center" wrapText="1"/>
    </xf>
    <xf numFmtId="208" fontId="7" fillId="2" borderId="10" xfId="119" applyNumberFormat="1" applyFont="1" applyFill="1" applyBorder="1" applyAlignment="1">
      <alignment horizontal="center" vertical="center" wrapText="1"/>
    </xf>
    <xf numFmtId="49" fontId="7" fillId="2" borderId="0" xfId="116" applyNumberFormat="1" applyFont="1" applyFill="1" applyBorder="1" applyAlignment="1">
      <alignment horizontal="center" vertical="center"/>
    </xf>
    <xf numFmtId="49" fontId="7" fillId="2" borderId="23" xfId="116" applyNumberFormat="1" applyFont="1" applyFill="1" applyBorder="1" applyAlignment="1">
      <alignment horizontal="center" vertical="center"/>
    </xf>
    <xf numFmtId="49" fontId="7" fillId="2" borderId="2" xfId="116" applyNumberFormat="1" applyFont="1" applyFill="1" applyBorder="1" applyAlignment="1">
      <alignment horizontal="center" vertical="center"/>
    </xf>
    <xf numFmtId="49" fontId="7" fillId="2" borderId="4" xfId="116" applyNumberFormat="1" applyFont="1" applyFill="1" applyBorder="1" applyAlignment="1">
      <alignment horizontal="center" vertical="center"/>
    </xf>
    <xf numFmtId="0" fontId="7" fillId="2" borderId="21" xfId="117" applyFont="1" applyFill="1" applyBorder="1" applyAlignment="1">
      <alignment horizontal="distributed" vertical="center" justifyLastLine="1"/>
    </xf>
    <xf numFmtId="0" fontId="7" fillId="2" borderId="27" xfId="117" applyFont="1" applyFill="1" applyBorder="1" applyAlignment="1">
      <alignment horizontal="distributed" vertical="center" justifyLastLine="1"/>
    </xf>
    <xf numFmtId="0" fontId="7" fillId="2" borderId="9" xfId="117" applyFont="1" applyFill="1" applyBorder="1" applyAlignment="1">
      <alignment horizontal="distributed" vertical="center" justifyLastLine="1"/>
    </xf>
    <xf numFmtId="0" fontId="7" fillId="2" borderId="21" xfId="116" applyFont="1" applyFill="1" applyBorder="1" applyAlignment="1">
      <alignment horizontal="center" vertical="center" justifyLastLine="1"/>
    </xf>
    <xf numFmtId="0" fontId="7" fillId="2" borderId="9" xfId="116" applyFont="1" applyFill="1" applyBorder="1" applyAlignment="1">
      <alignment horizontal="center" vertical="center" justifyLastLine="1"/>
    </xf>
    <xf numFmtId="0" fontId="7" fillId="2" borderId="27" xfId="116" applyFont="1" applyFill="1" applyBorder="1" applyAlignment="1">
      <alignment horizontal="center" vertical="center" justifyLastLine="1"/>
    </xf>
    <xf numFmtId="0" fontId="7" fillId="2" borderId="26" xfId="116" applyFont="1" applyFill="1" applyBorder="1" applyAlignment="1">
      <alignment horizontal="center" vertical="center" justifyLastLine="1"/>
    </xf>
    <xf numFmtId="0" fontId="7" fillId="2" borderId="9" xfId="116" applyFont="1" applyFill="1" applyBorder="1" applyAlignment="1">
      <alignment horizontal="distributed" vertical="center" justifyLastLine="1"/>
    </xf>
    <xf numFmtId="0" fontId="7" fillId="2" borderId="10" xfId="116" applyFont="1" applyFill="1" applyBorder="1" applyAlignment="1">
      <alignment horizontal="distributed" vertical="center" justifyLastLine="1"/>
    </xf>
    <xf numFmtId="0" fontId="7" fillId="2" borderId="18" xfId="116" applyFont="1" applyFill="1" applyBorder="1" applyAlignment="1">
      <alignment horizontal="distributed" vertical="center" justifyLastLine="1"/>
    </xf>
    <xf numFmtId="49" fontId="7" fillId="2" borderId="5" xfId="116" applyNumberFormat="1" applyFont="1" applyFill="1" applyBorder="1" applyAlignment="1">
      <alignment horizontal="center" vertical="center"/>
    </xf>
    <xf numFmtId="49" fontId="7" fillId="2" borderId="7" xfId="116" applyNumberFormat="1" applyFont="1" applyFill="1" applyBorder="1" applyAlignment="1">
      <alignment horizontal="center" vertical="center"/>
    </xf>
    <xf numFmtId="0" fontId="90" fillId="0" borderId="0" xfId="0" applyFont="1" applyAlignment="1">
      <alignment vertical="center"/>
    </xf>
    <xf numFmtId="49" fontId="7" fillId="2" borderId="0" xfId="120" applyNumberFormat="1" applyFont="1" applyFill="1" applyBorder="1" applyAlignment="1">
      <alignment horizontal="center" vertical="center"/>
    </xf>
    <xf numFmtId="49" fontId="7" fillId="2" borderId="23" xfId="120" applyNumberFormat="1" applyFont="1" applyFill="1" applyBorder="1" applyAlignment="1">
      <alignment horizontal="center" vertical="center"/>
    </xf>
    <xf numFmtId="49" fontId="7" fillId="2" borderId="2" xfId="120" applyNumberFormat="1" applyFont="1" applyFill="1" applyBorder="1" applyAlignment="1">
      <alignment horizontal="center" vertical="center"/>
    </xf>
    <xf numFmtId="49" fontId="7" fillId="2" borderId="4" xfId="120" applyNumberFormat="1" applyFont="1" applyFill="1" applyBorder="1" applyAlignment="1">
      <alignment horizontal="center" vertical="center"/>
    </xf>
    <xf numFmtId="0" fontId="7" fillId="2" borderId="8" xfId="120" applyFont="1" applyFill="1" applyBorder="1" applyAlignment="1">
      <alignment horizontal="center" vertical="center" justifyLastLine="1"/>
    </xf>
    <xf numFmtId="0" fontId="7" fillId="2" borderId="21" xfId="120" applyFont="1" applyFill="1" applyBorder="1" applyAlignment="1">
      <alignment horizontal="center" vertical="center" justifyLastLine="1"/>
    </xf>
    <xf numFmtId="0" fontId="7" fillId="2" borderId="2" xfId="0" applyFont="1" applyFill="1" applyBorder="1" applyAlignment="1">
      <alignment horizontal="distributed" vertical="center" indent="5"/>
    </xf>
    <xf numFmtId="0" fontId="7" fillId="2" borderId="4" xfId="0" applyFont="1" applyFill="1" applyBorder="1" applyAlignment="1">
      <alignment horizontal="distributed" vertical="center" indent="5"/>
    </xf>
    <xf numFmtId="180" fontId="4" fillId="2" borderId="2" xfId="0" applyNumberFormat="1" applyFont="1" applyFill="1" applyBorder="1" applyAlignment="1">
      <alignment horizontal="center" vertical="center"/>
    </xf>
    <xf numFmtId="0" fontId="7" fillId="2" borderId="22" xfId="120" applyFont="1" applyFill="1" applyBorder="1" applyAlignment="1">
      <alignment horizontal="center" vertical="center" justifyLastLine="1"/>
    </xf>
    <xf numFmtId="0" fontId="7" fillId="2" borderId="17" xfId="120" applyFont="1" applyFill="1" applyBorder="1" applyAlignment="1">
      <alignment horizontal="center" vertical="center" justifyLastLine="1"/>
    </xf>
    <xf numFmtId="0" fontId="7" fillId="2" borderId="0" xfId="0" applyFont="1" applyFill="1" applyBorder="1" applyAlignment="1">
      <alignment horizontal="distributed" vertical="center" indent="5"/>
    </xf>
    <xf numFmtId="0" fontId="7" fillId="2" borderId="23" xfId="0" applyFont="1" applyFill="1" applyBorder="1" applyAlignment="1">
      <alignment horizontal="distributed" vertical="center" indent="5"/>
    </xf>
    <xf numFmtId="180" fontId="4" fillId="2" borderId="0" xfId="0" applyNumberFormat="1" applyFont="1" applyFill="1" applyBorder="1" applyAlignment="1">
      <alignment horizontal="center" vertical="center"/>
    </xf>
    <xf numFmtId="0" fontId="34" fillId="2" borderId="21" xfId="120" applyFont="1" applyFill="1" applyBorder="1" applyAlignment="1">
      <alignment horizontal="center" vertical="center"/>
    </xf>
    <xf numFmtId="0" fontId="34" fillId="2" borderId="9" xfId="120" applyFont="1" applyFill="1" applyBorder="1" applyAlignment="1">
      <alignment horizontal="center" vertical="center"/>
    </xf>
    <xf numFmtId="0" fontId="34" fillId="2" borderId="10" xfId="120" applyFont="1" applyFill="1" applyBorder="1" applyAlignment="1">
      <alignment horizontal="center" vertical="center"/>
    </xf>
    <xf numFmtId="187" fontId="4" fillId="6" borderId="0" xfId="121" applyNumberFormat="1" applyFont="1" applyFill="1" applyBorder="1" applyAlignment="1">
      <alignment horizontal="center" vertical="center"/>
    </xf>
    <xf numFmtId="38" fontId="4" fillId="6" borderId="2" xfId="121" applyNumberFormat="1" applyFont="1" applyFill="1" applyBorder="1" applyAlignment="1">
      <alignment horizontal="center" vertical="center"/>
    </xf>
    <xf numFmtId="0" fontId="7" fillId="0" borderId="9" xfId="121" applyFont="1" applyBorder="1" applyAlignment="1">
      <alignment horizontal="distributed" vertical="center" justifyLastLine="1"/>
    </xf>
    <xf numFmtId="0" fontId="7" fillId="0" borderId="26" xfId="121" applyFont="1" applyBorder="1" applyAlignment="1">
      <alignment horizontal="distributed" vertical="center" justifyLastLine="1"/>
    </xf>
    <xf numFmtId="0" fontId="7" fillId="0" borderId="10" xfId="121" applyFont="1" applyBorder="1" applyAlignment="1">
      <alignment horizontal="distributed" vertical="center" justifyLastLine="1"/>
    </xf>
    <xf numFmtId="0" fontId="7" fillId="0" borderId="18" xfId="121" applyFont="1" applyBorder="1" applyAlignment="1">
      <alignment horizontal="distributed" vertical="center" justifyLastLine="1"/>
    </xf>
    <xf numFmtId="0" fontId="7" fillId="0" borderId="5" xfId="122" applyFont="1" applyBorder="1" applyAlignment="1">
      <alignment horizontal="left" vertical="center" justifyLastLine="1"/>
    </xf>
    <xf numFmtId="0" fontId="7" fillId="0" borderId="7" xfId="122" applyFont="1" applyBorder="1" applyAlignment="1">
      <alignment horizontal="left" vertical="center" justifyLastLine="1"/>
    </xf>
    <xf numFmtId="0" fontId="4" fillId="6" borderId="0" xfId="121" applyFont="1" applyFill="1" applyBorder="1" applyAlignment="1">
      <alignment horizontal="center" vertical="center"/>
    </xf>
    <xf numFmtId="38" fontId="4" fillId="6" borderId="0" xfId="121" applyNumberFormat="1" applyFont="1" applyFill="1" applyBorder="1" applyAlignment="1">
      <alignment horizontal="center" vertical="center"/>
    </xf>
    <xf numFmtId="0" fontId="4" fillId="6" borderId="3" xfId="121" applyFont="1" applyFill="1" applyBorder="1" applyAlignment="1">
      <alignment horizontal="center" vertical="center"/>
    </xf>
    <xf numFmtId="0" fontId="4" fillId="6" borderId="2" xfId="121" applyFont="1" applyFill="1" applyBorder="1" applyAlignment="1">
      <alignment horizontal="center" vertical="center"/>
    </xf>
    <xf numFmtId="0" fontId="9" fillId="0" borderId="0" xfId="121" applyFont="1" applyFill="1" applyAlignment="1">
      <alignment vertical="center"/>
    </xf>
    <xf numFmtId="0" fontId="7" fillId="0" borderId="1" xfId="121" applyFont="1" applyBorder="1" applyAlignment="1">
      <alignment horizontal="distributed" vertical="center" justifyLastLine="1"/>
    </xf>
    <xf numFmtId="0" fontId="7" fillId="0" borderId="24" xfId="121" applyFont="1" applyBorder="1" applyAlignment="1">
      <alignment horizontal="distributed" vertical="center" justifyLastLine="1"/>
    </xf>
    <xf numFmtId="0" fontId="7" fillId="0" borderId="22" xfId="121" applyFont="1" applyBorder="1" applyAlignment="1">
      <alignment horizontal="distributed" vertical="center" justifyLastLine="1"/>
    </xf>
    <xf numFmtId="0" fontId="7" fillId="0" borderId="17" xfId="121" applyFont="1" applyBorder="1" applyAlignment="1">
      <alignment horizontal="distributed" vertical="center" justifyLastLine="1"/>
    </xf>
    <xf numFmtId="0" fontId="7" fillId="0" borderId="21" xfId="121" applyFont="1" applyBorder="1" applyAlignment="1">
      <alignment horizontal="distributed" vertical="center" justifyLastLine="1"/>
    </xf>
    <xf numFmtId="0" fontId="7" fillId="0" borderId="31" xfId="121" applyFont="1" applyBorder="1" applyAlignment="1">
      <alignment horizontal="distributed" vertical="center" justifyLastLine="1"/>
    </xf>
    <xf numFmtId="0" fontId="7" fillId="0" borderId="29" xfId="121" applyFont="1" applyBorder="1" applyAlignment="1">
      <alignment horizontal="distributed" vertical="center" justifyLastLine="1"/>
    </xf>
    <xf numFmtId="0" fontId="7" fillId="0" borderId="20" xfId="121" applyFont="1" applyBorder="1" applyAlignment="1">
      <alignment horizontal="distributed" vertical="center" justifyLastLine="1"/>
    </xf>
    <xf numFmtId="0" fontId="7" fillId="0" borderId="19" xfId="121" applyFont="1" applyBorder="1" applyAlignment="1">
      <alignment horizontal="distributed" vertical="center" justifyLastLine="1"/>
    </xf>
    <xf numFmtId="0" fontId="7" fillId="0" borderId="0" xfId="121" applyFont="1" applyBorder="1" applyAlignment="1">
      <alignment vertical="center"/>
    </xf>
    <xf numFmtId="0" fontId="7" fillId="0" borderId="23" xfId="121" applyFont="1" applyBorder="1" applyAlignment="1">
      <alignment vertical="center"/>
    </xf>
    <xf numFmtId="181" fontId="4" fillId="5" borderId="11" xfId="121" applyNumberFormat="1" applyFont="1" applyFill="1" applyBorder="1" applyAlignment="1">
      <alignment horizontal="center" vertical="center"/>
    </xf>
    <xf numFmtId="181" fontId="4" fillId="5" borderId="0" xfId="121" applyNumberFormat="1" applyFont="1" applyFill="1" applyBorder="1" applyAlignment="1">
      <alignment horizontal="center" vertical="center"/>
    </xf>
    <xf numFmtId="181" fontId="4" fillId="5" borderId="3" xfId="121" applyNumberFormat="1" applyFont="1" applyFill="1" applyBorder="1" applyAlignment="1">
      <alignment horizontal="center" vertical="center"/>
    </xf>
    <xf numFmtId="181" fontId="4" fillId="5" borderId="2" xfId="121" applyNumberFormat="1" applyFont="1" applyFill="1" applyBorder="1" applyAlignment="1">
      <alignment horizontal="center" vertical="center"/>
    </xf>
    <xf numFmtId="0" fontId="7" fillId="0" borderId="1" xfId="121" applyFont="1" applyBorder="1" applyAlignment="1">
      <alignment vertical="center"/>
    </xf>
    <xf numFmtId="0" fontId="7" fillId="0" borderId="24" xfId="121" applyFont="1" applyBorder="1" applyAlignment="1">
      <alignment vertical="center"/>
    </xf>
    <xf numFmtId="0" fontId="9" fillId="2" borderId="0" xfId="121" applyFont="1" applyFill="1" applyAlignment="1">
      <alignment vertical="center"/>
    </xf>
    <xf numFmtId="0" fontId="7" fillId="0" borderId="8" xfId="121" applyFont="1" applyBorder="1" applyAlignment="1">
      <alignment horizontal="distributed" vertical="center" justifyLastLine="1"/>
    </xf>
    <xf numFmtId="181" fontId="4" fillId="6" borderId="3" xfId="122" applyNumberFormat="1" applyFont="1" applyFill="1" applyBorder="1" applyAlignment="1">
      <alignment horizontal="center" vertical="center"/>
    </xf>
    <xf numFmtId="181" fontId="4" fillId="6" borderId="2" xfId="122" applyNumberFormat="1" applyFont="1" applyFill="1" applyBorder="1" applyAlignment="1">
      <alignment horizontal="center" vertical="center"/>
    </xf>
    <xf numFmtId="0" fontId="8" fillId="0" borderId="0" xfId="122" applyFont="1" applyBorder="1" applyAlignment="1">
      <alignment horizontal="left" vertical="center"/>
    </xf>
    <xf numFmtId="0" fontId="35" fillId="0" borderId="0" xfId="122" applyFont="1" applyBorder="1" applyAlignment="1">
      <alignment horizontal="left" vertical="center"/>
    </xf>
    <xf numFmtId="0" fontId="7" fillId="0" borderId="9" xfId="122" applyFont="1" applyBorder="1" applyAlignment="1">
      <alignment horizontal="distributed" vertical="center" justifyLastLine="1"/>
    </xf>
    <xf numFmtId="0" fontId="7" fillId="0" borderId="26" xfId="122" applyFont="1" applyBorder="1" applyAlignment="1">
      <alignment horizontal="distributed" vertical="center" justifyLastLine="1"/>
    </xf>
    <xf numFmtId="0" fontId="7" fillId="0" borderId="10" xfId="122" applyFont="1" applyBorder="1" applyAlignment="1">
      <alignment horizontal="distributed" vertical="center" justifyLastLine="1"/>
    </xf>
    <xf numFmtId="0" fontId="7" fillId="0" borderId="18" xfId="122" applyFont="1" applyBorder="1" applyAlignment="1">
      <alignment horizontal="distributed" vertical="center" justifyLastLine="1"/>
    </xf>
    <xf numFmtId="181" fontId="4" fillId="6" borderId="11" xfId="122" applyNumberFormat="1" applyFont="1" applyFill="1" applyBorder="1" applyAlignment="1">
      <alignment horizontal="center" vertical="center"/>
    </xf>
    <xf numFmtId="181" fontId="4" fillId="6" borderId="0" xfId="122" applyNumberFormat="1" applyFont="1" applyFill="1" applyBorder="1" applyAlignment="1">
      <alignment horizontal="center" vertical="center"/>
    </xf>
    <xf numFmtId="181" fontId="4" fillId="6" borderId="3" xfId="15" applyNumberFormat="1" applyFont="1" applyFill="1" applyBorder="1" applyAlignment="1">
      <alignment horizontal="center" vertical="center"/>
    </xf>
    <xf numFmtId="181" fontId="4" fillId="6" borderId="2" xfId="15" applyNumberFormat="1" applyFont="1" applyFill="1" applyBorder="1" applyAlignment="1">
      <alignment horizontal="center" vertical="center"/>
    </xf>
    <xf numFmtId="0" fontId="9" fillId="0" borderId="0" xfId="122" applyFont="1" applyFill="1" applyAlignment="1">
      <alignment vertical="center"/>
    </xf>
    <xf numFmtId="0" fontId="7" fillId="0" borderId="1" xfId="122" applyFont="1" applyBorder="1" applyAlignment="1">
      <alignment horizontal="distributed" vertical="center" justifyLastLine="1"/>
    </xf>
    <xf numFmtId="0" fontId="7" fillId="0" borderId="24" xfId="122" applyFont="1" applyBorder="1" applyAlignment="1">
      <alignment horizontal="distributed" vertical="center" justifyLastLine="1"/>
    </xf>
    <xf numFmtId="0" fontId="7" fillId="0" borderId="22" xfId="122" applyFont="1" applyBorder="1" applyAlignment="1">
      <alignment horizontal="distributed" vertical="center" justifyLastLine="1"/>
    </xf>
    <xf numFmtId="0" fontId="7" fillId="0" borderId="17" xfId="122" applyFont="1" applyBorder="1" applyAlignment="1">
      <alignment horizontal="distributed" vertical="center" justifyLastLine="1"/>
    </xf>
    <xf numFmtId="0" fontId="7" fillId="0" borderId="21" xfId="122" applyFont="1" applyBorder="1" applyAlignment="1">
      <alignment horizontal="distributed" vertical="center" justifyLastLine="1"/>
    </xf>
    <xf numFmtId="0" fontId="7" fillId="0" borderId="0" xfId="15" applyFont="1" applyBorder="1" applyAlignment="1">
      <alignment vertical="center"/>
    </xf>
    <xf numFmtId="181" fontId="4" fillId="6" borderId="11" xfId="15" applyNumberFormat="1" applyFont="1" applyFill="1" applyBorder="1" applyAlignment="1">
      <alignment horizontal="center" vertical="center"/>
    </xf>
    <xf numFmtId="181" fontId="4" fillId="6" borderId="0" xfId="15" applyNumberFormat="1" applyFont="1" applyFill="1" applyBorder="1" applyAlignment="1">
      <alignment horizontal="center" vertical="center"/>
    </xf>
    <xf numFmtId="0" fontId="7" fillId="0" borderId="1" xfId="15" applyFont="1" applyBorder="1" applyAlignment="1">
      <alignment vertical="center"/>
    </xf>
    <xf numFmtId="0" fontId="7" fillId="0" borderId="31" xfId="122" applyFont="1" applyBorder="1" applyAlignment="1">
      <alignment horizontal="distributed" vertical="center" justifyLastLine="1"/>
    </xf>
    <xf numFmtId="0" fontId="7" fillId="0" borderId="29" xfId="122" applyFont="1" applyBorder="1" applyAlignment="1">
      <alignment horizontal="distributed" vertical="center" justifyLastLine="1"/>
    </xf>
    <xf numFmtId="0" fontId="7" fillId="0" borderId="20" xfId="122" applyFont="1" applyBorder="1" applyAlignment="1">
      <alignment horizontal="distributed" vertical="center" justifyLastLine="1"/>
    </xf>
    <xf numFmtId="0" fontId="7" fillId="0" borderId="19" xfId="122" applyFont="1" applyBorder="1" applyAlignment="1">
      <alignment horizontal="distributed" vertical="center" justifyLastLine="1"/>
    </xf>
    <xf numFmtId="0" fontId="9" fillId="2" borderId="0" xfId="122" applyFont="1" applyFill="1" applyAlignment="1">
      <alignment horizontal="left" vertical="center"/>
    </xf>
    <xf numFmtId="0" fontId="7" fillId="0" borderId="27" xfId="122" applyFont="1" applyBorder="1" applyAlignment="1">
      <alignment horizontal="distributed" vertical="center" justifyLastLine="1"/>
    </xf>
    <xf numFmtId="0" fontId="7" fillId="0" borderId="8" xfId="122" applyFont="1" applyBorder="1" applyAlignment="1">
      <alignment horizontal="distributed" vertical="center" justifyLastLine="1"/>
    </xf>
    <xf numFmtId="0" fontId="7" fillId="0" borderId="31" xfId="123" applyFont="1" applyBorder="1" applyAlignment="1">
      <alignment horizontal="distributed" vertical="center" justifyLastLine="1"/>
    </xf>
    <xf numFmtId="0" fontId="7" fillId="0" borderId="29" xfId="123" applyFont="1" applyBorder="1" applyAlignment="1">
      <alignment horizontal="distributed" vertical="center" justifyLastLine="1"/>
    </xf>
    <xf numFmtId="0" fontId="7" fillId="0" borderId="20" xfId="123" applyFont="1" applyBorder="1" applyAlignment="1">
      <alignment horizontal="distributed" vertical="center" justifyLastLine="1"/>
    </xf>
    <xf numFmtId="0" fontId="7" fillId="0" borderId="19" xfId="123" applyFont="1" applyBorder="1" applyAlignment="1">
      <alignment horizontal="distributed" vertical="center" justifyLastLine="1"/>
    </xf>
    <xf numFmtId="0" fontId="7" fillId="0" borderId="24" xfId="15" applyFont="1" applyBorder="1" applyAlignment="1">
      <alignment vertical="center"/>
    </xf>
    <xf numFmtId="0" fontId="7" fillId="0" borderId="23" xfId="15" applyFont="1" applyBorder="1" applyAlignment="1">
      <alignment vertical="center"/>
    </xf>
    <xf numFmtId="0" fontId="9" fillId="2" borderId="0" xfId="123" applyFont="1" applyFill="1" applyAlignment="1">
      <alignment vertical="center"/>
    </xf>
    <xf numFmtId="0" fontId="7" fillId="0" borderId="1" xfId="123" applyFont="1" applyBorder="1" applyAlignment="1">
      <alignment horizontal="distributed" vertical="center" justifyLastLine="1"/>
    </xf>
    <xf numFmtId="0" fontId="7" fillId="0" borderId="24" xfId="123" applyFont="1" applyBorder="1" applyAlignment="1">
      <alignment horizontal="distributed" vertical="center" justifyLastLine="1"/>
    </xf>
    <xf numFmtId="0" fontId="7" fillId="0" borderId="22" xfId="123" applyFont="1" applyBorder="1" applyAlignment="1">
      <alignment horizontal="distributed" vertical="center" justifyLastLine="1"/>
    </xf>
    <xf numFmtId="0" fontId="7" fillId="0" borderId="17" xfId="123" applyFont="1" applyBorder="1" applyAlignment="1">
      <alignment horizontal="distributed" vertical="center" justifyLastLine="1"/>
    </xf>
    <xf numFmtId="0" fontId="7" fillId="0" borderId="10" xfId="123" applyFont="1" applyBorder="1" applyAlignment="1">
      <alignment horizontal="distributed" vertical="center" justifyLastLine="1"/>
    </xf>
    <xf numFmtId="0" fontId="7" fillId="0" borderId="8" xfId="123" applyFont="1" applyBorder="1" applyAlignment="1">
      <alignment horizontal="distributed" vertical="center" justifyLastLine="1"/>
    </xf>
    <xf numFmtId="0" fontId="7" fillId="0" borderId="21" xfId="123" applyFont="1" applyBorder="1" applyAlignment="1">
      <alignment horizontal="distributed" vertical="center" justifyLastLine="1"/>
    </xf>
    <xf numFmtId="0" fontId="7" fillId="0" borderId="9" xfId="123" applyFont="1" applyBorder="1" applyAlignment="1">
      <alignment horizontal="distributed" vertical="center" justifyLastLine="1"/>
    </xf>
    <xf numFmtId="0" fontId="7" fillId="0" borderId="26" xfId="123" applyFont="1" applyBorder="1" applyAlignment="1">
      <alignment horizontal="distributed" vertical="center" justifyLastLine="1"/>
    </xf>
    <xf numFmtId="0" fontId="7" fillId="0" borderId="18" xfId="123" applyFont="1" applyBorder="1" applyAlignment="1">
      <alignment horizontal="distributed" vertical="center" justifyLastLine="1"/>
    </xf>
    <xf numFmtId="0" fontId="8" fillId="0" borderId="1" xfId="15" applyFont="1" applyBorder="1" applyAlignment="1">
      <alignment vertical="center"/>
    </xf>
    <xf numFmtId="0" fontId="8" fillId="0" borderId="24" xfId="15" applyFont="1" applyBorder="1" applyAlignment="1">
      <alignment vertical="center"/>
    </xf>
    <xf numFmtId="0" fontId="4" fillId="2" borderId="41" xfId="15" applyFont="1" applyFill="1" applyBorder="1" applyAlignment="1">
      <alignment horizontal="distributed" vertical="center" justifyLastLine="1"/>
    </xf>
    <xf numFmtId="0" fontId="4" fillId="2" borderId="42" xfId="15" applyFont="1" applyFill="1" applyBorder="1" applyAlignment="1">
      <alignment horizontal="distributed" vertical="center" justifyLastLine="1"/>
    </xf>
    <xf numFmtId="0" fontId="7" fillId="2" borderId="31" xfId="15" applyFont="1" applyFill="1" applyBorder="1" applyAlignment="1">
      <alignment horizontal="distributed" vertical="center" justifyLastLine="1"/>
    </xf>
    <xf numFmtId="0" fontId="7" fillId="2" borderId="29" xfId="15" applyFont="1" applyFill="1" applyBorder="1" applyAlignment="1">
      <alignment horizontal="distributed" vertical="center" justifyLastLine="1"/>
    </xf>
    <xf numFmtId="0" fontId="7" fillId="2" borderId="8" xfId="15" applyFont="1" applyFill="1" applyBorder="1" applyAlignment="1">
      <alignment horizontal="center" vertical="center" justifyLastLine="1"/>
    </xf>
    <xf numFmtId="0" fontId="7" fillId="2" borderId="1" xfId="15" applyFont="1" applyFill="1" applyBorder="1" applyAlignment="1">
      <alignment horizontal="distributed" vertical="center" wrapText="1"/>
    </xf>
    <xf numFmtId="0" fontId="7" fillId="2" borderId="1" xfId="15" applyFont="1" applyFill="1" applyBorder="1" applyAlignment="1">
      <alignment horizontal="distributed" vertical="center"/>
    </xf>
    <xf numFmtId="0" fontId="7" fillId="2" borderId="1" xfId="15" applyFont="1" applyFill="1" applyBorder="1" applyAlignment="1">
      <alignment horizontal="distributed" vertical="top" shrinkToFit="1"/>
    </xf>
    <xf numFmtId="0" fontId="7" fillId="2" borderId="0" xfId="15" applyFont="1" applyFill="1" applyBorder="1" applyAlignment="1">
      <alignment horizontal="distributed" vertical="top" shrinkToFit="1"/>
    </xf>
    <xf numFmtId="0" fontId="7" fillId="2" borderId="2" xfId="15" applyFont="1" applyFill="1" applyBorder="1" applyAlignment="1">
      <alignment horizontal="distributed" vertical="top" shrinkToFit="1"/>
    </xf>
    <xf numFmtId="0" fontId="7" fillId="2" borderId="2" xfId="15" applyFont="1" applyFill="1" applyBorder="1" applyAlignment="1">
      <alignment horizontal="distributed" vertical="center" shrinkToFit="1"/>
    </xf>
    <xf numFmtId="0" fontId="7" fillId="2" borderId="1" xfId="15" applyFont="1" applyFill="1" applyBorder="1" applyAlignment="1">
      <alignment horizontal="distributed" vertical="top"/>
    </xf>
    <xf numFmtId="0" fontId="7" fillId="2" borderId="0" xfId="15" applyFont="1" applyFill="1" applyBorder="1" applyAlignment="1">
      <alignment horizontal="distributed" vertical="top"/>
    </xf>
    <xf numFmtId="0" fontId="7" fillId="2" borderId="2" xfId="15" applyFont="1" applyFill="1" applyBorder="1" applyAlignment="1">
      <alignment horizontal="center" vertical="top"/>
    </xf>
    <xf numFmtId="0" fontId="7" fillId="2" borderId="42" xfId="15" applyFont="1" applyFill="1" applyBorder="1" applyAlignment="1">
      <alignment horizontal="distributed" vertical="center" justifyLastLine="1"/>
    </xf>
    <xf numFmtId="0" fontId="7" fillId="2" borderId="53" xfId="15" applyFont="1" applyFill="1" applyBorder="1" applyAlignment="1">
      <alignment horizontal="distributed" vertical="center" justifyLastLine="1"/>
    </xf>
    <xf numFmtId="0" fontId="7" fillId="2" borderId="26" xfId="15" applyFont="1" applyFill="1" applyBorder="1" applyAlignment="1">
      <alignment horizontal="distributed" vertical="center" justifyLastLine="1"/>
    </xf>
    <xf numFmtId="0" fontId="7" fillId="2" borderId="27" xfId="15" applyFont="1" applyFill="1" applyBorder="1" applyAlignment="1">
      <alignment horizontal="center" vertical="center" textRotation="255"/>
    </xf>
    <xf numFmtId="0" fontId="7" fillId="2" borderId="27" xfId="15" applyFont="1" applyFill="1" applyBorder="1" applyAlignment="1">
      <alignment horizontal="distributed" vertical="center" justifyLastLine="1"/>
    </xf>
    <xf numFmtId="0" fontId="7" fillId="2" borderId="10" xfId="15" applyFont="1" applyFill="1" applyBorder="1" applyAlignment="1">
      <alignment horizontal="distributed" vertical="center" justifyLastLine="1"/>
    </xf>
    <xf numFmtId="0" fontId="7" fillId="2" borderId="26" xfId="15" applyFont="1" applyFill="1" applyBorder="1" applyAlignment="1">
      <alignment horizontal="center" vertical="center" textRotation="255" wrapText="1"/>
    </xf>
    <xf numFmtId="0" fontId="7" fillId="2" borderId="26" xfId="15" applyFont="1" applyFill="1" applyBorder="1" applyAlignment="1">
      <alignment horizontal="center" vertical="center" textRotation="255"/>
    </xf>
    <xf numFmtId="0" fontId="9" fillId="0" borderId="0" xfId="0" applyFont="1">
      <alignment vertical="center"/>
    </xf>
    <xf numFmtId="0" fontId="9" fillId="0" borderId="0" xfId="0" applyFont="1" applyAlignment="1">
      <alignment horizontal="center" vertical="center"/>
    </xf>
    <xf numFmtId="0" fontId="9" fillId="0" borderId="0" xfId="0" applyFont="1" applyAlignment="1">
      <alignment vertical="center"/>
    </xf>
    <xf numFmtId="0" fontId="90" fillId="2" borderId="0" xfId="0" applyFont="1" applyFill="1" applyAlignment="1">
      <alignment vertical="center"/>
    </xf>
    <xf numFmtId="0" fontId="91" fillId="2" borderId="0" xfId="0" applyFont="1" applyFill="1" applyAlignment="1">
      <alignment vertical="center"/>
    </xf>
    <xf numFmtId="0" fontId="91" fillId="0" borderId="0" xfId="0" applyFont="1">
      <alignment vertical="center"/>
    </xf>
  </cellXfs>
  <cellStyles count="127">
    <cellStyle name="桁区切り" xfId="20" builtinId="6"/>
    <cellStyle name="桁区切り 2" xfId="4" xr:uid="{0C965A1F-CD3E-4CAA-9C4C-C192DC3FCC25}"/>
    <cellStyle name="桁区切り 3" xfId="7" xr:uid="{4F6DEE67-2174-42D7-A8D9-E5A3C368BA25}"/>
    <cellStyle name="標準" xfId="0" builtinId="0"/>
    <cellStyle name="標準 10" xfId="15" xr:uid="{483DF391-8CF5-4D20-81DD-8AF477840911}"/>
    <cellStyle name="標準 11" xfId="21" xr:uid="{85296DF9-FA4A-4FA8-9DF8-603CA7529CA5}"/>
    <cellStyle name="標準 12" xfId="27" xr:uid="{3F5449F4-11E8-471A-A198-F698F7F29F6C}"/>
    <cellStyle name="標準 13" xfId="29" xr:uid="{5782818C-3FFF-4A94-98CA-313DB29E94B9}"/>
    <cellStyle name="標準 14" xfId="30" xr:uid="{0D1E49F5-492E-4340-9C5F-E83870E7814C}"/>
    <cellStyle name="標準 15" xfId="31" xr:uid="{BD8FC1A5-7EFB-4325-B8AA-01920E401B7E}"/>
    <cellStyle name="標準 16" xfId="32" xr:uid="{E8DE6629-48B1-43EE-B517-EBD3CE298283}"/>
    <cellStyle name="標準 17" xfId="33" xr:uid="{B41CCC20-FECB-4158-9533-A7DF5F45220A}"/>
    <cellStyle name="標準 18" xfId="35" xr:uid="{00ECC774-2484-4A99-AB35-BD791F8C6B51}"/>
    <cellStyle name="標準 19" xfId="39" xr:uid="{74798B95-EF64-466E-B971-DAB893EFD3F2}"/>
    <cellStyle name="標準 2" xfId="1" xr:uid="{736CC270-D120-4BF2-8A6C-071B75C9C869}"/>
    <cellStyle name="標準 2 2" xfId="2" xr:uid="{9F47136D-84DB-44CC-B247-410C5FD88DB7}"/>
    <cellStyle name="標準 2 3" xfId="126" xr:uid="{FB232234-2D9C-4C60-9634-0E8BB842A617}"/>
    <cellStyle name="標準 20" xfId="48" xr:uid="{26D4FE24-A3BA-4555-928B-45AD18E58A59}"/>
    <cellStyle name="標準 21" xfId="70" xr:uid="{FD85F291-DE5D-4CBF-8B01-3B9E8F794DE0}"/>
    <cellStyle name="標準 22" xfId="76" xr:uid="{4FC80881-FF83-45FD-9967-683810DD7964}"/>
    <cellStyle name="標準 23" xfId="84" xr:uid="{C21E86C0-DF05-4C08-96A0-FEC3B91C1E7A}"/>
    <cellStyle name="標準 24" xfId="85" xr:uid="{7BCCABAB-F720-4F37-A5A4-E13EE3C923A7}"/>
    <cellStyle name="標準 25" xfId="86" xr:uid="{1358695C-0104-4BD0-B033-A8D41D12ECC3}"/>
    <cellStyle name="標準 26" xfId="89" xr:uid="{65DE40CD-2CB2-462B-8FAF-6DBD672C24EF}"/>
    <cellStyle name="標準 27" xfId="98" xr:uid="{77200402-88BD-449C-9172-51DD9809593F}"/>
    <cellStyle name="標準 28" xfId="99" xr:uid="{9C526B2F-3F09-4EC1-B04C-2E7E574C0401}"/>
    <cellStyle name="標準 29" xfId="121" xr:uid="{8C8BA109-04A0-4326-9644-745E40487D05}"/>
    <cellStyle name="標準 3" xfId="3" xr:uid="{6B138AA5-09A9-4BE3-9293-23E62A37E1B4}"/>
    <cellStyle name="標準 30" xfId="125" xr:uid="{6E645E26-7683-4264-A4A1-8A6D64CA15CF}"/>
    <cellStyle name="標準 4" xfId="5" xr:uid="{1EEDB66E-9EB9-49E7-92F3-0FED4DDCAC5F}"/>
    <cellStyle name="標準 5" xfId="8" xr:uid="{B57C9CE3-6BDA-4FFC-A502-8BC0EDC8AF07}"/>
    <cellStyle name="標準 6" xfId="10" xr:uid="{39B95411-654D-487A-83B0-07F4DCAB8633}"/>
    <cellStyle name="標準 7" xfId="11" xr:uid="{96B4F266-9420-4EDF-9E6B-15FE6E499F14}"/>
    <cellStyle name="標準 8" xfId="12" xr:uid="{76A3D2A5-D347-4A77-ABD6-46258814FFA1}"/>
    <cellStyle name="標準 9" xfId="14" xr:uid="{0D15035F-4441-4E20-B09B-E42FA6C0D645}"/>
    <cellStyle name="標準_11-03-04原稿" xfId="49" xr:uid="{A9E1F7E1-A74D-488B-B9D0-B66A62095B1F}"/>
    <cellStyle name="標準_11-05-08原稿" xfId="50" xr:uid="{F57254EB-19B5-4714-A1B5-4CFCD34891BA}"/>
    <cellStyle name="標準_11-09県内高等学校都道府県別就職者数" xfId="34" xr:uid="{34722BA4-0DAC-4CC6-9061-A1C3F3362CF2}"/>
    <cellStyle name="標準_11-12市内中学校進路別卒業者数" xfId="51" xr:uid="{60D486C0-C472-4C19-A9AC-DE68CD23587A}"/>
    <cellStyle name="標準_12 一覧表（Excel)仕様" xfId="23" xr:uid="{B836C11A-D4F8-42A0-B427-EEB55FAA8E14}"/>
    <cellStyle name="標準_12-01市立図書館の状況（１）貸出登録者数" xfId="52" xr:uid="{E5B9B3D2-2834-42CA-8793-9D912AD43A74}"/>
    <cellStyle name="標準_12-01市立図書館の状況（２）年齢別貸出利用者数" xfId="53" xr:uid="{21AAA16B-9F3F-4D0B-BC82-F1AB6D5490C8}"/>
    <cellStyle name="標準_12-01市立図書館の状況（３）月別貸出冊数" xfId="54" xr:uid="{17A21D4D-B8BC-4147-B53F-7B23D73B6BE9}"/>
    <cellStyle name="標準_12-01市立図書館の状況（７）AVコーナー利用実績" xfId="55" xr:uid="{2AEBCB97-29AC-4B2F-9D72-88EBDCF5D4B2}"/>
    <cellStyle name="標準_12-01市立図書館の状況（８）16ミリフィルム貸出状況（市所有分）" xfId="56" xr:uid="{20FFA123-684A-42F9-BF77-8FD72A9E78DE}"/>
    <cellStyle name="標準_12-02セミナーハウスあいりす利用状況" xfId="57" xr:uid="{78936E44-80C9-41BC-887D-06CF014394EE}"/>
    <cellStyle name="標準_12-03加賀アートギャラリー利用状況" xfId="58" xr:uid="{A5E65E04-A6DA-4634-BA27-44E50545D7E5}"/>
    <cellStyle name="標準_12-04中谷宇吉郎雪の科学館利用状況" xfId="59" xr:uid="{EE33EC1D-0ABC-4D0C-8372-4CD844D81969}"/>
    <cellStyle name="標準_12-05北前船の里資料館利用状況" xfId="60" xr:uid="{4844FAEE-D395-4692-BA60-14EE95BC383E}"/>
    <cellStyle name="標準_12-10歴史民俗資料館利用状況" xfId="64" xr:uid="{0F9B57DF-3597-4715-8EC6-56DD1A306864}"/>
    <cellStyle name="標準_12-11山中座利用状況" xfId="61" xr:uid="{1E60717F-15C6-4578-B296-5AF4FB13C05F}"/>
    <cellStyle name="標準_12-12山中温泉芭蕉の館利用状況" xfId="62" xr:uid="{3CC95467-821B-4D5A-BE85-8E9BC1582F69}"/>
    <cellStyle name="標準_12-13鴨池観察館利用状況" xfId="63" xr:uid="{837F245C-4D0D-4CDA-A7AF-67A43109F36B}"/>
    <cellStyle name="標準_12-14加賀市文化会館" xfId="65" xr:uid="{5DC4F46F-5489-4A59-810C-57C0C8D968B1}"/>
    <cellStyle name="標準_12-15山中温泉文化会館" xfId="66" xr:uid="{3A649A00-69E5-4868-AC9E-3FC195609A3E}"/>
    <cellStyle name="標準_12-16体育施設の利用状況" xfId="67" xr:uid="{70486362-5FF6-4EAF-8406-71383B798159}"/>
    <cellStyle name="標準_12-18文化財" xfId="68" xr:uid="{494C3B8E-211A-4485-AB58-A6452A373621}"/>
    <cellStyle name="標準_13-02-06原稿" xfId="71" xr:uid="{9DB41E75-2F42-45F5-B17E-14531471E618}"/>
    <cellStyle name="標準_13-07-09(1)原稿" xfId="72" xr:uid="{31B03802-74AC-472A-A1FC-0157AA9718AC}"/>
    <cellStyle name="標準_13-09(2)-09(4)原稿" xfId="73" xr:uid="{6DE77605-A5E5-428B-91C7-5EADD3F22E93}"/>
    <cellStyle name="標準_13-09(5)-09(7)原稿" xfId="74" xr:uid="{6E1D1492-BC23-46D4-A340-B1A70BEA4FFE}"/>
    <cellStyle name="標準_13-10-11原稿" xfId="75" xr:uid="{3A2F9468-88DA-422C-870B-11FC5770B592}"/>
    <cellStyle name="標準_13-14-15印刷原稿" xfId="77" xr:uid="{9F58DACE-5360-4BB8-9D27-39340CB2D4B1}"/>
    <cellStyle name="標準_13-16-17原稿" xfId="80" xr:uid="{A38B32DC-CD99-41C8-B95C-DB8063783ABE}"/>
    <cellStyle name="標準_13-18中高年齢者" xfId="81" xr:uid="{702BB8E6-C420-4D11-8326-1C80A4321BA9}"/>
    <cellStyle name="標準_13-19障害者雇用" xfId="82" xr:uid="{A6F8A883-6B2A-4535-9310-30A668B40EB0}"/>
    <cellStyle name="標準_13-20障害者就職" xfId="83" xr:uid="{4C337CA6-2924-4174-9002-014B19007666}"/>
    <cellStyle name="標準_14-05-06印刷原稿" xfId="87" xr:uid="{BF154C36-EA08-4A39-9C20-2FB445011835}"/>
    <cellStyle name="標準_14-10-11印刷原稿" xfId="90" xr:uid="{44D84026-B3F9-4832-B2B2-2A7979DD6A00}"/>
    <cellStyle name="標準_14-10-22印刷原稿" xfId="79" xr:uid="{63DBA5FF-95F4-4890-8750-ED93E51E8D71}"/>
    <cellStyle name="標準_14-12-13印刷原稿" xfId="78" xr:uid="{D33683A0-E3A1-4FE4-A576-F53DB3CF6542}"/>
    <cellStyle name="標準_14-15-16印刷原稿" xfId="91" xr:uid="{2BBD05CB-6906-4F6F-9B9F-D8E9367E88D2}"/>
    <cellStyle name="標準_14-17市営斎場使用状況" xfId="92" xr:uid="{B27479A7-B593-45AE-AEF0-74F38A6ACF20}"/>
    <cellStyle name="標準_14-18廃棄物処理状況" xfId="93" xr:uid="{1DFA7021-76EB-449F-993D-22E867DD67AA}"/>
    <cellStyle name="標準_14-19し尿処理状況" xfId="94" xr:uid="{24CB638B-4D5E-4977-825C-D1F82AA18AB0}"/>
    <cellStyle name="標準_14-20し尿浄化槽設置状況" xfId="96" xr:uid="{5023941E-5821-4A6B-98D5-43C507EB5D3B}"/>
    <cellStyle name="標準_14-21公害苦情・陳情処理件数" xfId="95" xr:uid="{3E3A806C-7462-47F5-AAEB-F44A027833F0}"/>
    <cellStyle name="標準_14-22大気汚染経年変化" xfId="97" xr:uid="{2ECCB253-5278-4E16-940F-E40807340770}"/>
    <cellStyle name="標準_14-8-9印刷原稿" xfId="88" xr:uid="{80572A1C-333D-4CB7-8690-08EEFE8C9E6C}"/>
    <cellStyle name="標準_15-05子どもと高齢者" xfId="100" xr:uid="{B126F61E-5049-44C4-BF73-99D77C1D082A}"/>
    <cellStyle name="標準_15-06時間帯別交通事故" xfId="101" xr:uid="{326E8BCC-EA79-4278-B281-B96A45469864}"/>
    <cellStyle name="標準_15-07運転者側原因別" xfId="102" xr:uid="{6C27F42D-E073-47D2-AC3F-D66514104E91}"/>
    <cellStyle name="標準_15-08防犯交通推進隊" xfId="104" xr:uid="{FFE6231C-0E72-4837-A885-94ED7AA35464}"/>
    <cellStyle name="標準_15-09主原因者" xfId="103" xr:uid="{3E5CC673-AAC3-48FB-B1B8-FA68FA48AA02}"/>
    <cellStyle name="標準_15-10消防組織と装備" xfId="105" xr:uid="{71FB4273-B322-40F5-BF75-813F8813C4F8}"/>
    <cellStyle name="標準_15-11消防団の状況" xfId="106" xr:uid="{E802B5DA-69D2-4157-AD09-3D9EE38BE718}"/>
    <cellStyle name="標準_15-12火災の発生状況" xfId="107" xr:uid="{FF570436-6659-4747-8334-B34CE800A871}"/>
    <cellStyle name="標準_15-13月別火災発生状況" xfId="108" xr:uid="{00CBDCF1-8C09-4A0B-B780-9600F5AACD2D}"/>
    <cellStyle name="標準_15-14原因別火災発生件数" xfId="109" xr:uid="{3B8ABD28-5EAB-4139-BAE1-AEB0C6E06FC8}"/>
    <cellStyle name="標準_15-15救急出場状況" xfId="110" xr:uid="{5BC4A9D1-F80F-4678-9BD4-48E611DCF5E6}"/>
    <cellStyle name="標準_16-04歴代議長" xfId="111" xr:uid="{70176FDB-B42D-4013-A21C-DA4CF6CAE806}"/>
    <cellStyle name="標準_16-05歴代副議長" xfId="112" xr:uid="{8DCAE70D-784C-4131-844F-AEB71481A7D5}"/>
    <cellStyle name="標準_16-06歴代議員" xfId="113" xr:uid="{F20444E8-401A-4A4B-8305-53555B903635}"/>
    <cellStyle name="標準_16-07会派別" xfId="114" xr:uid="{B5D82B06-05FA-4FF5-9890-D39AE5FB90D2}"/>
    <cellStyle name="標準_16-08議会付議件数" xfId="115" xr:uid="{41E7F6E6-9262-4CAB-A571-E0686A5E2B6D}"/>
    <cellStyle name="標準_16-09請願・陳情" xfId="116" xr:uid="{FAA206FA-288A-48EA-AA27-01083ECA5FE2}"/>
    <cellStyle name="標準_16-10戸籍謄抄本" xfId="117" xr:uid="{D108F0C9-0C47-451A-BC45-927E99E6DCC2}"/>
    <cellStyle name="標準_16-11市民相談の状況" xfId="118" xr:uid="{B3C09393-F2DE-4830-B17E-3837B41D4288}"/>
    <cellStyle name="標準_16-12加賀市行政機構図及び職員数 （２）職員数" xfId="119" xr:uid="{9FD6B3FC-20F6-4942-A28E-86AD4EF5C244}"/>
    <cellStyle name="標準_17-3地区会館利用" xfId="120" xr:uid="{9AD58E55-F0A7-42A8-AB26-F4C5BEEA382C}"/>
    <cellStyle name="標準_18-10-12印刷原稿" xfId="124" xr:uid="{9A731220-4166-4645-B17B-6A3E7DA14102}"/>
    <cellStyle name="標準_18-4-6印刷原稿" xfId="122" xr:uid="{69E29D93-C56E-4EB8-9BA1-7E13DCB2E727}"/>
    <cellStyle name="標準_18-7-8印刷原稿" xfId="123" xr:uid="{FB3F572F-1655-46E3-9FB5-8D4CA5B45881}"/>
    <cellStyle name="標準_2-03町別世帯数及び人口" xfId="6" xr:uid="{C898D0F7-8B41-4692-975E-7B35380DF012}"/>
    <cellStyle name="標準_2-05四半期別人口および世帯数の推移" xfId="9" xr:uid="{C48DED01-36B0-45DC-A70A-2685F8F2326A}"/>
    <cellStyle name="標準_３．主な観光資源" xfId="36" xr:uid="{18E54D32-5388-48E5-8CE3-D0E45C93012D}"/>
    <cellStyle name="標準_3-10-12印刷原稿" xfId="17" xr:uid="{096209D7-FE36-4CD3-9627-4A9C95C29DE6}"/>
    <cellStyle name="標準_3-13-15印刷原稿" xfId="18" xr:uid="{B86AFFA6-3955-41E2-8A17-198FFC13141D}"/>
    <cellStyle name="標準_3-16常住地による従業・通学市町村別通学者数、就業者数" xfId="19" xr:uid="{39A46552-C92A-4E60-87C7-47D3FFDEF02E}"/>
    <cellStyle name="標準_4-09-10原稿" xfId="25" xr:uid="{824C71FD-1D75-4760-9498-9C8C470503A5}"/>
    <cellStyle name="標準_4-11-13原稿" xfId="26" xr:uid="{CBE667B7-0EBB-4480-8E5E-8C10D800C59A}"/>
    <cellStyle name="標準_4-6-8印刷原稿" xfId="24" xr:uid="{DE436E52-D896-4D55-999E-3AFCA194D695}"/>
    <cellStyle name="標準_5-02商店の推移" xfId="28" xr:uid="{12BC04E0-EC45-486C-9E63-AADD6CDC26AD}"/>
    <cellStyle name="標準_7-2-3印刷原稿" xfId="37" xr:uid="{F4096989-FDA1-4C25-A6B1-F5124AB3E1E7}"/>
    <cellStyle name="標準_７－４－５原稿" xfId="38" xr:uid="{D6EFEF54-C9A5-459D-B0FB-B1C559ABEA63}"/>
    <cellStyle name="標準_9-1在籍自動車数" xfId="40" xr:uid="{4B875ACC-5CF6-4399-A0FE-DAEA447A5ED2}"/>
    <cellStyle name="標準_9-2インター利用台数" xfId="41" xr:uid="{3398D819-AAA4-46C7-9B0D-9F6B22767E3D}"/>
    <cellStyle name="標準_9-3-1交通量（１）車輌別交通量" xfId="42" xr:uid="{6307C233-FCD0-4FBE-9B24-73E1F4C67DFB}"/>
    <cellStyle name="標準_9-4ＪＲ駅別乗車人員（１日平均）" xfId="43" xr:uid="{650225A7-C387-469E-93A9-F1428E526E2F}"/>
    <cellStyle name="標準_9-5バス乗客数" xfId="44" xr:uid="{F4FD6761-67BA-41A9-937E-9B57F30C8FB8}"/>
    <cellStyle name="標準_9-6郵便物の引受状況（１日平均）" xfId="45" xr:uid="{8B977EC3-9D86-4DD8-A592-429A4C12454B}"/>
    <cellStyle name="標準_9-7郵便物の配達状況（１日平均）" xfId="47" xr:uid="{83284E61-A934-444B-9BBB-9F1CD4B8A4A5}"/>
    <cellStyle name="標準_9-8電話の設置状況" xfId="46" xr:uid="{0C93B63E-6161-4BBF-BD3E-40D4FEDEB24C}"/>
    <cellStyle name="標準_JB16" xfId="16" xr:uid="{9E70F980-8FEC-4A58-A4BF-1AB958C7DCEF}"/>
    <cellStyle name="標準_Sheet1" xfId="13" xr:uid="{A14737CB-D319-4039-A18E-493737178008}"/>
    <cellStyle name="標準_Sheet1 2" xfId="69" xr:uid="{8EAE0D8D-0FE1-42CE-9C10-C4D7EF1EF9E9}"/>
    <cellStyle name="標準_一覧表様式40100" xfId="22" xr:uid="{B35C9238-52CD-4C40-B2A8-106E18BE775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84696790641471"/>
          <c:y val="7.4750656167979004E-2"/>
          <c:w val="0.65997264675810985"/>
          <c:h val="0.80033492745922108"/>
        </c:manualLayout>
      </c:layout>
      <c:doughnutChart>
        <c:varyColors val="1"/>
        <c:dLbls>
          <c:showLegendKey val="0"/>
          <c:showVal val="0"/>
          <c:showCatName val="0"/>
          <c:showSerName val="0"/>
          <c:showPercent val="0"/>
          <c:showBubbleSize val="0"/>
          <c:showLeaderLines val="0"/>
        </c:dLbls>
        <c:firstSliceAng val="0"/>
        <c:holeSize val="70"/>
      </c:doughnutChart>
      <c:spPr>
        <a:noFill/>
        <a:ln>
          <a:noFill/>
        </a:ln>
        <a:effectLst/>
      </c:spPr>
    </c:plotArea>
    <c:legend>
      <c:legendPos val="t"/>
      <c:layout>
        <c:manualLayout>
          <c:xMode val="edge"/>
          <c:yMode val="edge"/>
          <c:x val="2.4405907946161029E-2"/>
          <c:y val="0.38173142467620996"/>
          <c:w val="0.14174445521459902"/>
          <c:h val="0.607533184118856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ＭＳ 明朝" panose="02020609040205080304" pitchFamily="17" charset="-128"/>
              <a:ea typeface="ＭＳ 明朝" panose="02020609040205080304" pitchFamily="17" charset="-128"/>
              <a:cs typeface="+mn-cs"/>
            </a:defRPr>
          </a:pPr>
          <a:endParaRPr lang="ja-JP"/>
        </a:p>
      </c:txPr>
    </c:legend>
    <c:plotVisOnly val="1"/>
    <c:dispBlanksAs val="zero"/>
    <c:showDLblsOverMax val="0"/>
  </c:chart>
  <c:spPr>
    <a:noFill/>
    <a:ln w="9525" cap="flat" cmpd="sng" algn="ctr">
      <a:noFill/>
      <a:round/>
    </a:ln>
    <a:effectLst/>
  </c:spPr>
  <c:txPr>
    <a:bodyPr/>
    <a:lstStyle/>
    <a:p>
      <a:pPr>
        <a:defRPr/>
      </a:pPr>
      <a:endParaRPr lang="ja-JP"/>
    </a:p>
  </c:txPr>
  <c:printSettings>
    <c:headerFooter alignWithMargins="0"/>
    <c:pageMargins b="1" l="0.75" r="0.75" t="1" header="0.51200000000000001" footer="0.51200000000000001"/>
    <c:pageSetup paperSize="9" orientation="landscape" blackAndWhite="1" verticalDpi="12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2">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chart" Target="../charts/chart1.xml"/><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xdr:from>
      <xdr:col>0</xdr:col>
      <xdr:colOff>30480</xdr:colOff>
      <xdr:row>16</xdr:row>
      <xdr:rowOff>7620</xdr:rowOff>
    </xdr:from>
    <xdr:to>
      <xdr:col>1</xdr:col>
      <xdr:colOff>0</xdr:colOff>
      <xdr:row>18</xdr:row>
      <xdr:rowOff>0</xdr:rowOff>
    </xdr:to>
    <xdr:cxnSp macro="">
      <xdr:nvCxnSpPr>
        <xdr:cNvPr id="2" name="直線コネクタ 1">
          <a:extLst>
            <a:ext uri="{FF2B5EF4-FFF2-40B4-BE49-F238E27FC236}">
              <a16:creationId xmlns:a16="http://schemas.microsoft.com/office/drawing/2014/main" id="{37E929B0-6DA7-4173-BE91-A4F37FF869AE}"/>
            </a:ext>
          </a:extLst>
        </xdr:cNvPr>
        <xdr:cNvCxnSpPr/>
      </xdr:nvCxnSpPr>
      <xdr:spPr>
        <a:xfrm>
          <a:off x="30480" y="3671570"/>
          <a:ext cx="1214120" cy="4622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11</xdr:row>
      <xdr:rowOff>185488</xdr:rowOff>
    </xdr:from>
    <xdr:to>
      <xdr:col>2</xdr:col>
      <xdr:colOff>1</xdr:colOff>
      <xdr:row>14</xdr:row>
      <xdr:rowOff>1</xdr:rowOff>
    </xdr:to>
    <xdr:cxnSp macro="">
      <xdr:nvCxnSpPr>
        <xdr:cNvPr id="2" name="直線コネクタ 1">
          <a:extLst>
            <a:ext uri="{FF2B5EF4-FFF2-40B4-BE49-F238E27FC236}">
              <a16:creationId xmlns:a16="http://schemas.microsoft.com/office/drawing/2014/main" id="{252E0E8C-3AB5-4347-AA40-675D7CC0E2DE}"/>
            </a:ext>
          </a:extLst>
        </xdr:cNvPr>
        <xdr:cNvCxnSpPr/>
      </xdr:nvCxnSpPr>
      <xdr:spPr>
        <a:xfrm rot="10800000">
          <a:off x="1" y="2922338"/>
          <a:ext cx="908050" cy="47491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xdr:colOff>
      <xdr:row>11</xdr:row>
      <xdr:rowOff>185488</xdr:rowOff>
    </xdr:from>
    <xdr:to>
      <xdr:col>2</xdr:col>
      <xdr:colOff>1</xdr:colOff>
      <xdr:row>14</xdr:row>
      <xdr:rowOff>1</xdr:rowOff>
    </xdr:to>
    <xdr:cxnSp macro="">
      <xdr:nvCxnSpPr>
        <xdr:cNvPr id="3" name="直線コネクタ 2">
          <a:extLst>
            <a:ext uri="{FF2B5EF4-FFF2-40B4-BE49-F238E27FC236}">
              <a16:creationId xmlns:a16="http://schemas.microsoft.com/office/drawing/2014/main" id="{83BF8FAC-796A-46F8-A7E5-B0842F17234F}"/>
            </a:ext>
          </a:extLst>
        </xdr:cNvPr>
        <xdr:cNvCxnSpPr/>
      </xdr:nvCxnSpPr>
      <xdr:spPr>
        <a:xfrm rot="10800000">
          <a:off x="1" y="2922338"/>
          <a:ext cx="908050" cy="47491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xdr:colOff>
      <xdr:row>11</xdr:row>
      <xdr:rowOff>185488</xdr:rowOff>
    </xdr:from>
    <xdr:to>
      <xdr:col>2</xdr:col>
      <xdr:colOff>1</xdr:colOff>
      <xdr:row>14</xdr:row>
      <xdr:rowOff>1</xdr:rowOff>
    </xdr:to>
    <xdr:cxnSp macro="">
      <xdr:nvCxnSpPr>
        <xdr:cNvPr id="4" name="直線コネクタ 3">
          <a:extLst>
            <a:ext uri="{FF2B5EF4-FFF2-40B4-BE49-F238E27FC236}">
              <a16:creationId xmlns:a16="http://schemas.microsoft.com/office/drawing/2014/main" id="{BA5F082D-4FD4-4E5F-9490-D14B11014642}"/>
            </a:ext>
          </a:extLst>
        </xdr:cNvPr>
        <xdr:cNvCxnSpPr/>
      </xdr:nvCxnSpPr>
      <xdr:spPr>
        <a:xfrm rot="10800000">
          <a:off x="1" y="2922338"/>
          <a:ext cx="908050" cy="47491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3364</xdr:colOff>
      <xdr:row>29</xdr:row>
      <xdr:rowOff>6934</xdr:rowOff>
    </xdr:from>
    <xdr:to>
      <xdr:col>2</xdr:col>
      <xdr:colOff>0</xdr:colOff>
      <xdr:row>31</xdr:row>
      <xdr:rowOff>7620</xdr:rowOff>
    </xdr:to>
    <xdr:cxnSp macro="">
      <xdr:nvCxnSpPr>
        <xdr:cNvPr id="2" name="直線コネクタ 1">
          <a:extLst>
            <a:ext uri="{FF2B5EF4-FFF2-40B4-BE49-F238E27FC236}">
              <a16:creationId xmlns:a16="http://schemas.microsoft.com/office/drawing/2014/main" id="{7CF9AA2B-739D-48C7-B407-A7D2057584C1}"/>
            </a:ext>
          </a:extLst>
        </xdr:cNvPr>
        <xdr:cNvCxnSpPr/>
      </xdr:nvCxnSpPr>
      <xdr:spPr>
        <a:xfrm flipH="1" flipV="1">
          <a:off x="3364" y="6483934"/>
          <a:ext cx="828486" cy="47058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xdr:colOff>
      <xdr:row>2</xdr:row>
      <xdr:rowOff>0</xdr:rowOff>
    </xdr:from>
    <xdr:to>
      <xdr:col>1</xdr:col>
      <xdr:colOff>434340</xdr:colOff>
      <xdr:row>4</xdr:row>
      <xdr:rowOff>7620</xdr:rowOff>
    </xdr:to>
    <xdr:cxnSp macro="">
      <xdr:nvCxnSpPr>
        <xdr:cNvPr id="3" name="直線コネクタ 2">
          <a:extLst>
            <a:ext uri="{FF2B5EF4-FFF2-40B4-BE49-F238E27FC236}">
              <a16:creationId xmlns:a16="http://schemas.microsoft.com/office/drawing/2014/main" id="{157057B6-BD96-409A-9DC0-45A5852995B5}"/>
            </a:ext>
          </a:extLst>
        </xdr:cNvPr>
        <xdr:cNvCxnSpPr/>
      </xdr:nvCxnSpPr>
      <xdr:spPr>
        <a:xfrm flipH="1" flipV="1">
          <a:off x="2" y="571500"/>
          <a:ext cx="815338" cy="4775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xdr:colOff>
      <xdr:row>18</xdr:row>
      <xdr:rowOff>0</xdr:rowOff>
    </xdr:from>
    <xdr:to>
      <xdr:col>1</xdr:col>
      <xdr:colOff>434340</xdr:colOff>
      <xdr:row>20</xdr:row>
      <xdr:rowOff>7620</xdr:rowOff>
    </xdr:to>
    <xdr:cxnSp macro="">
      <xdr:nvCxnSpPr>
        <xdr:cNvPr id="4" name="直線コネクタ 3">
          <a:extLst>
            <a:ext uri="{FF2B5EF4-FFF2-40B4-BE49-F238E27FC236}">
              <a16:creationId xmlns:a16="http://schemas.microsoft.com/office/drawing/2014/main" id="{0C6E0671-956D-4B07-8340-3B264514FAE9}"/>
            </a:ext>
          </a:extLst>
        </xdr:cNvPr>
        <xdr:cNvCxnSpPr/>
      </xdr:nvCxnSpPr>
      <xdr:spPr>
        <a:xfrm flipH="1" flipV="1">
          <a:off x="2" y="3987800"/>
          <a:ext cx="815338" cy="4775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xdr:colOff>
      <xdr:row>10</xdr:row>
      <xdr:rowOff>0</xdr:rowOff>
    </xdr:from>
    <xdr:to>
      <xdr:col>1</xdr:col>
      <xdr:colOff>434340</xdr:colOff>
      <xdr:row>12</xdr:row>
      <xdr:rowOff>7620</xdr:rowOff>
    </xdr:to>
    <xdr:cxnSp macro="">
      <xdr:nvCxnSpPr>
        <xdr:cNvPr id="5" name="直線コネクタ 4">
          <a:extLst>
            <a:ext uri="{FF2B5EF4-FFF2-40B4-BE49-F238E27FC236}">
              <a16:creationId xmlns:a16="http://schemas.microsoft.com/office/drawing/2014/main" id="{D982C944-D04B-45F1-9474-C298FE087F04}"/>
            </a:ext>
          </a:extLst>
        </xdr:cNvPr>
        <xdr:cNvCxnSpPr/>
      </xdr:nvCxnSpPr>
      <xdr:spPr>
        <a:xfrm flipH="1" flipV="1">
          <a:off x="2" y="2279650"/>
          <a:ext cx="815338" cy="4775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3364</xdr:colOff>
      <xdr:row>37</xdr:row>
      <xdr:rowOff>6934</xdr:rowOff>
    </xdr:from>
    <xdr:to>
      <xdr:col>2</xdr:col>
      <xdr:colOff>0</xdr:colOff>
      <xdr:row>39</xdr:row>
      <xdr:rowOff>7620</xdr:rowOff>
    </xdr:to>
    <xdr:cxnSp macro="">
      <xdr:nvCxnSpPr>
        <xdr:cNvPr id="6" name="直線コネクタ 5">
          <a:extLst>
            <a:ext uri="{FF2B5EF4-FFF2-40B4-BE49-F238E27FC236}">
              <a16:creationId xmlns:a16="http://schemas.microsoft.com/office/drawing/2014/main" id="{6B32F3A4-A3C4-4AC0-AABB-CA71000FE6F3}"/>
            </a:ext>
          </a:extLst>
        </xdr:cNvPr>
        <xdr:cNvCxnSpPr/>
      </xdr:nvCxnSpPr>
      <xdr:spPr>
        <a:xfrm flipH="1" flipV="1">
          <a:off x="3364" y="8160334"/>
          <a:ext cx="828486" cy="47058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xdr:colOff>
      <xdr:row>29</xdr:row>
      <xdr:rowOff>0</xdr:rowOff>
    </xdr:from>
    <xdr:to>
      <xdr:col>1</xdr:col>
      <xdr:colOff>434340</xdr:colOff>
      <xdr:row>31</xdr:row>
      <xdr:rowOff>7620</xdr:rowOff>
    </xdr:to>
    <xdr:cxnSp macro="">
      <xdr:nvCxnSpPr>
        <xdr:cNvPr id="7" name="直線コネクタ 6">
          <a:extLst>
            <a:ext uri="{FF2B5EF4-FFF2-40B4-BE49-F238E27FC236}">
              <a16:creationId xmlns:a16="http://schemas.microsoft.com/office/drawing/2014/main" id="{5B617573-60DF-46EC-9F33-6D9792D474F1}"/>
            </a:ext>
          </a:extLst>
        </xdr:cNvPr>
        <xdr:cNvCxnSpPr/>
      </xdr:nvCxnSpPr>
      <xdr:spPr>
        <a:xfrm flipH="1" flipV="1">
          <a:off x="2" y="6477000"/>
          <a:ext cx="815338" cy="4775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xdr:colOff>
      <xdr:row>37</xdr:row>
      <xdr:rowOff>0</xdr:rowOff>
    </xdr:from>
    <xdr:to>
      <xdr:col>1</xdr:col>
      <xdr:colOff>434340</xdr:colOff>
      <xdr:row>39</xdr:row>
      <xdr:rowOff>7620</xdr:rowOff>
    </xdr:to>
    <xdr:cxnSp macro="">
      <xdr:nvCxnSpPr>
        <xdr:cNvPr id="8" name="直線コネクタ 7">
          <a:extLst>
            <a:ext uri="{FF2B5EF4-FFF2-40B4-BE49-F238E27FC236}">
              <a16:creationId xmlns:a16="http://schemas.microsoft.com/office/drawing/2014/main" id="{79E7807A-1114-4C46-854E-62772B62FF18}"/>
            </a:ext>
          </a:extLst>
        </xdr:cNvPr>
        <xdr:cNvCxnSpPr/>
      </xdr:nvCxnSpPr>
      <xdr:spPr>
        <a:xfrm flipH="1" flipV="1">
          <a:off x="2" y="8153400"/>
          <a:ext cx="815338" cy="4775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3364</xdr:colOff>
      <xdr:row>2</xdr:row>
      <xdr:rowOff>6934</xdr:rowOff>
    </xdr:from>
    <xdr:to>
      <xdr:col>2</xdr:col>
      <xdr:colOff>0</xdr:colOff>
      <xdr:row>4</xdr:row>
      <xdr:rowOff>7620</xdr:rowOff>
    </xdr:to>
    <xdr:cxnSp macro="">
      <xdr:nvCxnSpPr>
        <xdr:cNvPr id="2" name="直線コネクタ 1">
          <a:extLst>
            <a:ext uri="{FF2B5EF4-FFF2-40B4-BE49-F238E27FC236}">
              <a16:creationId xmlns:a16="http://schemas.microsoft.com/office/drawing/2014/main" id="{E891A256-DBF5-43D7-A19E-D1A8E6DE77FE}"/>
            </a:ext>
          </a:extLst>
        </xdr:cNvPr>
        <xdr:cNvCxnSpPr/>
      </xdr:nvCxnSpPr>
      <xdr:spPr>
        <a:xfrm flipH="1" flipV="1">
          <a:off x="3364" y="578434"/>
          <a:ext cx="828486" cy="47058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3364</xdr:colOff>
      <xdr:row>10</xdr:row>
      <xdr:rowOff>6934</xdr:rowOff>
    </xdr:from>
    <xdr:to>
      <xdr:col>2</xdr:col>
      <xdr:colOff>0</xdr:colOff>
      <xdr:row>12</xdr:row>
      <xdr:rowOff>7620</xdr:rowOff>
    </xdr:to>
    <xdr:cxnSp macro="">
      <xdr:nvCxnSpPr>
        <xdr:cNvPr id="3" name="直線コネクタ 2">
          <a:extLst>
            <a:ext uri="{FF2B5EF4-FFF2-40B4-BE49-F238E27FC236}">
              <a16:creationId xmlns:a16="http://schemas.microsoft.com/office/drawing/2014/main" id="{2FE23F5F-0EC8-49E0-BD74-6479EF120D88}"/>
            </a:ext>
          </a:extLst>
        </xdr:cNvPr>
        <xdr:cNvCxnSpPr/>
      </xdr:nvCxnSpPr>
      <xdr:spPr>
        <a:xfrm flipH="1" flipV="1">
          <a:off x="3364" y="2267534"/>
          <a:ext cx="828486" cy="47058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xdr:colOff>
      <xdr:row>10</xdr:row>
      <xdr:rowOff>0</xdr:rowOff>
    </xdr:from>
    <xdr:to>
      <xdr:col>1</xdr:col>
      <xdr:colOff>434340</xdr:colOff>
      <xdr:row>12</xdr:row>
      <xdr:rowOff>7620</xdr:rowOff>
    </xdr:to>
    <xdr:cxnSp macro="">
      <xdr:nvCxnSpPr>
        <xdr:cNvPr id="4" name="直線コネクタ 3">
          <a:extLst>
            <a:ext uri="{FF2B5EF4-FFF2-40B4-BE49-F238E27FC236}">
              <a16:creationId xmlns:a16="http://schemas.microsoft.com/office/drawing/2014/main" id="{083A89F3-3D7E-46F8-A511-3929FC3333EB}"/>
            </a:ext>
          </a:extLst>
        </xdr:cNvPr>
        <xdr:cNvCxnSpPr/>
      </xdr:nvCxnSpPr>
      <xdr:spPr>
        <a:xfrm flipH="1" flipV="1">
          <a:off x="2" y="2260600"/>
          <a:ext cx="815338" cy="4775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xdr:colOff>
      <xdr:row>2</xdr:row>
      <xdr:rowOff>0</xdr:rowOff>
    </xdr:from>
    <xdr:to>
      <xdr:col>1</xdr:col>
      <xdr:colOff>434340</xdr:colOff>
      <xdr:row>4</xdr:row>
      <xdr:rowOff>7620</xdr:rowOff>
    </xdr:to>
    <xdr:cxnSp macro="">
      <xdr:nvCxnSpPr>
        <xdr:cNvPr id="5" name="直線コネクタ 4">
          <a:extLst>
            <a:ext uri="{FF2B5EF4-FFF2-40B4-BE49-F238E27FC236}">
              <a16:creationId xmlns:a16="http://schemas.microsoft.com/office/drawing/2014/main" id="{D11E2E8F-53AC-47DE-B2AD-6FC94117C9AC}"/>
            </a:ext>
          </a:extLst>
        </xdr:cNvPr>
        <xdr:cNvCxnSpPr/>
      </xdr:nvCxnSpPr>
      <xdr:spPr>
        <a:xfrm flipH="1" flipV="1">
          <a:off x="2" y="571500"/>
          <a:ext cx="815338" cy="4775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40</xdr:col>
      <xdr:colOff>70961</xdr:colOff>
      <xdr:row>9</xdr:row>
      <xdr:rowOff>217487</xdr:rowOff>
    </xdr:from>
    <xdr:ext cx="922946" cy="264944"/>
    <xdr:sp macro="" textlink="">
      <xdr:nvSpPr>
        <xdr:cNvPr id="2" name="テキスト ボックス 1">
          <a:extLst>
            <a:ext uri="{FF2B5EF4-FFF2-40B4-BE49-F238E27FC236}">
              <a16:creationId xmlns:a16="http://schemas.microsoft.com/office/drawing/2014/main" id="{8DDCF609-1924-47D5-AF69-DB581DB6C582}"/>
            </a:ext>
          </a:extLst>
        </xdr:cNvPr>
        <xdr:cNvSpPr txBox="1"/>
      </xdr:nvSpPr>
      <xdr:spPr>
        <a:xfrm>
          <a:off x="15190311" y="2490787"/>
          <a:ext cx="922946" cy="264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ja-JP" altLang="en-US"/>
        </a:p>
      </xdr:txBody>
    </xdr:sp>
    <xdr:clientData/>
  </xdr:oneCellAnchor>
  <xdr:oneCellAnchor>
    <xdr:from>
      <xdr:col>40</xdr:col>
      <xdr:colOff>0</xdr:colOff>
      <xdr:row>9</xdr:row>
      <xdr:rowOff>217487</xdr:rowOff>
    </xdr:from>
    <xdr:ext cx="914400" cy="264944"/>
    <xdr:sp macro="" textlink="">
      <xdr:nvSpPr>
        <xdr:cNvPr id="3" name="テキスト ボックス 2">
          <a:extLst>
            <a:ext uri="{FF2B5EF4-FFF2-40B4-BE49-F238E27FC236}">
              <a16:creationId xmlns:a16="http://schemas.microsoft.com/office/drawing/2014/main" id="{CD19A690-B11F-4731-A567-9794657D721B}"/>
            </a:ext>
          </a:extLst>
        </xdr:cNvPr>
        <xdr:cNvSpPr txBox="1"/>
      </xdr:nvSpPr>
      <xdr:spPr>
        <a:xfrm>
          <a:off x="15119350" y="2490787"/>
          <a:ext cx="914400" cy="264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ja-JP" altLang="en-US"/>
        </a:p>
      </xdr:txBody>
    </xdr:sp>
    <xdr:clientData/>
  </xdr:oneCellAnchor>
  <xdr:oneCellAnchor>
    <xdr:from>
      <xdr:col>40</xdr:col>
      <xdr:colOff>0</xdr:colOff>
      <xdr:row>9</xdr:row>
      <xdr:rowOff>217487</xdr:rowOff>
    </xdr:from>
    <xdr:ext cx="914400" cy="264944"/>
    <xdr:sp macro="" textlink="">
      <xdr:nvSpPr>
        <xdr:cNvPr id="4" name="テキスト ボックス 3">
          <a:extLst>
            <a:ext uri="{FF2B5EF4-FFF2-40B4-BE49-F238E27FC236}">
              <a16:creationId xmlns:a16="http://schemas.microsoft.com/office/drawing/2014/main" id="{8F9D0644-FF3D-4C34-B8A8-C990B4595B9E}"/>
            </a:ext>
          </a:extLst>
        </xdr:cNvPr>
        <xdr:cNvSpPr txBox="1"/>
      </xdr:nvSpPr>
      <xdr:spPr>
        <a:xfrm>
          <a:off x="15119350" y="2490787"/>
          <a:ext cx="914400" cy="264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ja-JP" altLang="en-US"/>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2</xdr:col>
      <xdr:colOff>7620</xdr:colOff>
      <xdr:row>4</xdr:row>
      <xdr:rowOff>160020</xdr:rowOff>
    </xdr:from>
    <xdr:to>
      <xdr:col>4</xdr:col>
      <xdr:colOff>830580</xdr:colOff>
      <xdr:row>17</xdr:row>
      <xdr:rowOff>0</xdr:rowOff>
    </xdr:to>
    <xdr:pic>
      <xdr:nvPicPr>
        <xdr:cNvPr id="2" name="Picture 1" descr="市章単色">
          <a:extLst>
            <a:ext uri="{FF2B5EF4-FFF2-40B4-BE49-F238E27FC236}">
              <a16:creationId xmlns:a16="http://schemas.microsoft.com/office/drawing/2014/main" id="{25C7201F-0ED8-4A57-AA88-AE899361D1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920" y="1036320"/>
          <a:ext cx="2588260" cy="198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392430</xdr:colOff>
      <xdr:row>19</xdr:row>
      <xdr:rowOff>49531</xdr:rowOff>
    </xdr:from>
    <xdr:to>
      <xdr:col>6</xdr:col>
      <xdr:colOff>459105</xdr:colOff>
      <xdr:row>25</xdr:row>
      <xdr:rowOff>38101</xdr:rowOff>
    </xdr:to>
    <xdr:sp macro="" textlink="">
      <xdr:nvSpPr>
        <xdr:cNvPr id="3" name="Text Box 2">
          <a:extLst>
            <a:ext uri="{FF2B5EF4-FFF2-40B4-BE49-F238E27FC236}">
              <a16:creationId xmlns:a16="http://schemas.microsoft.com/office/drawing/2014/main" id="{8D20B65A-A366-43A7-B8B1-8AC53715BA5D}"/>
            </a:ext>
          </a:extLst>
        </xdr:cNvPr>
        <xdr:cNvSpPr txBox="1">
          <a:spLocks noChangeArrowheads="1"/>
        </xdr:cNvSpPr>
      </xdr:nvSpPr>
      <xdr:spPr bwMode="auto">
        <a:xfrm>
          <a:off x="392430" y="3402331"/>
          <a:ext cx="5362575" cy="979170"/>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明朝"/>
              <a:ea typeface="ＭＳ 明朝"/>
            </a:rPr>
            <a:t>　全体の形状は、加賀市の頭文字｢k｣を基調に、お湯が湧き上がる姿と湯気をイメージし、未来に向けて飛躍する泉都・加賀市を表現している。</a:t>
          </a:r>
        </a:p>
        <a:p>
          <a:pPr algn="l" rtl="0">
            <a:lnSpc>
              <a:spcPts val="1400"/>
            </a:lnSpc>
            <a:defRPr sz="1000"/>
          </a:pPr>
          <a:r>
            <a:rPr lang="ja-JP" altLang="en-US" sz="1200" b="0" i="0" u="none" strike="noStrike" baseline="0">
              <a:solidFill>
                <a:srgbClr val="000000"/>
              </a:solidFill>
              <a:latin typeface="ＭＳ 明朝"/>
              <a:ea typeface="ＭＳ 明朝"/>
            </a:rPr>
            <a:t>　青は広大な日本海、緑は自然豊かな大地、黄は温泉を表し、三つの図形は市民が互いにふれあい（融和）、力を合わせて（協調）、未来に向かい飛躍する姿を表現し、加賀市が繁栄していく意味が込められている。</a:t>
          </a:r>
          <a:endParaRPr lang="ja-JP" altLang="en-US"/>
        </a:p>
      </xdr:txBody>
    </xdr:sp>
    <xdr:clientData/>
  </xdr:twoCellAnchor>
  <xdr:twoCellAnchor>
    <xdr:from>
      <xdr:col>0</xdr:col>
      <xdr:colOff>184785</xdr:colOff>
      <xdr:row>32</xdr:row>
      <xdr:rowOff>9525</xdr:rowOff>
    </xdr:from>
    <xdr:to>
      <xdr:col>6</xdr:col>
      <xdr:colOff>626745</xdr:colOff>
      <xdr:row>48</xdr:row>
      <xdr:rowOff>139700</xdr:rowOff>
    </xdr:to>
    <xdr:sp macro="" textlink="">
      <xdr:nvSpPr>
        <xdr:cNvPr id="4" name="Text Box 3">
          <a:extLst>
            <a:ext uri="{FF2B5EF4-FFF2-40B4-BE49-F238E27FC236}">
              <a16:creationId xmlns:a16="http://schemas.microsoft.com/office/drawing/2014/main" id="{B30007E7-0888-49B3-9FB0-E23C22D0F4E6}"/>
            </a:ext>
          </a:extLst>
        </xdr:cNvPr>
        <xdr:cNvSpPr txBox="1">
          <a:spLocks noChangeArrowheads="1"/>
        </xdr:cNvSpPr>
      </xdr:nvSpPr>
      <xdr:spPr bwMode="auto">
        <a:xfrm>
          <a:off x="184785" y="5521325"/>
          <a:ext cx="5737860" cy="2847975"/>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明朝"/>
              <a:ea typeface="ＭＳ 明朝"/>
            </a:rPr>
            <a:t>　</a:t>
          </a:r>
          <a:r>
            <a:rPr lang="ja-JP" altLang="en-US" sz="1200" b="0" i="0" u="none" strike="noStrike" baseline="0">
              <a:solidFill>
                <a:srgbClr val="000000"/>
              </a:solidFill>
              <a:latin typeface="ＭＳ Ｐ明朝"/>
              <a:ea typeface="ＭＳ Ｐ明朝"/>
            </a:rPr>
            <a:t>加賀市に人々が住みはじめたのは、約1万年前の旧石器時代のことである。土器を作り狩猟などに明け暮れた時を経て、稲作が伝わり、大小の古墳を築造した原始文化のゆるやかな発達過程が多くの遺跡から知ることができる。</a:t>
          </a:r>
        </a:p>
        <a:p>
          <a:pPr algn="l" rtl="0">
            <a:lnSpc>
              <a:spcPts val="1500"/>
            </a:lnSpc>
            <a:defRPr sz="1000"/>
          </a:pPr>
          <a:r>
            <a:rPr lang="ja-JP" altLang="en-US" sz="1200" b="0" i="0" u="none" strike="noStrike" baseline="0">
              <a:solidFill>
                <a:srgbClr val="000000"/>
              </a:solidFill>
              <a:latin typeface="ＭＳ Ｐ明朝"/>
              <a:ea typeface="ＭＳ Ｐ明朝"/>
            </a:rPr>
            <a:t>　古代には江沼(えぬ)のくにと呼ばれていたが、大化の改新により越前国に属し、大きな寺院などが建立され、やがて加賀国として独立したのは弘仁14年(823)のことである。古代末期からの源平による争乱は当地にも影響を及ぼし、篠原古戦場などにその物語を残している。</a:t>
          </a:r>
        </a:p>
        <a:p>
          <a:pPr algn="l" rtl="0">
            <a:lnSpc>
              <a:spcPts val="1400"/>
            </a:lnSpc>
            <a:defRPr sz="1000"/>
          </a:pPr>
          <a:r>
            <a:rPr lang="ja-JP" altLang="en-US" sz="1200" b="0" i="0" u="none" strike="noStrike" baseline="0">
              <a:solidFill>
                <a:srgbClr val="000000"/>
              </a:solidFill>
              <a:latin typeface="ＭＳ Ｐ明朝"/>
              <a:ea typeface="ＭＳ Ｐ明朝"/>
            </a:rPr>
            <a:t>　一向一揆の嵐の時代を経て、16世紀の織田・豊臣の統一から徳川幕府の成立に至るあいだは大聖寺を中心とする体制ができた時期で、寛永16年(1639)前田利常の第3子利治が大聖寺に入ってから明治維新に至るまでの230年間、10万石の城下町として栄えた。</a:t>
          </a:r>
        </a:p>
        <a:p>
          <a:pPr algn="l" rtl="0">
            <a:lnSpc>
              <a:spcPts val="1500"/>
            </a:lnSpc>
            <a:defRPr sz="1000"/>
          </a:pPr>
          <a:r>
            <a:rPr lang="ja-JP" altLang="en-US" sz="1200" b="0" i="0" u="none" strike="noStrike" baseline="0">
              <a:solidFill>
                <a:srgbClr val="000000"/>
              </a:solidFill>
              <a:latin typeface="ＭＳ Ｐ明朝"/>
              <a:ea typeface="ＭＳ Ｐ明朝"/>
            </a:rPr>
            <a:t>　維新後は大聖寺県、金沢県を経て石川県江沼郡となり、その後幾多の変遷を経て、昭和33年１月１日、旧江沼郡のうち大聖寺町、山代町、片山津町、動橋町、橋立町、三木村、三谷村、南郷村、塩屋村の９か町村が合併して加賀市が発足した。</a:t>
          </a:r>
        </a:p>
        <a:p>
          <a:pPr algn="l" rtl="0">
            <a:lnSpc>
              <a:spcPts val="1400"/>
            </a:lnSpc>
            <a:defRPr sz="1000"/>
          </a:pPr>
          <a:r>
            <a:rPr lang="ja-JP" altLang="en-US" sz="1200" b="0" i="0" u="none" strike="noStrike" baseline="0">
              <a:solidFill>
                <a:srgbClr val="000000"/>
              </a:solidFill>
              <a:latin typeface="ＭＳ Ｐ明朝"/>
              <a:ea typeface="ＭＳ Ｐ明朝"/>
            </a:rPr>
            <a:t>　そして、平成17年10月1日、加賀市と江沼郡山中町との合併によって、新たな加賀市が誕生した。</a:t>
          </a:r>
          <a:endParaRPr lang="ja-JP" altLang="en-US" sz="1200" b="0" i="0" u="none" strike="noStrike" baseline="0">
            <a:solidFill>
              <a:srgbClr val="000000"/>
            </a:solidFill>
            <a:latin typeface="ＭＳ ゴシック"/>
            <a:ea typeface="ＭＳ ゴシック"/>
          </a:endParaRPr>
        </a:p>
        <a:p>
          <a:pPr algn="l" rtl="0">
            <a:lnSpc>
              <a:spcPts val="1100"/>
            </a:lnSpc>
            <a:defRPr sz="1000"/>
          </a:pP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18</xdr:row>
      <xdr:rowOff>161925</xdr:rowOff>
    </xdr:from>
    <xdr:to>
      <xdr:col>7</xdr:col>
      <xdr:colOff>371475</xdr:colOff>
      <xdr:row>26</xdr:row>
      <xdr:rowOff>114300</xdr:rowOff>
    </xdr:to>
    <xdr:sp macro="" textlink="">
      <xdr:nvSpPr>
        <xdr:cNvPr id="2" name="Text Box 2">
          <a:extLst>
            <a:ext uri="{FF2B5EF4-FFF2-40B4-BE49-F238E27FC236}">
              <a16:creationId xmlns:a16="http://schemas.microsoft.com/office/drawing/2014/main" id="{7366CB4E-B608-4DDC-990F-75E4356E193A}"/>
            </a:ext>
          </a:extLst>
        </xdr:cNvPr>
        <xdr:cNvSpPr txBox="1">
          <a:spLocks noChangeArrowheads="1"/>
        </xdr:cNvSpPr>
      </xdr:nvSpPr>
      <xdr:spPr bwMode="auto">
        <a:xfrm>
          <a:off x="0" y="3349625"/>
          <a:ext cx="6550025" cy="1273175"/>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明朝"/>
              <a:ea typeface="ＭＳ 明朝"/>
            </a:rPr>
            <a:t> 平成</a:t>
          </a:r>
          <a:r>
            <a:rPr lang="en-US" altLang="ja-JP" sz="1200" b="0" i="0" u="none" strike="noStrike" baseline="0">
              <a:solidFill>
                <a:srgbClr val="000000"/>
              </a:solidFill>
              <a:latin typeface="ＭＳ 明朝"/>
              <a:ea typeface="ＭＳ 明朝"/>
            </a:rPr>
            <a:t>17</a:t>
          </a:r>
          <a:r>
            <a:rPr lang="ja-JP" altLang="en-US" sz="1200" b="0" i="0" u="none" strike="noStrike" baseline="0">
              <a:solidFill>
                <a:srgbClr val="000000"/>
              </a:solidFill>
              <a:latin typeface="ＭＳ 明朝"/>
              <a:ea typeface="ＭＳ 明朝"/>
            </a:rPr>
            <a:t>年</a:t>
          </a:r>
          <a:r>
            <a:rPr lang="en-US" altLang="ja-JP" sz="1200" b="0" i="0" u="none" strike="noStrike" baseline="0">
              <a:solidFill>
                <a:srgbClr val="000000"/>
              </a:solidFill>
              <a:latin typeface="ＭＳ 明朝"/>
              <a:ea typeface="ＭＳ 明朝"/>
            </a:rPr>
            <a:t>10</a:t>
          </a:r>
          <a:r>
            <a:rPr lang="ja-JP" altLang="en-US" sz="1200" b="0" i="0" u="none" strike="noStrike" baseline="0">
              <a:solidFill>
                <a:srgbClr val="000000"/>
              </a:solidFill>
              <a:latin typeface="ＭＳ 明朝"/>
              <a:ea typeface="ＭＳ 明朝"/>
            </a:rPr>
            <a:t>月１日の旧加賀市と旧山中町の合併後、</a:t>
          </a:r>
          <a:r>
            <a:rPr lang="en-US" altLang="ja-JP" sz="1200" b="0" i="0" u="none" strike="noStrike" baseline="0">
              <a:solidFill>
                <a:srgbClr val="000000"/>
              </a:solidFill>
              <a:latin typeface="ＭＳ 明朝"/>
              <a:ea typeface="ＭＳ 明朝"/>
            </a:rPr>
            <a:t>10</a:t>
          </a:r>
          <a:r>
            <a:rPr lang="ja-JP" altLang="en-US" sz="1200" b="0" i="0" u="none" strike="noStrike" baseline="0">
              <a:solidFill>
                <a:srgbClr val="000000"/>
              </a:solidFill>
              <a:latin typeface="ＭＳ 明朝"/>
              <a:ea typeface="ＭＳ 明朝"/>
            </a:rPr>
            <a:t>周年を迎えることを記念し、平成</a:t>
          </a:r>
          <a:r>
            <a:rPr lang="en-US" altLang="ja-JP" sz="1200" b="0" i="0" u="none" strike="noStrike" baseline="0">
              <a:solidFill>
                <a:srgbClr val="000000"/>
              </a:solidFill>
              <a:latin typeface="ＭＳ 明朝"/>
              <a:ea typeface="ＭＳ 明朝"/>
            </a:rPr>
            <a:t>27</a:t>
          </a:r>
          <a:r>
            <a:rPr lang="ja-JP" altLang="en-US" sz="1200" b="0" i="0" u="none" strike="noStrike" baseline="0">
              <a:solidFill>
                <a:srgbClr val="000000"/>
              </a:solidFill>
              <a:latin typeface="ＭＳ 明朝"/>
              <a:ea typeface="ＭＳ 明朝"/>
            </a:rPr>
            <a:t>年９月</a:t>
          </a:r>
          <a:r>
            <a:rPr lang="en-US" altLang="ja-JP" sz="1200" b="0" i="0" u="none" strike="noStrike" baseline="0">
              <a:solidFill>
                <a:srgbClr val="000000"/>
              </a:solidFill>
              <a:latin typeface="ＭＳ 明朝"/>
              <a:ea typeface="ＭＳ 明朝"/>
            </a:rPr>
            <a:t>28</a:t>
          </a:r>
          <a:r>
            <a:rPr lang="ja-JP" altLang="en-US" sz="1200" b="0" i="0" u="none" strike="noStrike" baseline="0">
              <a:solidFill>
                <a:srgbClr val="000000"/>
              </a:solidFill>
              <a:latin typeface="ＭＳ 明朝"/>
              <a:ea typeface="ＭＳ 明朝"/>
            </a:rPr>
            <a:t>日に加賀市民憲章を制定しました。</a:t>
          </a:r>
          <a:endParaRPr lang="en-US" altLang="ja-JP" sz="1200" b="0" i="0" u="none" strike="noStrike" baseline="0">
            <a:solidFill>
              <a:srgbClr val="000000"/>
            </a:solidFill>
            <a:latin typeface="ＭＳ 明朝"/>
            <a:ea typeface="ＭＳ 明朝"/>
          </a:endParaRPr>
        </a:p>
        <a:p>
          <a:pPr algn="l" rtl="0">
            <a:lnSpc>
              <a:spcPts val="1400"/>
            </a:lnSpc>
            <a:defRPr sz="1000"/>
          </a:pPr>
          <a:r>
            <a:rPr lang="ja-JP" altLang="en-US" sz="1200" b="0" i="0" u="none" strike="noStrike" baseline="0">
              <a:solidFill>
                <a:srgbClr val="000000"/>
              </a:solidFill>
              <a:latin typeface="ＭＳ 明朝"/>
              <a:ea typeface="ＭＳ 明朝"/>
            </a:rPr>
            <a:t>　市民のふるさとを愛する心、誇りに思う気持ちをより一層深めることを目的に、魅力あふれる将来のまちづくりのイメージや、輝く未来への想いが込められています。</a:t>
          </a:r>
          <a:endParaRPr lang="ja-JP" altLang="en-US"/>
        </a:p>
      </xdr:txBody>
    </xdr:sp>
    <xdr:clientData/>
  </xdr:twoCellAnchor>
  <xdr:twoCellAnchor>
    <xdr:from>
      <xdr:col>0</xdr:col>
      <xdr:colOff>0</xdr:colOff>
      <xdr:row>5</xdr:row>
      <xdr:rowOff>47625</xdr:rowOff>
    </xdr:from>
    <xdr:to>
      <xdr:col>7</xdr:col>
      <xdr:colOff>401955</xdr:colOff>
      <xdr:row>18</xdr:row>
      <xdr:rowOff>85724</xdr:rowOff>
    </xdr:to>
    <xdr:sp macro="" textlink="">
      <xdr:nvSpPr>
        <xdr:cNvPr id="3" name="Text Box 2">
          <a:extLst>
            <a:ext uri="{FF2B5EF4-FFF2-40B4-BE49-F238E27FC236}">
              <a16:creationId xmlns:a16="http://schemas.microsoft.com/office/drawing/2014/main" id="{AD85B904-F4AA-43B0-AA99-7A3C2BC4213B}"/>
            </a:ext>
          </a:extLst>
        </xdr:cNvPr>
        <xdr:cNvSpPr txBox="1">
          <a:spLocks noChangeArrowheads="1"/>
        </xdr:cNvSpPr>
      </xdr:nvSpPr>
      <xdr:spPr bwMode="auto">
        <a:xfrm>
          <a:off x="0" y="1089025"/>
          <a:ext cx="6580505" cy="21843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明朝"/>
              <a:ea typeface="ＭＳ 明朝"/>
            </a:rPr>
            <a:t>○加賀市民憲章　（平成</a:t>
          </a:r>
          <a:r>
            <a:rPr lang="en-US" altLang="ja-JP" sz="1200" b="0" i="0" u="none" strike="noStrike" baseline="0">
              <a:solidFill>
                <a:srgbClr val="000000"/>
              </a:solidFill>
              <a:latin typeface="ＭＳ 明朝"/>
              <a:ea typeface="ＭＳ 明朝"/>
            </a:rPr>
            <a:t>27</a:t>
          </a:r>
          <a:r>
            <a:rPr lang="ja-JP" altLang="en-US" sz="1200" b="0" i="0" u="none" strike="noStrike" baseline="0">
              <a:solidFill>
                <a:srgbClr val="000000"/>
              </a:solidFill>
              <a:latin typeface="ＭＳ 明朝"/>
              <a:ea typeface="ＭＳ 明朝"/>
            </a:rPr>
            <a:t>年</a:t>
          </a:r>
          <a:r>
            <a:rPr lang="en-US" altLang="ja-JP" sz="1200" b="0" i="0" u="none" strike="noStrike" baseline="0">
              <a:solidFill>
                <a:srgbClr val="000000"/>
              </a:solidFill>
              <a:latin typeface="ＭＳ 明朝"/>
              <a:ea typeface="ＭＳ 明朝"/>
            </a:rPr>
            <a:t>9</a:t>
          </a:r>
          <a:r>
            <a:rPr lang="ja-JP" altLang="en-US" sz="1200" b="0" i="0" u="none" strike="noStrike" baseline="0">
              <a:solidFill>
                <a:srgbClr val="000000"/>
              </a:solidFill>
              <a:latin typeface="ＭＳ 明朝"/>
              <a:ea typeface="ＭＳ 明朝"/>
            </a:rPr>
            <a:t>月</a:t>
          </a:r>
          <a:r>
            <a:rPr lang="en-US" altLang="ja-JP" sz="1200" b="0" i="0" u="none" strike="noStrike" baseline="0">
              <a:solidFill>
                <a:srgbClr val="000000"/>
              </a:solidFill>
              <a:latin typeface="ＭＳ 明朝"/>
              <a:ea typeface="ＭＳ 明朝"/>
            </a:rPr>
            <a:t>28</a:t>
          </a:r>
          <a:r>
            <a:rPr lang="ja-JP" altLang="en-US" sz="1200" b="0" i="0" u="none" strike="noStrike" baseline="0">
              <a:solidFill>
                <a:srgbClr val="000000"/>
              </a:solidFill>
              <a:latin typeface="ＭＳ 明朝"/>
              <a:ea typeface="ＭＳ 明朝"/>
            </a:rPr>
            <a:t>日制定）</a:t>
          </a:r>
          <a:endParaRPr lang="en-US" altLang="ja-JP" sz="1200" b="0" i="0" u="none" strike="noStrike" baseline="0">
            <a:solidFill>
              <a:srgbClr val="000000"/>
            </a:solidFill>
            <a:latin typeface="ＭＳ 明朝"/>
            <a:ea typeface="ＭＳ 明朝"/>
          </a:endParaRPr>
        </a:p>
        <a:p>
          <a:pPr algn="l" rtl="0">
            <a:lnSpc>
              <a:spcPts val="1400"/>
            </a:lnSpc>
            <a:defRPr sz="1000"/>
          </a:pPr>
          <a:r>
            <a:rPr lang="ja-JP" altLang="en-US" sz="1200" b="0" i="0" u="none" strike="noStrike" baseline="0">
              <a:solidFill>
                <a:srgbClr val="000000"/>
              </a:solidFill>
              <a:latin typeface="ＭＳ 明朝"/>
              <a:ea typeface="ＭＳ 明朝"/>
            </a:rPr>
            <a:t>　</a:t>
          </a:r>
          <a:endParaRPr lang="en-US" altLang="ja-JP" sz="1200" b="0" i="0" u="none" strike="noStrike" baseline="0">
            <a:solidFill>
              <a:srgbClr val="000000"/>
            </a:solidFill>
            <a:latin typeface="ＭＳ 明朝"/>
            <a:ea typeface="ＭＳ 明朝"/>
          </a:endParaRPr>
        </a:p>
        <a:p>
          <a:pPr algn="l" rtl="0">
            <a:lnSpc>
              <a:spcPts val="1400"/>
            </a:lnSpc>
            <a:defRPr sz="1000"/>
          </a:pPr>
          <a:r>
            <a:rPr lang="ja-JP" altLang="en-US" sz="1200" b="0" i="0" u="none" strike="noStrike" baseline="0">
              <a:solidFill>
                <a:srgbClr val="000000"/>
              </a:solidFill>
              <a:latin typeface="ＭＳ 明朝"/>
              <a:ea typeface="ＭＳ 明朝"/>
            </a:rPr>
            <a:t>　加賀市は、変化に富んだ美しい自然のもとで古くから歴史を積み重ねてきました。先人たちは力を尽くして特徴ある伝統文化、産業を育み、温かいおもてなしの心とともにわたしたちに手渡してくれました。</a:t>
          </a:r>
        </a:p>
        <a:p>
          <a:pPr algn="l" rtl="0">
            <a:lnSpc>
              <a:spcPts val="1400"/>
            </a:lnSpc>
            <a:defRPr sz="1000"/>
          </a:pPr>
          <a:r>
            <a:rPr lang="ja-JP" altLang="en-US" sz="1200" b="0" i="0" u="none" strike="noStrike" baseline="0">
              <a:solidFill>
                <a:srgbClr val="000000"/>
              </a:solidFill>
              <a:latin typeface="ＭＳ 明朝"/>
              <a:ea typeface="ＭＳ 明朝"/>
            </a:rPr>
            <a:t>　わたしたちはこの加賀市を輝かしい未来につなぐために、誇りと責任をもって、ここに市民憲章を定めます。</a:t>
          </a:r>
        </a:p>
        <a:p>
          <a:pPr algn="l" rtl="0">
            <a:lnSpc>
              <a:spcPts val="1400"/>
            </a:lnSpc>
            <a:defRPr sz="1000"/>
          </a:pPr>
          <a:r>
            <a:rPr lang="ja-JP" altLang="en-US" sz="1200" b="0" i="0" u="none" strike="noStrike" baseline="0">
              <a:solidFill>
                <a:srgbClr val="000000"/>
              </a:solidFill>
              <a:latin typeface="ＭＳ 明朝"/>
              <a:ea typeface="ＭＳ 明朝"/>
            </a:rPr>
            <a:t> </a:t>
          </a:r>
        </a:p>
        <a:p>
          <a:pPr algn="l" rtl="0">
            <a:lnSpc>
              <a:spcPts val="1400"/>
            </a:lnSpc>
            <a:defRPr sz="1000"/>
          </a:pPr>
          <a:r>
            <a:rPr lang="ja-JP" altLang="en-US" sz="1200" b="0" i="0" u="none" strike="noStrike" baseline="0">
              <a:solidFill>
                <a:srgbClr val="000000"/>
              </a:solidFill>
              <a:latin typeface="ＭＳ 明朝"/>
              <a:ea typeface="ＭＳ 明朝"/>
            </a:rPr>
            <a:t>一、歴史と伝統文化を尊重し、未来に向けて新たな創造に努めます。</a:t>
          </a:r>
        </a:p>
        <a:p>
          <a:pPr algn="l" rtl="0">
            <a:lnSpc>
              <a:spcPts val="1400"/>
            </a:lnSpc>
            <a:defRPr sz="1000"/>
          </a:pPr>
          <a:r>
            <a:rPr lang="ja-JP" altLang="en-US" sz="1200" b="0" i="0" u="none" strike="noStrike" baseline="0">
              <a:solidFill>
                <a:srgbClr val="000000"/>
              </a:solidFill>
              <a:latin typeface="ＭＳ 明朝"/>
              <a:ea typeface="ＭＳ 明朝"/>
            </a:rPr>
            <a:t>一、美しい自然を大切にし、その恵みがさらに豊かになるように努めます。</a:t>
          </a:r>
        </a:p>
        <a:p>
          <a:pPr algn="l" rtl="0">
            <a:lnSpc>
              <a:spcPts val="1400"/>
            </a:lnSpc>
            <a:defRPr sz="1000"/>
          </a:pPr>
          <a:r>
            <a:rPr lang="ja-JP" altLang="en-US" sz="1200" b="0" i="0" u="none" strike="noStrike" baseline="0">
              <a:solidFill>
                <a:srgbClr val="000000"/>
              </a:solidFill>
              <a:latin typeface="ＭＳ 明朝"/>
              <a:ea typeface="ＭＳ 明朝"/>
            </a:rPr>
            <a:t>一、暮らす人、訪れた人それぞれが元気になる、思いやりの輪が広がるように努めます。</a:t>
          </a:r>
        </a:p>
        <a:p>
          <a:pPr algn="l" rtl="0">
            <a:lnSpc>
              <a:spcPts val="1400"/>
            </a:lnSpc>
            <a:defRPr sz="1000"/>
          </a:pPr>
          <a:endParaRPr lang="en-US" altLang="ja-JP" sz="1200" b="0" i="0" u="none" strike="noStrike" baseline="0">
            <a:solidFill>
              <a:srgbClr val="000000"/>
            </a:solidFill>
            <a:latin typeface="ＭＳ 明朝"/>
            <a:ea typeface="ＭＳ 明朝"/>
          </a:endParaRPr>
        </a:p>
      </xdr:txBody>
    </xdr:sp>
    <xdr:clientData/>
  </xdr:twoCellAnchor>
  <xdr:twoCellAnchor>
    <xdr:from>
      <xdr:col>0</xdr:col>
      <xdr:colOff>0</xdr:colOff>
      <xdr:row>26</xdr:row>
      <xdr:rowOff>85726</xdr:rowOff>
    </xdr:from>
    <xdr:to>
      <xdr:col>7</xdr:col>
      <xdr:colOff>413416</xdr:colOff>
      <xdr:row>40</xdr:row>
      <xdr:rowOff>97156</xdr:rowOff>
    </xdr:to>
    <xdr:sp macro="" textlink="">
      <xdr:nvSpPr>
        <xdr:cNvPr id="4" name="Text Box 3">
          <a:extLst>
            <a:ext uri="{FF2B5EF4-FFF2-40B4-BE49-F238E27FC236}">
              <a16:creationId xmlns:a16="http://schemas.microsoft.com/office/drawing/2014/main" id="{37D1EC7A-4E5D-41E3-B7E9-EF530C22968B}"/>
            </a:ext>
          </a:extLst>
        </xdr:cNvPr>
        <xdr:cNvSpPr txBox="1">
          <a:spLocks noChangeArrowheads="1"/>
        </xdr:cNvSpPr>
      </xdr:nvSpPr>
      <xdr:spPr bwMode="auto">
        <a:xfrm>
          <a:off x="0" y="4594226"/>
          <a:ext cx="6591966" cy="2411730"/>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200"/>
            </a:lnSpc>
            <a:defRPr sz="1000"/>
          </a:pPr>
          <a:r>
            <a:rPr lang="ja-JP" altLang="en-US" sz="1200" b="0" i="0" u="none" strike="noStrike" baseline="0">
              <a:solidFill>
                <a:srgbClr val="000000"/>
              </a:solidFill>
              <a:latin typeface="ＭＳ 明朝"/>
              <a:ea typeface="ＭＳ 明朝"/>
            </a:rPr>
            <a:t>○市の花　「はなしょうぶ（しょうぶ）」　平成</a:t>
          </a:r>
          <a:r>
            <a:rPr lang="en-US" altLang="ja-JP" sz="1200" b="0" i="0" u="none" strike="noStrike" baseline="0">
              <a:solidFill>
                <a:srgbClr val="000000"/>
              </a:solidFill>
              <a:latin typeface="ＭＳ 明朝"/>
              <a:ea typeface="ＭＳ 明朝"/>
            </a:rPr>
            <a:t>27</a:t>
          </a:r>
          <a:r>
            <a:rPr lang="ja-JP" altLang="en-US" sz="1200" b="0" i="0" u="none" strike="noStrike" baseline="0">
              <a:solidFill>
                <a:srgbClr val="000000"/>
              </a:solidFill>
              <a:latin typeface="ＭＳ 明朝"/>
              <a:ea typeface="ＭＳ 明朝"/>
            </a:rPr>
            <a:t>年９月</a:t>
          </a:r>
          <a:r>
            <a:rPr lang="en-US" altLang="ja-JP" sz="1200" b="0" i="0" u="none" strike="noStrike" baseline="0">
              <a:solidFill>
                <a:srgbClr val="000000"/>
              </a:solidFill>
              <a:latin typeface="ＭＳ 明朝"/>
              <a:ea typeface="ＭＳ 明朝"/>
            </a:rPr>
            <a:t>28</a:t>
          </a:r>
          <a:r>
            <a:rPr lang="ja-JP" altLang="en-US" sz="1200" b="0" i="0" u="none" strike="noStrike" baseline="0">
              <a:solidFill>
                <a:srgbClr val="000000"/>
              </a:solidFill>
              <a:latin typeface="ＭＳ 明朝"/>
              <a:ea typeface="ＭＳ 明朝"/>
            </a:rPr>
            <a:t>日指定</a:t>
          </a:r>
          <a:endParaRPr lang="en-US" altLang="ja-JP" sz="1200" b="0" i="0" u="none" strike="noStrike" baseline="0">
            <a:solidFill>
              <a:srgbClr val="000000"/>
            </a:solidFill>
            <a:latin typeface="ＭＳ 明朝"/>
            <a:ea typeface="ＭＳ 明朝"/>
          </a:endParaRPr>
        </a:p>
        <a:p>
          <a:pPr algn="l" rtl="0">
            <a:lnSpc>
              <a:spcPts val="1200"/>
            </a:lnSpc>
            <a:defRPr sz="1000"/>
          </a:pPr>
          <a:r>
            <a:rPr lang="ja-JP" altLang="en-US" sz="1200" b="0" i="0" u="none" strike="noStrike" baseline="0">
              <a:solidFill>
                <a:srgbClr val="000000"/>
              </a:solidFill>
              <a:latin typeface="ＭＳ 明朝"/>
              <a:ea typeface="ＭＳ 明朝"/>
            </a:rPr>
            <a:t> 市内の各地に緑豊かで姿美しい「はなしょうぶ」を見ることができます。</a:t>
          </a:r>
          <a:endParaRPr lang="en-US" altLang="ja-JP" sz="1200" b="0" i="0" u="none" strike="noStrike" baseline="0">
            <a:solidFill>
              <a:srgbClr val="000000"/>
            </a:solidFill>
            <a:latin typeface="ＭＳ 明朝"/>
            <a:ea typeface="ＭＳ 明朝"/>
          </a:endParaRPr>
        </a:p>
        <a:p>
          <a:pPr algn="l" rtl="0">
            <a:lnSpc>
              <a:spcPts val="1200"/>
            </a:lnSpc>
            <a:defRPr sz="1000"/>
          </a:pPr>
          <a:r>
            <a:rPr lang="ja-JP" altLang="en-US" sz="1200" b="0" i="0" u="none" strike="noStrike" baseline="0">
              <a:solidFill>
                <a:srgbClr val="000000"/>
              </a:solidFill>
              <a:latin typeface="ＭＳ 明朝"/>
              <a:ea typeface="ＭＳ 明朝"/>
            </a:rPr>
            <a:t>「しょうぶ」は「しょうぶ湯祭り」でも市民に親しまれており、加賀温泉郷を象徴するものです。</a:t>
          </a:r>
          <a:endParaRPr lang="en-US" altLang="ja-JP" sz="1200" b="0" i="0" u="none" strike="noStrike" baseline="0">
            <a:solidFill>
              <a:srgbClr val="000000"/>
            </a:solidFill>
            <a:latin typeface="ＭＳ 明朝"/>
            <a:ea typeface="ＭＳ 明朝"/>
          </a:endParaRPr>
        </a:p>
        <a:p>
          <a:pPr algn="l" rtl="0">
            <a:lnSpc>
              <a:spcPts val="1200"/>
            </a:lnSpc>
            <a:defRPr sz="1000"/>
          </a:pPr>
          <a:endParaRPr lang="en-US" altLang="ja-JP" sz="1200" b="0" i="0" u="none" strike="noStrike" baseline="0">
            <a:solidFill>
              <a:srgbClr val="000000"/>
            </a:solidFill>
            <a:latin typeface="ＭＳ 明朝"/>
            <a:ea typeface="ＭＳ 明朝"/>
          </a:endParaRPr>
        </a:p>
        <a:p>
          <a:pPr algn="l" rtl="0">
            <a:lnSpc>
              <a:spcPts val="1200"/>
            </a:lnSpc>
            <a:defRPr sz="1000"/>
          </a:pPr>
          <a:r>
            <a:rPr lang="ja-JP" altLang="en-US" sz="1200" b="0" i="0" u="none" strike="noStrike" baseline="0">
              <a:solidFill>
                <a:srgbClr val="000000"/>
              </a:solidFill>
              <a:latin typeface="ＭＳ 明朝"/>
              <a:ea typeface="ＭＳ 明朝"/>
            </a:rPr>
            <a:t>○市の木　「すぎ」　平成</a:t>
          </a:r>
          <a:r>
            <a:rPr lang="en-US" altLang="ja-JP" sz="1200" b="0" i="0" u="none" strike="noStrike" baseline="0">
              <a:solidFill>
                <a:srgbClr val="000000"/>
              </a:solidFill>
              <a:latin typeface="ＭＳ 明朝"/>
              <a:ea typeface="ＭＳ 明朝"/>
            </a:rPr>
            <a:t>27</a:t>
          </a:r>
          <a:r>
            <a:rPr lang="ja-JP" altLang="en-US" sz="1200" b="0" i="0" u="none" strike="noStrike" baseline="0">
              <a:solidFill>
                <a:srgbClr val="000000"/>
              </a:solidFill>
              <a:latin typeface="ＭＳ 明朝"/>
              <a:ea typeface="ＭＳ 明朝"/>
            </a:rPr>
            <a:t>年９月</a:t>
          </a:r>
          <a:r>
            <a:rPr lang="en-US" altLang="ja-JP" sz="1200" b="0" i="0" u="none" strike="noStrike" baseline="0">
              <a:solidFill>
                <a:srgbClr val="000000"/>
              </a:solidFill>
              <a:latin typeface="ＭＳ 明朝"/>
              <a:ea typeface="ＭＳ 明朝"/>
            </a:rPr>
            <a:t>28</a:t>
          </a:r>
          <a:r>
            <a:rPr lang="ja-JP" altLang="en-US" sz="1200" b="0" i="0" u="none" strike="noStrike" baseline="0">
              <a:solidFill>
                <a:srgbClr val="000000"/>
              </a:solidFill>
              <a:latin typeface="ＭＳ 明朝"/>
              <a:ea typeface="ＭＳ 明朝"/>
            </a:rPr>
            <a:t>日指定</a:t>
          </a:r>
          <a:endParaRPr lang="en-US" altLang="ja-JP" sz="1200" b="0" i="0" u="none" strike="noStrike" baseline="0">
            <a:solidFill>
              <a:srgbClr val="000000"/>
            </a:solidFill>
            <a:latin typeface="ＭＳ 明朝"/>
            <a:ea typeface="ＭＳ 明朝"/>
          </a:endParaRPr>
        </a:p>
        <a:p>
          <a:pPr algn="l" rtl="0">
            <a:lnSpc>
              <a:spcPts val="1200"/>
            </a:lnSpc>
            <a:defRPr sz="1000"/>
          </a:pPr>
          <a:r>
            <a:rPr lang="ja-JP" altLang="en-US" sz="1200" b="0" i="0" u="none" strike="noStrike" baseline="0">
              <a:solidFill>
                <a:srgbClr val="000000"/>
              </a:solidFill>
              <a:latin typeface="ＭＳ 明朝"/>
              <a:ea typeface="ＭＳ 明朝"/>
            </a:rPr>
            <a:t>「栢野の大杉」「三又の大杉」は、国の天然記念物に指定され、加賀市が全国的に誇れるものです。</a:t>
          </a:r>
          <a:endParaRPr lang="en-US" altLang="ja-JP" sz="1200" b="0" i="0" u="none" strike="noStrike" baseline="0">
            <a:solidFill>
              <a:srgbClr val="000000"/>
            </a:solidFill>
            <a:latin typeface="ＭＳ 明朝"/>
            <a:ea typeface="ＭＳ 明朝"/>
          </a:endParaRPr>
        </a:p>
        <a:p>
          <a:pPr algn="l" rtl="0">
            <a:lnSpc>
              <a:spcPts val="1200"/>
            </a:lnSpc>
            <a:defRPr sz="1000"/>
          </a:pPr>
          <a:r>
            <a:rPr lang="ja-JP" altLang="en-US" sz="1200" b="0" i="0" u="none" strike="noStrike" baseline="0">
              <a:solidFill>
                <a:srgbClr val="000000"/>
              </a:solidFill>
              <a:latin typeface="ＭＳ 明朝"/>
              <a:ea typeface="ＭＳ 明朝"/>
            </a:rPr>
            <a:t> 大きく育った樹木は、災害のない安全なまちを象徴するものとも考えられます。</a:t>
          </a:r>
          <a:endParaRPr lang="en-US" altLang="ja-JP" sz="1200" b="0" i="0" u="none" strike="noStrike" baseline="0">
            <a:solidFill>
              <a:srgbClr val="000000"/>
            </a:solidFill>
            <a:latin typeface="ＭＳ 明朝"/>
            <a:ea typeface="ＭＳ 明朝"/>
          </a:endParaRPr>
        </a:p>
        <a:p>
          <a:pPr algn="l" rtl="0">
            <a:lnSpc>
              <a:spcPts val="1100"/>
            </a:lnSpc>
            <a:defRPr sz="1000"/>
          </a:pPr>
          <a:endParaRPr lang="en-US" altLang="ja-JP" sz="1200" b="0" i="0" u="none" strike="noStrike" baseline="0">
            <a:solidFill>
              <a:srgbClr val="000000"/>
            </a:solidFill>
            <a:latin typeface="ＭＳ 明朝"/>
            <a:ea typeface="ＭＳ 明朝"/>
          </a:endParaRPr>
        </a:p>
        <a:p>
          <a:pPr algn="l" rtl="0">
            <a:lnSpc>
              <a:spcPts val="1200"/>
            </a:lnSpc>
            <a:defRPr sz="1000"/>
          </a:pPr>
          <a:r>
            <a:rPr lang="ja-JP" altLang="en-US" sz="1200" b="0" i="0" u="none" strike="noStrike" baseline="0">
              <a:solidFill>
                <a:srgbClr val="000000"/>
              </a:solidFill>
              <a:latin typeface="ＭＳ 明朝"/>
              <a:ea typeface="ＭＳ 明朝"/>
            </a:rPr>
            <a:t>　</a:t>
          </a:r>
          <a:endParaRPr lang="en-US" altLang="ja-JP" sz="1200" b="0" i="0" u="none" strike="noStrike" baseline="0">
            <a:solidFill>
              <a:srgbClr val="000000"/>
            </a:solidFill>
            <a:latin typeface="ＭＳ 明朝"/>
            <a:ea typeface="ＭＳ 明朝"/>
          </a:endParaRPr>
        </a:p>
        <a:p>
          <a:pPr algn="l" rtl="0">
            <a:lnSpc>
              <a:spcPts val="1100"/>
            </a:lnSpc>
            <a:defRPr sz="1000"/>
          </a:pPr>
          <a:r>
            <a:rPr lang="ja-JP" altLang="en-US" sz="1200" b="0" i="0" u="none" strike="noStrike" baseline="0">
              <a:solidFill>
                <a:srgbClr val="000000"/>
              </a:solidFill>
              <a:latin typeface="ＭＳ 明朝"/>
              <a:ea typeface="ＭＳ 明朝"/>
            </a:rPr>
            <a:t>○市の鳥　「かも」　平成</a:t>
          </a:r>
          <a:r>
            <a:rPr lang="en-US" altLang="ja-JP" sz="1200" b="0" i="0" u="none" strike="noStrike" baseline="0">
              <a:solidFill>
                <a:srgbClr val="000000"/>
              </a:solidFill>
              <a:latin typeface="ＭＳ 明朝"/>
              <a:ea typeface="ＭＳ 明朝"/>
            </a:rPr>
            <a:t>27</a:t>
          </a:r>
          <a:r>
            <a:rPr lang="ja-JP" altLang="en-US" sz="1200" b="0" i="0" u="none" strike="noStrike" baseline="0">
              <a:solidFill>
                <a:srgbClr val="000000"/>
              </a:solidFill>
              <a:latin typeface="ＭＳ 明朝"/>
              <a:ea typeface="ＭＳ 明朝"/>
            </a:rPr>
            <a:t>年９月</a:t>
          </a:r>
          <a:r>
            <a:rPr lang="en-US" altLang="ja-JP" sz="1200" b="0" i="0" u="none" strike="noStrike" baseline="0">
              <a:solidFill>
                <a:srgbClr val="000000"/>
              </a:solidFill>
              <a:latin typeface="ＭＳ 明朝"/>
              <a:ea typeface="ＭＳ 明朝"/>
            </a:rPr>
            <a:t>28</a:t>
          </a:r>
          <a:r>
            <a:rPr lang="ja-JP" altLang="en-US" sz="1200" b="0" i="0" u="none" strike="noStrike" baseline="0">
              <a:solidFill>
                <a:srgbClr val="000000"/>
              </a:solidFill>
              <a:latin typeface="ＭＳ 明朝"/>
              <a:ea typeface="ＭＳ 明朝"/>
            </a:rPr>
            <a:t>日指定</a:t>
          </a:r>
          <a:endParaRPr lang="en-US" altLang="ja-JP" sz="1200" b="0" i="0" u="none" strike="noStrike" baseline="0">
            <a:solidFill>
              <a:srgbClr val="000000"/>
            </a:solidFill>
            <a:latin typeface="ＭＳ 明朝"/>
            <a:ea typeface="ＭＳ 明朝"/>
          </a:endParaRPr>
        </a:p>
        <a:p>
          <a:pPr algn="l" rtl="0">
            <a:lnSpc>
              <a:spcPts val="1200"/>
            </a:lnSpc>
            <a:defRPr sz="1000"/>
          </a:pPr>
          <a:r>
            <a:rPr lang="ja-JP" altLang="en-US" sz="1200" b="0" i="0" u="none" strike="noStrike" baseline="0">
              <a:solidFill>
                <a:srgbClr val="000000"/>
              </a:solidFill>
              <a:latin typeface="ＭＳ 明朝"/>
              <a:ea typeface="ＭＳ 明朝"/>
            </a:rPr>
            <a:t>「かも」など多種の水鳥が飛来する片野鴨池は、ラムサール条約の登録湿地に認定されています。</a:t>
          </a:r>
          <a:endParaRPr lang="en-US" altLang="ja-JP" sz="1200" b="0" i="0" u="none" strike="noStrike" baseline="0">
            <a:solidFill>
              <a:srgbClr val="000000"/>
            </a:solidFill>
            <a:latin typeface="ＭＳ 明朝"/>
            <a:ea typeface="ＭＳ 明朝"/>
          </a:endParaRPr>
        </a:p>
        <a:p>
          <a:pPr algn="l" rtl="0">
            <a:lnSpc>
              <a:spcPts val="1100"/>
            </a:lnSpc>
            <a:defRPr sz="1000"/>
          </a:pPr>
          <a:r>
            <a:rPr lang="ja-JP" altLang="en-US" sz="1200" b="0" i="0" u="none" strike="noStrike" baseline="0">
              <a:solidFill>
                <a:srgbClr val="000000"/>
              </a:solidFill>
              <a:latin typeface="ＭＳ 明朝"/>
              <a:ea typeface="ＭＳ 明朝"/>
            </a:rPr>
            <a:t> 加賀市には江戸時代から続く坂網鴨も伝わっています。</a:t>
          </a:r>
          <a:endParaRPr lang="en-US" altLang="ja-JP" sz="1200" b="0" i="0" u="none" strike="noStrike" baseline="0">
            <a:solidFill>
              <a:srgbClr val="000000"/>
            </a:solidFill>
            <a:latin typeface="ＭＳ 明朝"/>
            <a:ea typeface="ＭＳ 明朝"/>
          </a:endParaRPr>
        </a:p>
        <a:p>
          <a:pPr algn="l" rtl="0">
            <a:lnSpc>
              <a:spcPts val="1100"/>
            </a:lnSpc>
            <a:defRPr sz="1000"/>
          </a:pPr>
          <a:r>
            <a:rPr lang="ja-JP" altLang="en-US" sz="1200" b="0" i="0" u="none" strike="noStrike" baseline="0">
              <a:solidFill>
                <a:srgbClr val="000000"/>
              </a:solidFill>
              <a:latin typeface="ＭＳ 明朝"/>
              <a:ea typeface="ＭＳ 明朝"/>
            </a:rPr>
            <a:t>「かも」は歴史的にも身近な鳥であり、本市の豊かな自然環境と人との共生を象徴するものです。</a:t>
          </a:r>
          <a:endParaRPr lang="ja-JP" altLang="en-US"/>
        </a:p>
      </xdr:txBody>
    </xdr:sp>
    <xdr:clientData/>
  </xdr:twoCellAnchor>
  <xdr:twoCellAnchor editAs="oneCell">
    <xdr:from>
      <xdr:col>5</xdr:col>
      <xdr:colOff>106680</xdr:colOff>
      <xdr:row>41</xdr:row>
      <xdr:rowOff>121920</xdr:rowOff>
    </xdr:from>
    <xdr:to>
      <xdr:col>7</xdr:col>
      <xdr:colOff>106680</xdr:colOff>
      <xdr:row>57</xdr:row>
      <xdr:rowOff>152400</xdr:rowOff>
    </xdr:to>
    <xdr:pic>
      <xdr:nvPicPr>
        <xdr:cNvPr id="5" name="図 7">
          <a:extLst>
            <a:ext uri="{FF2B5EF4-FFF2-40B4-BE49-F238E27FC236}">
              <a16:creationId xmlns:a16="http://schemas.microsoft.com/office/drawing/2014/main" id="{04199610-2A35-442A-BE5D-6AEF6B191F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9930" y="7195820"/>
          <a:ext cx="1765300" cy="2672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601980</xdr:colOff>
      <xdr:row>41</xdr:row>
      <xdr:rowOff>121920</xdr:rowOff>
    </xdr:from>
    <xdr:to>
      <xdr:col>4</xdr:col>
      <xdr:colOff>556260</xdr:colOff>
      <xdr:row>57</xdr:row>
      <xdr:rowOff>152400</xdr:rowOff>
    </xdr:to>
    <xdr:pic>
      <xdr:nvPicPr>
        <xdr:cNvPr id="6" name="図 8">
          <a:extLst>
            <a:ext uri="{FF2B5EF4-FFF2-40B4-BE49-F238E27FC236}">
              <a16:creationId xmlns:a16="http://schemas.microsoft.com/office/drawing/2014/main" id="{DB73BEAF-D70D-403D-B7B1-6537046ED78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67280" y="7195820"/>
          <a:ext cx="1719580" cy="2672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251460</xdr:colOff>
      <xdr:row>41</xdr:row>
      <xdr:rowOff>114300</xdr:rowOff>
    </xdr:from>
    <xdr:to>
      <xdr:col>2</xdr:col>
      <xdr:colOff>160020</xdr:colOff>
      <xdr:row>57</xdr:row>
      <xdr:rowOff>160020</xdr:rowOff>
    </xdr:to>
    <xdr:pic>
      <xdr:nvPicPr>
        <xdr:cNvPr id="7" name="図 9">
          <a:extLst>
            <a:ext uri="{FF2B5EF4-FFF2-40B4-BE49-F238E27FC236}">
              <a16:creationId xmlns:a16="http://schemas.microsoft.com/office/drawing/2014/main" id="{BC0D9320-C992-4C12-9CA1-D89049627F5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1460" y="7188200"/>
          <a:ext cx="1673860" cy="268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90712</xdr:colOff>
      <xdr:row>346</xdr:row>
      <xdr:rowOff>136073</xdr:rowOff>
    </xdr:from>
    <xdr:to>
      <xdr:col>9</xdr:col>
      <xdr:colOff>462435</xdr:colOff>
      <xdr:row>364</xdr:row>
      <xdr:rowOff>154253</xdr:rowOff>
    </xdr:to>
    <xdr:pic>
      <xdr:nvPicPr>
        <xdr:cNvPr id="2" name="図 1">
          <a:extLst>
            <a:ext uri="{FF2B5EF4-FFF2-40B4-BE49-F238E27FC236}">
              <a16:creationId xmlns:a16="http://schemas.microsoft.com/office/drawing/2014/main" id="{54E62711-603E-4261-8A81-9C0E6FA0E62F}"/>
            </a:ext>
          </a:extLst>
        </xdr:cNvPr>
        <xdr:cNvPicPr>
          <a:picLocks noChangeAspect="1"/>
        </xdr:cNvPicPr>
      </xdr:nvPicPr>
      <xdr:blipFill>
        <a:blip xmlns:r="http://schemas.openxmlformats.org/officeDocument/2006/relationships" r:embed="rId1"/>
        <a:stretch>
          <a:fillRect/>
        </a:stretch>
      </xdr:blipFill>
      <xdr:spPr>
        <a:xfrm>
          <a:off x="90712" y="75364523"/>
          <a:ext cx="6029573" cy="3790080"/>
        </a:xfrm>
        <a:prstGeom prst="rect">
          <a:avLst/>
        </a:prstGeom>
      </xdr:spPr>
    </xdr:pic>
    <xdr:clientData/>
  </xdr:twoCellAnchor>
  <xdr:twoCellAnchor editAs="oneCell">
    <xdr:from>
      <xdr:col>0</xdr:col>
      <xdr:colOff>95250</xdr:colOff>
      <xdr:row>1</xdr:row>
      <xdr:rowOff>146050</xdr:rowOff>
    </xdr:from>
    <xdr:to>
      <xdr:col>9</xdr:col>
      <xdr:colOff>485156</xdr:colOff>
      <xdr:row>19</xdr:row>
      <xdr:rowOff>178384</xdr:rowOff>
    </xdr:to>
    <xdr:pic>
      <xdr:nvPicPr>
        <xdr:cNvPr id="3" name="図 2">
          <a:extLst>
            <a:ext uri="{FF2B5EF4-FFF2-40B4-BE49-F238E27FC236}">
              <a16:creationId xmlns:a16="http://schemas.microsoft.com/office/drawing/2014/main" id="{61AA1B3A-925E-44C1-ABC8-E505D24B823A}"/>
            </a:ext>
          </a:extLst>
        </xdr:cNvPr>
        <xdr:cNvPicPr>
          <a:picLocks noChangeAspect="1"/>
        </xdr:cNvPicPr>
      </xdr:nvPicPr>
      <xdr:blipFill>
        <a:blip xmlns:r="http://schemas.openxmlformats.org/officeDocument/2006/relationships" r:embed="rId2"/>
        <a:stretch>
          <a:fillRect/>
        </a:stretch>
      </xdr:blipFill>
      <xdr:spPr>
        <a:xfrm>
          <a:off x="95250" y="527050"/>
          <a:ext cx="6047756" cy="3804234"/>
        </a:xfrm>
        <a:prstGeom prst="rect">
          <a:avLst/>
        </a:prstGeom>
      </xdr:spPr>
    </xdr:pic>
    <xdr:clientData/>
  </xdr:twoCellAnchor>
  <xdr:twoCellAnchor editAs="oneCell">
    <xdr:from>
      <xdr:col>0</xdr:col>
      <xdr:colOff>165100</xdr:colOff>
      <xdr:row>23</xdr:row>
      <xdr:rowOff>82550</xdr:rowOff>
    </xdr:from>
    <xdr:to>
      <xdr:col>9</xdr:col>
      <xdr:colOff>475751</xdr:colOff>
      <xdr:row>41</xdr:row>
      <xdr:rowOff>102691</xdr:rowOff>
    </xdr:to>
    <xdr:pic>
      <xdr:nvPicPr>
        <xdr:cNvPr id="4" name="図 3">
          <a:extLst>
            <a:ext uri="{FF2B5EF4-FFF2-40B4-BE49-F238E27FC236}">
              <a16:creationId xmlns:a16="http://schemas.microsoft.com/office/drawing/2014/main" id="{600EC91E-4E13-4A43-AEAB-B1E2C8AE2DD1}"/>
            </a:ext>
          </a:extLst>
        </xdr:cNvPr>
        <xdr:cNvPicPr>
          <a:picLocks noChangeAspect="1"/>
        </xdr:cNvPicPr>
      </xdr:nvPicPr>
      <xdr:blipFill>
        <a:blip xmlns:r="http://schemas.openxmlformats.org/officeDocument/2006/relationships" r:embed="rId3"/>
        <a:stretch>
          <a:fillRect/>
        </a:stretch>
      </xdr:blipFill>
      <xdr:spPr>
        <a:xfrm>
          <a:off x="165100" y="5226050"/>
          <a:ext cx="5968501" cy="3792041"/>
        </a:xfrm>
        <a:prstGeom prst="rect">
          <a:avLst/>
        </a:prstGeom>
      </xdr:spPr>
    </xdr:pic>
    <xdr:clientData/>
  </xdr:twoCellAnchor>
  <xdr:twoCellAnchor editAs="oneCell">
    <xdr:from>
      <xdr:col>0</xdr:col>
      <xdr:colOff>88900</xdr:colOff>
      <xdr:row>48</xdr:row>
      <xdr:rowOff>31750</xdr:rowOff>
    </xdr:from>
    <xdr:to>
      <xdr:col>9</xdr:col>
      <xdr:colOff>484903</xdr:colOff>
      <xdr:row>67</xdr:row>
      <xdr:rowOff>37430</xdr:rowOff>
    </xdr:to>
    <xdr:pic>
      <xdr:nvPicPr>
        <xdr:cNvPr id="5" name="図 4">
          <a:extLst>
            <a:ext uri="{FF2B5EF4-FFF2-40B4-BE49-F238E27FC236}">
              <a16:creationId xmlns:a16="http://schemas.microsoft.com/office/drawing/2014/main" id="{18972BED-1C3F-409F-9F01-A9BBCE0DD201}"/>
            </a:ext>
          </a:extLst>
        </xdr:cNvPr>
        <xdr:cNvPicPr>
          <a:picLocks noChangeAspect="1"/>
        </xdr:cNvPicPr>
      </xdr:nvPicPr>
      <xdr:blipFill>
        <a:blip xmlns:r="http://schemas.openxmlformats.org/officeDocument/2006/relationships" r:embed="rId4"/>
        <a:stretch>
          <a:fillRect/>
        </a:stretch>
      </xdr:blipFill>
      <xdr:spPr>
        <a:xfrm>
          <a:off x="88900" y="10585450"/>
          <a:ext cx="6053853" cy="3987130"/>
        </a:xfrm>
        <a:prstGeom prst="rect">
          <a:avLst/>
        </a:prstGeom>
      </xdr:spPr>
    </xdr:pic>
    <xdr:clientData/>
  </xdr:twoCellAnchor>
  <xdr:twoCellAnchor editAs="oneCell">
    <xdr:from>
      <xdr:col>0</xdr:col>
      <xdr:colOff>63500</xdr:colOff>
      <xdr:row>71</xdr:row>
      <xdr:rowOff>76200</xdr:rowOff>
    </xdr:from>
    <xdr:to>
      <xdr:col>9</xdr:col>
      <xdr:colOff>398537</xdr:colOff>
      <xdr:row>92</xdr:row>
      <xdr:rowOff>59054</xdr:rowOff>
    </xdr:to>
    <xdr:pic>
      <xdr:nvPicPr>
        <xdr:cNvPr id="6" name="図 5">
          <a:extLst>
            <a:ext uri="{FF2B5EF4-FFF2-40B4-BE49-F238E27FC236}">
              <a16:creationId xmlns:a16="http://schemas.microsoft.com/office/drawing/2014/main" id="{AF7CDA54-9CB9-4CB7-92AA-0F2B1CA1D04B}"/>
            </a:ext>
          </a:extLst>
        </xdr:cNvPr>
        <xdr:cNvPicPr>
          <a:picLocks noChangeAspect="1"/>
        </xdr:cNvPicPr>
      </xdr:nvPicPr>
      <xdr:blipFill>
        <a:blip xmlns:r="http://schemas.openxmlformats.org/officeDocument/2006/relationships" r:embed="rId5"/>
        <a:stretch>
          <a:fillRect/>
        </a:stretch>
      </xdr:blipFill>
      <xdr:spPr>
        <a:xfrm>
          <a:off x="63500" y="15621000"/>
          <a:ext cx="5992887" cy="4383404"/>
        </a:xfrm>
        <a:prstGeom prst="rect">
          <a:avLst/>
        </a:prstGeom>
      </xdr:spPr>
    </xdr:pic>
    <xdr:clientData/>
  </xdr:twoCellAnchor>
  <xdr:oneCellAnchor>
    <xdr:from>
      <xdr:col>9</xdr:col>
      <xdr:colOff>387350</xdr:colOff>
      <xdr:row>77</xdr:row>
      <xdr:rowOff>44450</xdr:rowOff>
    </xdr:from>
    <xdr:ext cx="245164" cy="616226"/>
    <xdr:sp macro="" textlink="">
      <xdr:nvSpPr>
        <xdr:cNvPr id="7" name="テキスト ボックス 6">
          <a:extLst>
            <a:ext uri="{FF2B5EF4-FFF2-40B4-BE49-F238E27FC236}">
              <a16:creationId xmlns:a16="http://schemas.microsoft.com/office/drawing/2014/main" id="{6CB654F7-9991-46CB-96A9-5EC040652257}"/>
            </a:ext>
          </a:extLst>
        </xdr:cNvPr>
        <xdr:cNvSpPr txBox="1"/>
      </xdr:nvSpPr>
      <xdr:spPr>
        <a:xfrm>
          <a:off x="6045200" y="16846550"/>
          <a:ext cx="245164" cy="616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ctr" anchorCtr="0">
          <a:noAutofit/>
        </a:bodyPr>
        <a:lstStyle/>
        <a:p>
          <a:r>
            <a:rPr kumimoji="1" lang="ja-JP" altLang="en-US" sz="1050"/>
            <a:t>左</a:t>
          </a:r>
          <a:r>
            <a:rPr kumimoji="1" lang="ja-JP" altLang="en-US" sz="1050" baseline="0"/>
            <a:t> </a:t>
          </a:r>
          <a:r>
            <a:rPr kumimoji="1" lang="ja-JP" altLang="en-US" sz="1050"/>
            <a:t>軸</a:t>
          </a:r>
        </a:p>
      </xdr:txBody>
    </xdr:sp>
    <xdr:clientData/>
  </xdr:oneCellAnchor>
  <xdr:twoCellAnchor>
    <xdr:from>
      <xdr:col>9</xdr:col>
      <xdr:colOff>330200</xdr:colOff>
      <xdr:row>73</xdr:row>
      <xdr:rowOff>63500</xdr:rowOff>
    </xdr:from>
    <xdr:to>
      <xdr:col>9</xdr:col>
      <xdr:colOff>416339</xdr:colOff>
      <xdr:row>84</xdr:row>
      <xdr:rowOff>193536</xdr:rowOff>
    </xdr:to>
    <xdr:sp macro="" textlink="">
      <xdr:nvSpPr>
        <xdr:cNvPr id="8" name="右大かっこ 7">
          <a:extLst>
            <a:ext uri="{FF2B5EF4-FFF2-40B4-BE49-F238E27FC236}">
              <a16:creationId xmlns:a16="http://schemas.microsoft.com/office/drawing/2014/main" id="{AAB05A21-6DCF-460C-9EBF-B30C3921E21C}"/>
            </a:ext>
          </a:extLst>
        </xdr:cNvPr>
        <xdr:cNvSpPr/>
      </xdr:nvSpPr>
      <xdr:spPr>
        <a:xfrm>
          <a:off x="5988050" y="16027400"/>
          <a:ext cx="86139" cy="2435086"/>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9</xdr:col>
      <xdr:colOff>355600</xdr:colOff>
      <xdr:row>86</xdr:row>
      <xdr:rowOff>133350</xdr:rowOff>
    </xdr:from>
    <xdr:to>
      <xdr:col>9</xdr:col>
      <xdr:colOff>401983</xdr:colOff>
      <xdr:row>88</xdr:row>
      <xdr:rowOff>196795</xdr:rowOff>
    </xdr:to>
    <xdr:sp macro="" textlink="">
      <xdr:nvSpPr>
        <xdr:cNvPr id="9" name="右大かっこ 8">
          <a:extLst>
            <a:ext uri="{FF2B5EF4-FFF2-40B4-BE49-F238E27FC236}">
              <a16:creationId xmlns:a16="http://schemas.microsoft.com/office/drawing/2014/main" id="{A11FF169-BACB-421F-8B39-BB2E18F3DC11}"/>
            </a:ext>
          </a:extLst>
        </xdr:cNvPr>
        <xdr:cNvSpPr/>
      </xdr:nvSpPr>
      <xdr:spPr>
        <a:xfrm>
          <a:off x="6013450" y="18821400"/>
          <a:ext cx="46383" cy="48254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oneCellAnchor>
    <xdr:from>
      <xdr:col>9</xdr:col>
      <xdr:colOff>400050</xdr:colOff>
      <xdr:row>86</xdr:row>
      <xdr:rowOff>57150</xdr:rowOff>
    </xdr:from>
    <xdr:ext cx="225286" cy="602974"/>
    <xdr:sp macro="" textlink="">
      <xdr:nvSpPr>
        <xdr:cNvPr id="10" name="テキスト ボックス 9">
          <a:extLst>
            <a:ext uri="{FF2B5EF4-FFF2-40B4-BE49-F238E27FC236}">
              <a16:creationId xmlns:a16="http://schemas.microsoft.com/office/drawing/2014/main" id="{793B1E9C-20A9-4170-B310-479DD9CDC648}"/>
            </a:ext>
          </a:extLst>
        </xdr:cNvPr>
        <xdr:cNvSpPr txBox="1"/>
      </xdr:nvSpPr>
      <xdr:spPr>
        <a:xfrm>
          <a:off x="6057900" y="18745200"/>
          <a:ext cx="225286" cy="6029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ctr" anchorCtr="0">
          <a:noAutofit/>
        </a:bodyPr>
        <a:lstStyle/>
        <a:p>
          <a:r>
            <a:rPr kumimoji="1" lang="ja-JP" altLang="en-US" sz="1050"/>
            <a:t>右 軸</a:t>
          </a:r>
        </a:p>
      </xdr:txBody>
    </xdr:sp>
    <xdr:clientData/>
  </xdr:oneCellAnchor>
  <xdr:twoCellAnchor editAs="oneCell">
    <xdr:from>
      <xdr:col>0</xdr:col>
      <xdr:colOff>101600</xdr:colOff>
      <xdr:row>94</xdr:row>
      <xdr:rowOff>120650</xdr:rowOff>
    </xdr:from>
    <xdr:to>
      <xdr:col>9</xdr:col>
      <xdr:colOff>479313</xdr:colOff>
      <xdr:row>112</xdr:row>
      <xdr:rowOff>134694</xdr:rowOff>
    </xdr:to>
    <xdr:pic>
      <xdr:nvPicPr>
        <xdr:cNvPr id="11" name="図 10">
          <a:extLst>
            <a:ext uri="{FF2B5EF4-FFF2-40B4-BE49-F238E27FC236}">
              <a16:creationId xmlns:a16="http://schemas.microsoft.com/office/drawing/2014/main" id="{AE5CB535-43C6-4EC5-9B3C-87EB7CC203E5}"/>
            </a:ext>
          </a:extLst>
        </xdr:cNvPr>
        <xdr:cNvPicPr>
          <a:picLocks noChangeAspect="1"/>
        </xdr:cNvPicPr>
      </xdr:nvPicPr>
      <xdr:blipFill>
        <a:blip xmlns:r="http://schemas.openxmlformats.org/officeDocument/2006/relationships" r:embed="rId6"/>
        <a:stretch>
          <a:fillRect/>
        </a:stretch>
      </xdr:blipFill>
      <xdr:spPr>
        <a:xfrm>
          <a:off x="101600" y="20656550"/>
          <a:ext cx="6035563" cy="3785944"/>
        </a:xfrm>
        <a:prstGeom prst="rect">
          <a:avLst/>
        </a:prstGeom>
      </xdr:spPr>
    </xdr:pic>
    <xdr:clientData/>
  </xdr:twoCellAnchor>
  <xdr:twoCellAnchor editAs="oneCell">
    <xdr:from>
      <xdr:col>0</xdr:col>
      <xdr:colOff>95250</xdr:colOff>
      <xdr:row>115</xdr:row>
      <xdr:rowOff>50800</xdr:rowOff>
    </xdr:from>
    <xdr:to>
      <xdr:col>9</xdr:col>
      <xdr:colOff>472963</xdr:colOff>
      <xdr:row>134</xdr:row>
      <xdr:rowOff>166217</xdr:rowOff>
    </xdr:to>
    <xdr:pic>
      <xdr:nvPicPr>
        <xdr:cNvPr id="12" name="図 11">
          <a:extLst>
            <a:ext uri="{FF2B5EF4-FFF2-40B4-BE49-F238E27FC236}">
              <a16:creationId xmlns:a16="http://schemas.microsoft.com/office/drawing/2014/main" id="{2223BEA7-D98A-49B8-BF30-DE7D5FED2230}"/>
            </a:ext>
          </a:extLst>
        </xdr:cNvPr>
        <xdr:cNvPicPr>
          <a:picLocks noChangeAspect="1"/>
        </xdr:cNvPicPr>
      </xdr:nvPicPr>
      <xdr:blipFill>
        <a:blip xmlns:r="http://schemas.openxmlformats.org/officeDocument/2006/relationships" r:embed="rId7"/>
        <a:stretch>
          <a:fillRect/>
        </a:stretch>
      </xdr:blipFill>
      <xdr:spPr>
        <a:xfrm>
          <a:off x="95250" y="25158700"/>
          <a:ext cx="6035563" cy="4096867"/>
        </a:xfrm>
        <a:prstGeom prst="rect">
          <a:avLst/>
        </a:prstGeom>
      </xdr:spPr>
    </xdr:pic>
    <xdr:clientData/>
  </xdr:twoCellAnchor>
  <xdr:twoCellAnchor editAs="oneCell">
    <xdr:from>
      <xdr:col>0</xdr:col>
      <xdr:colOff>101600</xdr:colOff>
      <xdr:row>140</xdr:row>
      <xdr:rowOff>107950</xdr:rowOff>
    </xdr:from>
    <xdr:to>
      <xdr:col>9</xdr:col>
      <xdr:colOff>479313</xdr:colOff>
      <xdr:row>161</xdr:row>
      <xdr:rowOff>23742</xdr:rowOff>
    </xdr:to>
    <xdr:pic>
      <xdr:nvPicPr>
        <xdr:cNvPr id="13" name="図 12">
          <a:extLst>
            <a:ext uri="{FF2B5EF4-FFF2-40B4-BE49-F238E27FC236}">
              <a16:creationId xmlns:a16="http://schemas.microsoft.com/office/drawing/2014/main" id="{2DA23891-9691-431D-9B42-571A6073D518}"/>
            </a:ext>
          </a:extLst>
        </xdr:cNvPr>
        <xdr:cNvPicPr>
          <a:picLocks noChangeAspect="1"/>
        </xdr:cNvPicPr>
      </xdr:nvPicPr>
      <xdr:blipFill>
        <a:blip xmlns:r="http://schemas.openxmlformats.org/officeDocument/2006/relationships" r:embed="rId8"/>
        <a:stretch>
          <a:fillRect/>
        </a:stretch>
      </xdr:blipFill>
      <xdr:spPr>
        <a:xfrm>
          <a:off x="101600" y="30626050"/>
          <a:ext cx="6035563" cy="4316342"/>
        </a:xfrm>
        <a:prstGeom prst="rect">
          <a:avLst/>
        </a:prstGeom>
      </xdr:spPr>
    </xdr:pic>
    <xdr:clientData/>
  </xdr:twoCellAnchor>
  <xdr:twoCellAnchor editAs="oneCell">
    <xdr:from>
      <xdr:col>0</xdr:col>
      <xdr:colOff>44450</xdr:colOff>
      <xdr:row>162</xdr:row>
      <xdr:rowOff>114300</xdr:rowOff>
    </xdr:from>
    <xdr:to>
      <xdr:col>9</xdr:col>
      <xdr:colOff>574576</xdr:colOff>
      <xdr:row>183</xdr:row>
      <xdr:rowOff>48382</xdr:rowOff>
    </xdr:to>
    <xdr:pic>
      <xdr:nvPicPr>
        <xdr:cNvPr id="14" name="図 13">
          <a:extLst>
            <a:ext uri="{FF2B5EF4-FFF2-40B4-BE49-F238E27FC236}">
              <a16:creationId xmlns:a16="http://schemas.microsoft.com/office/drawing/2014/main" id="{50F9B7AA-7C8F-4FA6-8771-C47C7F15BFB5}"/>
            </a:ext>
          </a:extLst>
        </xdr:cNvPr>
        <xdr:cNvPicPr>
          <a:picLocks noChangeAspect="1"/>
        </xdr:cNvPicPr>
      </xdr:nvPicPr>
      <xdr:blipFill>
        <a:blip xmlns:r="http://schemas.openxmlformats.org/officeDocument/2006/relationships" r:embed="rId9"/>
        <a:stretch>
          <a:fillRect/>
        </a:stretch>
      </xdr:blipFill>
      <xdr:spPr>
        <a:xfrm>
          <a:off x="44450" y="35413950"/>
          <a:ext cx="6187976" cy="4334632"/>
        </a:xfrm>
        <a:prstGeom prst="rect">
          <a:avLst/>
        </a:prstGeom>
      </xdr:spPr>
    </xdr:pic>
    <xdr:clientData/>
  </xdr:twoCellAnchor>
  <xdr:twoCellAnchor editAs="oneCell">
    <xdr:from>
      <xdr:col>0</xdr:col>
      <xdr:colOff>107950</xdr:colOff>
      <xdr:row>186</xdr:row>
      <xdr:rowOff>95250</xdr:rowOff>
    </xdr:from>
    <xdr:to>
      <xdr:col>9</xdr:col>
      <xdr:colOff>491760</xdr:colOff>
      <xdr:row>204</xdr:row>
      <xdr:rowOff>115391</xdr:rowOff>
    </xdr:to>
    <xdr:pic>
      <xdr:nvPicPr>
        <xdr:cNvPr id="15" name="図 14">
          <a:extLst>
            <a:ext uri="{FF2B5EF4-FFF2-40B4-BE49-F238E27FC236}">
              <a16:creationId xmlns:a16="http://schemas.microsoft.com/office/drawing/2014/main" id="{DA1A3898-48FF-4340-9FC2-19B65C2C445A}"/>
            </a:ext>
          </a:extLst>
        </xdr:cNvPr>
        <xdr:cNvPicPr>
          <a:picLocks noChangeAspect="1"/>
        </xdr:cNvPicPr>
      </xdr:nvPicPr>
      <xdr:blipFill>
        <a:blip xmlns:r="http://schemas.openxmlformats.org/officeDocument/2006/relationships" r:embed="rId10"/>
        <a:stretch>
          <a:fillRect/>
        </a:stretch>
      </xdr:blipFill>
      <xdr:spPr>
        <a:xfrm>
          <a:off x="107950" y="40595550"/>
          <a:ext cx="6041660" cy="3792041"/>
        </a:xfrm>
        <a:prstGeom prst="rect">
          <a:avLst/>
        </a:prstGeom>
      </xdr:spPr>
    </xdr:pic>
    <xdr:clientData/>
  </xdr:twoCellAnchor>
  <xdr:twoCellAnchor editAs="oneCell">
    <xdr:from>
      <xdr:col>0</xdr:col>
      <xdr:colOff>50800</xdr:colOff>
      <xdr:row>208</xdr:row>
      <xdr:rowOff>107950</xdr:rowOff>
    </xdr:from>
    <xdr:to>
      <xdr:col>9</xdr:col>
      <xdr:colOff>422417</xdr:colOff>
      <xdr:row>226</xdr:row>
      <xdr:rowOff>67125</xdr:rowOff>
    </xdr:to>
    <xdr:pic>
      <xdr:nvPicPr>
        <xdr:cNvPr id="16" name="図 15">
          <a:extLst>
            <a:ext uri="{FF2B5EF4-FFF2-40B4-BE49-F238E27FC236}">
              <a16:creationId xmlns:a16="http://schemas.microsoft.com/office/drawing/2014/main" id="{A6808976-A094-4555-972C-0D7150B6ABA3}"/>
            </a:ext>
          </a:extLst>
        </xdr:cNvPr>
        <xdr:cNvPicPr>
          <a:picLocks noChangeAspect="1"/>
        </xdr:cNvPicPr>
      </xdr:nvPicPr>
      <xdr:blipFill>
        <a:blip xmlns:r="http://schemas.openxmlformats.org/officeDocument/2006/relationships" r:embed="rId11"/>
        <a:stretch>
          <a:fillRect/>
        </a:stretch>
      </xdr:blipFill>
      <xdr:spPr>
        <a:xfrm>
          <a:off x="50800" y="45389800"/>
          <a:ext cx="6029467" cy="3731075"/>
        </a:xfrm>
        <a:prstGeom prst="rect">
          <a:avLst/>
        </a:prstGeom>
      </xdr:spPr>
    </xdr:pic>
    <xdr:clientData/>
  </xdr:twoCellAnchor>
  <xdr:twoCellAnchor editAs="oneCell">
    <xdr:from>
      <xdr:col>0</xdr:col>
      <xdr:colOff>82550</xdr:colOff>
      <xdr:row>232</xdr:row>
      <xdr:rowOff>82550</xdr:rowOff>
    </xdr:from>
    <xdr:to>
      <xdr:col>9</xdr:col>
      <xdr:colOff>405394</xdr:colOff>
      <xdr:row>250</xdr:row>
      <xdr:rowOff>29532</xdr:rowOff>
    </xdr:to>
    <xdr:pic>
      <xdr:nvPicPr>
        <xdr:cNvPr id="17" name="図 16">
          <a:extLst>
            <a:ext uri="{FF2B5EF4-FFF2-40B4-BE49-F238E27FC236}">
              <a16:creationId xmlns:a16="http://schemas.microsoft.com/office/drawing/2014/main" id="{155F7427-03F1-4D4A-9C06-77D3A51448C7}"/>
            </a:ext>
          </a:extLst>
        </xdr:cNvPr>
        <xdr:cNvPicPr>
          <a:picLocks noChangeAspect="1"/>
        </xdr:cNvPicPr>
      </xdr:nvPicPr>
      <xdr:blipFill>
        <a:blip xmlns:r="http://schemas.openxmlformats.org/officeDocument/2006/relationships" r:embed="rId12"/>
        <a:stretch>
          <a:fillRect/>
        </a:stretch>
      </xdr:blipFill>
      <xdr:spPr>
        <a:xfrm>
          <a:off x="82550" y="50565050"/>
          <a:ext cx="5980694" cy="3718882"/>
        </a:xfrm>
        <a:prstGeom prst="rect">
          <a:avLst/>
        </a:prstGeom>
      </xdr:spPr>
    </xdr:pic>
    <xdr:clientData/>
  </xdr:twoCellAnchor>
  <xdr:twoCellAnchor editAs="oneCell">
    <xdr:from>
      <xdr:col>0</xdr:col>
      <xdr:colOff>69850</xdr:colOff>
      <xdr:row>254</xdr:row>
      <xdr:rowOff>25400</xdr:rowOff>
    </xdr:from>
    <xdr:to>
      <xdr:col>9</xdr:col>
      <xdr:colOff>447563</xdr:colOff>
      <xdr:row>276</xdr:row>
      <xdr:rowOff>103530</xdr:rowOff>
    </xdr:to>
    <xdr:pic>
      <xdr:nvPicPr>
        <xdr:cNvPr id="18" name="図 17">
          <a:extLst>
            <a:ext uri="{FF2B5EF4-FFF2-40B4-BE49-F238E27FC236}">
              <a16:creationId xmlns:a16="http://schemas.microsoft.com/office/drawing/2014/main" id="{419226EA-EF26-4594-A18D-CF639D6CE4FA}"/>
            </a:ext>
          </a:extLst>
        </xdr:cNvPr>
        <xdr:cNvPicPr>
          <a:picLocks noChangeAspect="1"/>
        </xdr:cNvPicPr>
      </xdr:nvPicPr>
      <xdr:blipFill>
        <a:blip xmlns:r="http://schemas.openxmlformats.org/officeDocument/2006/relationships" r:embed="rId13"/>
        <a:stretch>
          <a:fillRect/>
        </a:stretch>
      </xdr:blipFill>
      <xdr:spPr>
        <a:xfrm>
          <a:off x="69850" y="55289450"/>
          <a:ext cx="6035563" cy="4688230"/>
        </a:xfrm>
        <a:prstGeom prst="rect">
          <a:avLst/>
        </a:prstGeom>
      </xdr:spPr>
    </xdr:pic>
    <xdr:clientData/>
  </xdr:twoCellAnchor>
  <xdr:twoCellAnchor editAs="oneCell">
    <xdr:from>
      <xdr:col>0</xdr:col>
      <xdr:colOff>95250</xdr:colOff>
      <xdr:row>278</xdr:row>
      <xdr:rowOff>203200</xdr:rowOff>
    </xdr:from>
    <xdr:to>
      <xdr:col>9</xdr:col>
      <xdr:colOff>472963</xdr:colOff>
      <xdr:row>296</xdr:row>
      <xdr:rowOff>168472</xdr:rowOff>
    </xdr:to>
    <xdr:pic>
      <xdr:nvPicPr>
        <xdr:cNvPr id="19" name="図 18">
          <a:extLst>
            <a:ext uri="{FF2B5EF4-FFF2-40B4-BE49-F238E27FC236}">
              <a16:creationId xmlns:a16="http://schemas.microsoft.com/office/drawing/2014/main" id="{549469BC-9F03-448A-A21B-38B0C48528E0}"/>
            </a:ext>
          </a:extLst>
        </xdr:cNvPr>
        <xdr:cNvPicPr>
          <a:picLocks noChangeAspect="1"/>
        </xdr:cNvPicPr>
      </xdr:nvPicPr>
      <xdr:blipFill>
        <a:blip xmlns:r="http://schemas.openxmlformats.org/officeDocument/2006/relationships" r:embed="rId14"/>
        <a:stretch>
          <a:fillRect/>
        </a:stretch>
      </xdr:blipFill>
      <xdr:spPr>
        <a:xfrm>
          <a:off x="95250" y="60667900"/>
          <a:ext cx="6035563" cy="3737172"/>
        </a:xfrm>
        <a:prstGeom prst="rect">
          <a:avLst/>
        </a:prstGeom>
      </xdr:spPr>
    </xdr:pic>
    <xdr:clientData/>
  </xdr:twoCellAnchor>
  <xdr:twoCellAnchor editAs="oneCell">
    <xdr:from>
      <xdr:col>0</xdr:col>
      <xdr:colOff>31750</xdr:colOff>
      <xdr:row>301</xdr:row>
      <xdr:rowOff>203200</xdr:rowOff>
    </xdr:from>
    <xdr:to>
      <xdr:col>9</xdr:col>
      <xdr:colOff>415560</xdr:colOff>
      <xdr:row>319</xdr:row>
      <xdr:rowOff>186761</xdr:rowOff>
    </xdr:to>
    <xdr:pic>
      <xdr:nvPicPr>
        <xdr:cNvPr id="20" name="図 19">
          <a:extLst>
            <a:ext uri="{FF2B5EF4-FFF2-40B4-BE49-F238E27FC236}">
              <a16:creationId xmlns:a16="http://schemas.microsoft.com/office/drawing/2014/main" id="{63121BF7-A40B-4EA9-9579-E4B4335B90EE}"/>
            </a:ext>
          </a:extLst>
        </xdr:cNvPr>
        <xdr:cNvPicPr>
          <a:picLocks noChangeAspect="1"/>
        </xdr:cNvPicPr>
      </xdr:nvPicPr>
      <xdr:blipFill>
        <a:blip xmlns:r="http://schemas.openxmlformats.org/officeDocument/2006/relationships" r:embed="rId15"/>
        <a:stretch>
          <a:fillRect/>
        </a:stretch>
      </xdr:blipFill>
      <xdr:spPr>
        <a:xfrm>
          <a:off x="31750" y="65659000"/>
          <a:ext cx="6041660" cy="3755461"/>
        </a:xfrm>
        <a:prstGeom prst="rect">
          <a:avLst/>
        </a:prstGeom>
      </xdr:spPr>
    </xdr:pic>
    <xdr:clientData/>
  </xdr:twoCellAnchor>
  <xdr:twoCellAnchor editAs="oneCell">
    <xdr:from>
      <xdr:col>0</xdr:col>
      <xdr:colOff>63500</xdr:colOff>
      <xdr:row>326</xdr:row>
      <xdr:rowOff>0</xdr:rowOff>
    </xdr:from>
    <xdr:to>
      <xdr:col>9</xdr:col>
      <xdr:colOff>441213</xdr:colOff>
      <xdr:row>343</xdr:row>
      <xdr:rowOff>180918</xdr:rowOff>
    </xdr:to>
    <xdr:pic>
      <xdr:nvPicPr>
        <xdr:cNvPr id="21" name="図 20">
          <a:extLst>
            <a:ext uri="{FF2B5EF4-FFF2-40B4-BE49-F238E27FC236}">
              <a16:creationId xmlns:a16="http://schemas.microsoft.com/office/drawing/2014/main" id="{582A9333-EB0C-4555-830A-121B76D55C74}"/>
            </a:ext>
          </a:extLst>
        </xdr:cNvPr>
        <xdr:cNvPicPr>
          <a:picLocks noChangeAspect="1"/>
        </xdr:cNvPicPr>
      </xdr:nvPicPr>
      <xdr:blipFill>
        <a:blip xmlns:r="http://schemas.openxmlformats.org/officeDocument/2006/relationships" r:embed="rId16"/>
        <a:stretch>
          <a:fillRect/>
        </a:stretch>
      </xdr:blipFill>
      <xdr:spPr>
        <a:xfrm>
          <a:off x="63500" y="70866000"/>
          <a:ext cx="6035563" cy="3743268"/>
        </a:xfrm>
        <a:prstGeom prst="rect">
          <a:avLst/>
        </a:prstGeom>
      </xdr:spPr>
    </xdr:pic>
    <xdr:clientData/>
  </xdr:twoCellAnchor>
  <xdr:twoCellAnchor editAs="oneCell">
    <xdr:from>
      <xdr:col>0</xdr:col>
      <xdr:colOff>76200</xdr:colOff>
      <xdr:row>371</xdr:row>
      <xdr:rowOff>139700</xdr:rowOff>
    </xdr:from>
    <xdr:to>
      <xdr:col>9</xdr:col>
      <xdr:colOff>460010</xdr:colOff>
      <xdr:row>389</xdr:row>
      <xdr:rowOff>153744</xdr:rowOff>
    </xdr:to>
    <xdr:pic>
      <xdr:nvPicPr>
        <xdr:cNvPr id="22" name="図 21">
          <a:extLst>
            <a:ext uri="{FF2B5EF4-FFF2-40B4-BE49-F238E27FC236}">
              <a16:creationId xmlns:a16="http://schemas.microsoft.com/office/drawing/2014/main" id="{E089749D-5DC2-4E5A-B480-F35C7C947C78}"/>
            </a:ext>
          </a:extLst>
        </xdr:cNvPr>
        <xdr:cNvPicPr>
          <a:picLocks noChangeAspect="1"/>
        </xdr:cNvPicPr>
      </xdr:nvPicPr>
      <xdr:blipFill>
        <a:blip xmlns:r="http://schemas.openxmlformats.org/officeDocument/2006/relationships" r:embed="rId17"/>
        <a:stretch>
          <a:fillRect/>
        </a:stretch>
      </xdr:blipFill>
      <xdr:spPr>
        <a:xfrm>
          <a:off x="76200" y="80765650"/>
          <a:ext cx="6041660" cy="3785944"/>
        </a:xfrm>
        <a:prstGeom prst="rect">
          <a:avLst/>
        </a:prstGeom>
      </xdr:spPr>
    </xdr:pic>
    <xdr:clientData/>
  </xdr:twoCellAnchor>
  <xdr:twoCellAnchor>
    <xdr:from>
      <xdr:col>0</xdr:col>
      <xdr:colOff>241300</xdr:colOff>
      <xdr:row>371</xdr:row>
      <xdr:rowOff>165100</xdr:rowOff>
    </xdr:from>
    <xdr:to>
      <xdr:col>1</xdr:col>
      <xdr:colOff>406944</xdr:colOff>
      <xdr:row>372</xdr:row>
      <xdr:rowOff>136525</xdr:rowOff>
    </xdr:to>
    <xdr:sp macro="" textlink="">
      <xdr:nvSpPr>
        <xdr:cNvPr id="23" name="Text Box 81">
          <a:extLst>
            <a:ext uri="{FF2B5EF4-FFF2-40B4-BE49-F238E27FC236}">
              <a16:creationId xmlns:a16="http://schemas.microsoft.com/office/drawing/2014/main" id="{CECCEAC4-461A-45D2-86AB-BF3F8702F3CE}"/>
            </a:ext>
          </a:extLst>
        </xdr:cNvPr>
        <xdr:cNvSpPr txBox="1">
          <a:spLocks noChangeArrowheads="1"/>
        </xdr:cNvSpPr>
      </xdr:nvSpPr>
      <xdr:spPr bwMode="auto">
        <a:xfrm>
          <a:off x="241300" y="80791050"/>
          <a:ext cx="794294" cy="180975"/>
        </a:xfrm>
        <a:prstGeom prst="rect">
          <a:avLst/>
        </a:prstGeom>
        <a:noFill/>
        <a:ln>
          <a:noFill/>
        </a:ln>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（人）</a:t>
          </a:r>
          <a:endParaRPr lang="ja-JP" altLang="en-US"/>
        </a:p>
      </xdr:txBody>
    </xdr:sp>
    <xdr:clientData/>
  </xdr:twoCellAnchor>
  <xdr:twoCellAnchor editAs="oneCell">
    <xdr:from>
      <xdr:col>0</xdr:col>
      <xdr:colOff>50800</xdr:colOff>
      <xdr:row>393</xdr:row>
      <xdr:rowOff>127000</xdr:rowOff>
    </xdr:from>
    <xdr:to>
      <xdr:col>9</xdr:col>
      <xdr:colOff>422417</xdr:colOff>
      <xdr:row>411</xdr:row>
      <xdr:rowOff>141044</xdr:rowOff>
    </xdr:to>
    <xdr:pic>
      <xdr:nvPicPr>
        <xdr:cNvPr id="24" name="図 23">
          <a:extLst>
            <a:ext uri="{FF2B5EF4-FFF2-40B4-BE49-F238E27FC236}">
              <a16:creationId xmlns:a16="http://schemas.microsoft.com/office/drawing/2014/main" id="{34BBFB49-1BAE-4BB0-87DA-0EC056CD57E5}"/>
            </a:ext>
          </a:extLst>
        </xdr:cNvPr>
        <xdr:cNvPicPr>
          <a:picLocks noChangeAspect="1"/>
        </xdr:cNvPicPr>
      </xdr:nvPicPr>
      <xdr:blipFill>
        <a:blip xmlns:r="http://schemas.openxmlformats.org/officeDocument/2006/relationships" r:embed="rId18"/>
        <a:stretch>
          <a:fillRect/>
        </a:stretch>
      </xdr:blipFill>
      <xdr:spPr>
        <a:xfrm>
          <a:off x="50800" y="85521800"/>
          <a:ext cx="6029467" cy="3785944"/>
        </a:xfrm>
        <a:prstGeom prst="rect">
          <a:avLst/>
        </a:prstGeom>
      </xdr:spPr>
    </xdr:pic>
    <xdr:clientData/>
  </xdr:twoCellAnchor>
  <xdr:twoCellAnchor editAs="oneCell">
    <xdr:from>
      <xdr:col>0</xdr:col>
      <xdr:colOff>82550</xdr:colOff>
      <xdr:row>418</xdr:row>
      <xdr:rowOff>114300</xdr:rowOff>
    </xdr:from>
    <xdr:to>
      <xdr:col>9</xdr:col>
      <xdr:colOff>454167</xdr:colOff>
      <xdr:row>436</xdr:row>
      <xdr:rowOff>152730</xdr:rowOff>
    </xdr:to>
    <xdr:pic>
      <xdr:nvPicPr>
        <xdr:cNvPr id="25" name="図 24">
          <a:extLst>
            <a:ext uri="{FF2B5EF4-FFF2-40B4-BE49-F238E27FC236}">
              <a16:creationId xmlns:a16="http://schemas.microsoft.com/office/drawing/2014/main" id="{0785D1FF-0811-4D43-8922-B059DB5C2221}"/>
            </a:ext>
          </a:extLst>
        </xdr:cNvPr>
        <xdr:cNvPicPr>
          <a:picLocks noChangeAspect="1"/>
        </xdr:cNvPicPr>
      </xdr:nvPicPr>
      <xdr:blipFill>
        <a:blip xmlns:r="http://schemas.openxmlformats.org/officeDocument/2006/relationships" r:embed="rId19"/>
        <a:stretch>
          <a:fillRect/>
        </a:stretch>
      </xdr:blipFill>
      <xdr:spPr>
        <a:xfrm>
          <a:off x="82550" y="90906600"/>
          <a:ext cx="6029467" cy="3810330"/>
        </a:xfrm>
        <a:prstGeom prst="rect">
          <a:avLst/>
        </a:prstGeom>
      </xdr:spPr>
    </xdr:pic>
    <xdr:clientData/>
  </xdr:twoCellAnchor>
  <xdr:twoCellAnchor editAs="oneCell">
    <xdr:from>
      <xdr:col>0</xdr:col>
      <xdr:colOff>44450</xdr:colOff>
      <xdr:row>440</xdr:row>
      <xdr:rowOff>50800</xdr:rowOff>
    </xdr:from>
    <xdr:to>
      <xdr:col>9</xdr:col>
      <xdr:colOff>336812</xdr:colOff>
      <xdr:row>455</xdr:row>
      <xdr:rowOff>126517</xdr:rowOff>
    </xdr:to>
    <xdr:pic>
      <xdr:nvPicPr>
        <xdr:cNvPr id="26" name="図 25">
          <a:extLst>
            <a:ext uri="{FF2B5EF4-FFF2-40B4-BE49-F238E27FC236}">
              <a16:creationId xmlns:a16="http://schemas.microsoft.com/office/drawing/2014/main" id="{A68E0219-1845-4089-919F-A94D96D91D7E}"/>
            </a:ext>
          </a:extLst>
        </xdr:cNvPr>
        <xdr:cNvPicPr>
          <a:picLocks noChangeAspect="1"/>
        </xdr:cNvPicPr>
      </xdr:nvPicPr>
      <xdr:blipFill>
        <a:blip xmlns:r="http://schemas.openxmlformats.org/officeDocument/2006/relationships" r:embed="rId20"/>
        <a:stretch>
          <a:fillRect/>
        </a:stretch>
      </xdr:blipFill>
      <xdr:spPr>
        <a:xfrm>
          <a:off x="44450" y="95611950"/>
          <a:ext cx="5950212" cy="3218967"/>
        </a:xfrm>
        <a:prstGeom prst="rect">
          <a:avLst/>
        </a:prstGeom>
      </xdr:spPr>
    </xdr:pic>
    <xdr:clientData/>
  </xdr:twoCellAnchor>
  <xdr:twoCellAnchor>
    <xdr:from>
      <xdr:col>0</xdr:col>
      <xdr:colOff>0</xdr:colOff>
      <xdr:row>418</xdr:row>
      <xdr:rowOff>95250</xdr:rowOff>
    </xdr:from>
    <xdr:to>
      <xdr:col>7</xdr:col>
      <xdr:colOff>208378</xdr:colOff>
      <xdr:row>436</xdr:row>
      <xdr:rowOff>126902</xdr:rowOff>
    </xdr:to>
    <xdr:graphicFrame macro="">
      <xdr:nvGraphicFramePr>
        <xdr:cNvPr id="27" name="グラフ 86">
          <a:extLst>
            <a:ext uri="{FF2B5EF4-FFF2-40B4-BE49-F238E27FC236}">
              <a16:creationId xmlns:a16="http://schemas.microsoft.com/office/drawing/2014/main" id="{8584643E-6D2A-4954-A37E-FA7905B76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0</xdr:col>
      <xdr:colOff>0</xdr:colOff>
      <xdr:row>418</xdr:row>
      <xdr:rowOff>127000</xdr:rowOff>
    </xdr:from>
    <xdr:to>
      <xdr:col>4</xdr:col>
      <xdr:colOff>508000</xdr:colOff>
      <xdr:row>436</xdr:row>
      <xdr:rowOff>159334</xdr:rowOff>
    </xdr:to>
    <xdr:pic>
      <xdr:nvPicPr>
        <xdr:cNvPr id="28" name="図 27">
          <a:extLst>
            <a:ext uri="{FF2B5EF4-FFF2-40B4-BE49-F238E27FC236}">
              <a16:creationId xmlns:a16="http://schemas.microsoft.com/office/drawing/2014/main" id="{6D708B06-3F44-4E8A-859F-B63CC67176CA}"/>
            </a:ext>
          </a:extLst>
        </xdr:cNvPr>
        <xdr:cNvPicPr>
          <a:picLocks noChangeAspect="1"/>
        </xdr:cNvPicPr>
      </xdr:nvPicPr>
      <xdr:blipFill rotWithShape="1">
        <a:blip xmlns:r="http://schemas.openxmlformats.org/officeDocument/2006/relationships" r:embed="rId22"/>
        <a:srcRect r="34419"/>
        <a:stretch/>
      </xdr:blipFill>
      <xdr:spPr>
        <a:xfrm>
          <a:off x="0" y="90919300"/>
          <a:ext cx="3022600" cy="3804234"/>
        </a:xfrm>
        <a:prstGeom prst="rect">
          <a:avLst/>
        </a:prstGeom>
      </xdr:spPr>
    </xdr:pic>
    <xdr:clientData/>
  </xdr:twoCellAnchor>
  <xdr:twoCellAnchor>
    <xdr:from>
      <xdr:col>3</xdr:col>
      <xdr:colOff>469900</xdr:colOff>
      <xdr:row>426</xdr:row>
      <xdr:rowOff>19050</xdr:rowOff>
    </xdr:from>
    <xdr:to>
      <xdr:col>4</xdr:col>
      <xdr:colOff>325483</xdr:colOff>
      <xdr:row>427</xdr:row>
      <xdr:rowOff>82513</xdr:rowOff>
    </xdr:to>
    <xdr:sp macro="" textlink="">
      <xdr:nvSpPr>
        <xdr:cNvPr id="29" name="Text Box 89">
          <a:extLst>
            <a:ext uri="{FF2B5EF4-FFF2-40B4-BE49-F238E27FC236}">
              <a16:creationId xmlns:a16="http://schemas.microsoft.com/office/drawing/2014/main" id="{5062F008-34E9-480D-AB31-BCEA5E1F9108}"/>
            </a:ext>
          </a:extLst>
        </xdr:cNvPr>
        <xdr:cNvSpPr txBox="1">
          <a:spLocks noChangeArrowheads="1"/>
        </xdr:cNvSpPr>
      </xdr:nvSpPr>
      <xdr:spPr bwMode="auto">
        <a:xfrm>
          <a:off x="2355850" y="92487750"/>
          <a:ext cx="484233" cy="273013"/>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1" i="0" u="none" strike="noStrike" baseline="0">
              <a:solidFill>
                <a:srgbClr val="000000"/>
              </a:solidFill>
              <a:latin typeface="ＭＳ ゴシック"/>
              <a:ea typeface="ＭＳ ゴシック"/>
            </a:rPr>
            <a:t>歳出</a:t>
          </a:r>
          <a:endParaRPr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33"/>
  <sheetViews>
    <sheetView view="pageBreakPreview" zoomScaleNormal="40" zoomScaleSheetLayoutView="100" workbookViewId="0">
      <selection sqref="A1:J36"/>
    </sheetView>
  </sheetViews>
  <sheetFormatPr defaultRowHeight="13"/>
  <sheetData>
    <row r="1" spans="1:10" ht="13" customHeight="1">
      <c r="A1" s="4435" t="s">
        <v>261</v>
      </c>
      <c r="B1" s="4435"/>
      <c r="C1" s="4435"/>
      <c r="D1" s="4435"/>
      <c r="E1" s="4435"/>
      <c r="F1" s="4435"/>
      <c r="G1" s="4435"/>
      <c r="H1" s="4435"/>
      <c r="I1" s="4435"/>
      <c r="J1" s="4435"/>
    </row>
    <row r="2" spans="1:10">
      <c r="A2" s="4435"/>
      <c r="B2" s="4435"/>
      <c r="C2" s="4435"/>
      <c r="D2" s="4435"/>
      <c r="E2" s="4435"/>
      <c r="F2" s="4435"/>
      <c r="G2" s="4435"/>
      <c r="H2" s="4435"/>
      <c r="I2" s="4435"/>
      <c r="J2" s="4435"/>
    </row>
    <row r="3" spans="1:10">
      <c r="A3" s="4435"/>
      <c r="B3" s="4435"/>
      <c r="C3" s="4435"/>
      <c r="D3" s="4435"/>
      <c r="E3" s="4435"/>
      <c r="F3" s="4435"/>
      <c r="G3" s="4435"/>
      <c r="H3" s="4435"/>
      <c r="I3" s="4435"/>
      <c r="J3" s="4435"/>
    </row>
    <row r="4" spans="1:10">
      <c r="A4" s="4435"/>
      <c r="B4" s="4435"/>
      <c r="C4" s="4435"/>
      <c r="D4" s="4435"/>
      <c r="E4" s="4435"/>
      <c r="F4" s="4435"/>
      <c r="G4" s="4435"/>
      <c r="H4" s="4435"/>
      <c r="I4" s="4435"/>
      <c r="J4" s="4435"/>
    </row>
    <row r="5" spans="1:10">
      <c r="A5" s="4435"/>
      <c r="B5" s="4435"/>
      <c r="C5" s="4435"/>
      <c r="D5" s="4435"/>
      <c r="E5" s="4435"/>
      <c r="F5" s="4435"/>
      <c r="G5" s="4435"/>
      <c r="H5" s="4435"/>
      <c r="I5" s="4435"/>
      <c r="J5" s="4435"/>
    </row>
    <row r="6" spans="1:10">
      <c r="A6" s="4435"/>
      <c r="B6" s="4435"/>
      <c r="C6" s="4435"/>
      <c r="D6" s="4435"/>
      <c r="E6" s="4435"/>
      <c r="F6" s="4435"/>
      <c r="G6" s="4435"/>
      <c r="H6" s="4435"/>
      <c r="I6" s="4435"/>
      <c r="J6" s="4435"/>
    </row>
    <row r="7" spans="1:10">
      <c r="A7" s="4435"/>
      <c r="B7" s="4435"/>
      <c r="C7" s="4435"/>
      <c r="D7" s="4435"/>
      <c r="E7" s="4435"/>
      <c r="F7" s="4435"/>
      <c r="G7" s="4435"/>
      <c r="H7" s="4435"/>
      <c r="I7" s="4435"/>
      <c r="J7" s="4435"/>
    </row>
    <row r="8" spans="1:10">
      <c r="A8" s="4435"/>
      <c r="B8" s="4435"/>
      <c r="C8" s="4435"/>
      <c r="D8" s="4435"/>
      <c r="E8" s="4435"/>
      <c r="F8" s="4435"/>
      <c r="G8" s="4435"/>
      <c r="H8" s="4435"/>
      <c r="I8" s="4435"/>
      <c r="J8" s="4435"/>
    </row>
    <row r="9" spans="1:10">
      <c r="A9" s="4435"/>
      <c r="B9" s="4435"/>
      <c r="C9" s="4435"/>
      <c r="D9" s="4435"/>
      <c r="E9" s="4435"/>
      <c r="F9" s="4435"/>
      <c r="G9" s="4435"/>
      <c r="H9" s="4435"/>
      <c r="I9" s="4435"/>
      <c r="J9" s="4435"/>
    </row>
    <row r="10" spans="1:10">
      <c r="A10" s="4435"/>
      <c r="B10" s="4435"/>
      <c r="C10" s="4435"/>
      <c r="D10" s="4435"/>
      <c r="E10" s="4435"/>
      <c r="F10" s="4435"/>
      <c r="G10" s="4435"/>
      <c r="H10" s="4435"/>
      <c r="I10" s="4435"/>
      <c r="J10" s="4435"/>
    </row>
    <row r="11" spans="1:10">
      <c r="A11" s="4435"/>
      <c r="B11" s="4435"/>
      <c r="C11" s="4435"/>
      <c r="D11" s="4435"/>
      <c r="E11" s="4435"/>
      <c r="F11" s="4435"/>
      <c r="G11" s="4435"/>
      <c r="H11" s="4435"/>
      <c r="I11" s="4435"/>
      <c r="J11" s="4435"/>
    </row>
    <row r="12" spans="1:10">
      <c r="A12" s="4435"/>
      <c r="B12" s="4435"/>
      <c r="C12" s="4435"/>
      <c r="D12" s="4435"/>
      <c r="E12" s="4435"/>
      <c r="F12" s="4435"/>
      <c r="G12" s="4435"/>
      <c r="H12" s="4435"/>
      <c r="I12" s="4435"/>
      <c r="J12" s="4435"/>
    </row>
    <row r="13" spans="1:10">
      <c r="A13" s="4435"/>
      <c r="B13" s="4435"/>
      <c r="C13" s="4435"/>
      <c r="D13" s="4435"/>
      <c r="E13" s="4435"/>
      <c r="F13" s="4435"/>
      <c r="G13" s="4435"/>
      <c r="H13" s="4435"/>
      <c r="I13" s="4435"/>
      <c r="J13" s="4435"/>
    </row>
    <row r="14" spans="1:10">
      <c r="A14" s="4435"/>
      <c r="B14" s="4435"/>
      <c r="C14" s="4435"/>
      <c r="D14" s="4435"/>
      <c r="E14" s="4435"/>
      <c r="F14" s="4435"/>
      <c r="G14" s="4435"/>
      <c r="H14" s="4435"/>
      <c r="I14" s="4435"/>
      <c r="J14" s="4435"/>
    </row>
    <row r="15" spans="1:10">
      <c r="A15" s="4435"/>
      <c r="B15" s="4435"/>
      <c r="C15" s="4435"/>
      <c r="D15" s="4435"/>
      <c r="E15" s="4435"/>
      <c r="F15" s="4435"/>
      <c r="G15" s="4435"/>
      <c r="H15" s="4435"/>
      <c r="I15" s="4435"/>
      <c r="J15" s="4435"/>
    </row>
    <row r="16" spans="1:10">
      <c r="A16" s="4435"/>
      <c r="B16" s="4435"/>
      <c r="C16" s="4435"/>
      <c r="D16" s="4435"/>
      <c r="E16" s="4435"/>
      <c r="F16" s="4435"/>
      <c r="G16" s="4435"/>
      <c r="H16" s="4435"/>
      <c r="I16" s="4435"/>
      <c r="J16" s="4435"/>
    </row>
    <row r="17" spans="1:10">
      <c r="A17" s="4435"/>
      <c r="B17" s="4435"/>
      <c r="C17" s="4435"/>
      <c r="D17" s="4435"/>
      <c r="E17" s="4435"/>
      <c r="F17" s="4435"/>
      <c r="G17" s="4435"/>
      <c r="H17" s="4435"/>
      <c r="I17" s="4435"/>
      <c r="J17" s="4435"/>
    </row>
    <row r="18" spans="1:10">
      <c r="A18" s="4435"/>
      <c r="B18" s="4435"/>
      <c r="C18" s="4435"/>
      <c r="D18" s="4435"/>
      <c r="E18" s="4435"/>
      <c r="F18" s="4435"/>
      <c r="G18" s="4435"/>
      <c r="H18" s="4435"/>
      <c r="I18" s="4435"/>
      <c r="J18" s="4435"/>
    </row>
    <row r="19" spans="1:10">
      <c r="A19" s="4435"/>
      <c r="B19" s="4435"/>
      <c r="C19" s="4435"/>
      <c r="D19" s="4435"/>
      <c r="E19" s="4435"/>
      <c r="F19" s="4435"/>
      <c r="G19" s="4435"/>
      <c r="H19" s="4435"/>
      <c r="I19" s="4435"/>
      <c r="J19" s="4435"/>
    </row>
    <row r="20" spans="1:10">
      <c r="A20" s="4435"/>
      <c r="B20" s="4435"/>
      <c r="C20" s="4435"/>
      <c r="D20" s="4435"/>
      <c r="E20" s="4435"/>
      <c r="F20" s="4435"/>
      <c r="G20" s="4435"/>
      <c r="H20" s="4435"/>
      <c r="I20" s="4435"/>
      <c r="J20" s="4435"/>
    </row>
    <row r="21" spans="1:10">
      <c r="A21" s="4435"/>
      <c r="B21" s="4435"/>
      <c r="C21" s="4435"/>
      <c r="D21" s="4435"/>
      <c r="E21" s="4435"/>
      <c r="F21" s="4435"/>
      <c r="G21" s="4435"/>
      <c r="H21" s="4435"/>
      <c r="I21" s="4435"/>
      <c r="J21" s="4435"/>
    </row>
    <row r="22" spans="1:10">
      <c r="A22" s="4435"/>
      <c r="B22" s="4435"/>
      <c r="C22" s="4435"/>
      <c r="D22" s="4435"/>
      <c r="E22" s="4435"/>
      <c r="F22" s="4435"/>
      <c r="G22" s="4435"/>
      <c r="H22" s="4435"/>
      <c r="I22" s="4435"/>
      <c r="J22" s="4435"/>
    </row>
    <row r="23" spans="1:10">
      <c r="A23" s="4435"/>
      <c r="B23" s="4435"/>
      <c r="C23" s="4435"/>
      <c r="D23" s="4435"/>
      <c r="E23" s="4435"/>
      <c r="F23" s="4435"/>
      <c r="G23" s="4435"/>
      <c r="H23" s="4435"/>
      <c r="I23" s="4435"/>
      <c r="J23" s="4435"/>
    </row>
    <row r="24" spans="1:10">
      <c r="A24" s="4435"/>
      <c r="B24" s="4435"/>
      <c r="C24" s="4435"/>
      <c r="D24" s="4435"/>
      <c r="E24" s="4435"/>
      <c r="F24" s="4435"/>
      <c r="G24" s="4435"/>
      <c r="H24" s="4435"/>
      <c r="I24" s="4435"/>
      <c r="J24" s="4435"/>
    </row>
    <row r="25" spans="1:10">
      <c r="A25" s="4435"/>
      <c r="B25" s="4435"/>
      <c r="C25" s="4435"/>
      <c r="D25" s="4435"/>
      <c r="E25" s="4435"/>
      <c r="F25" s="4435"/>
      <c r="G25" s="4435"/>
      <c r="H25" s="4435"/>
      <c r="I25" s="4435"/>
      <c r="J25" s="4435"/>
    </row>
    <row r="26" spans="1:10">
      <c r="A26" s="4435"/>
      <c r="B26" s="4435"/>
      <c r="C26" s="4435"/>
      <c r="D26" s="4435"/>
      <c r="E26" s="4435"/>
      <c r="F26" s="4435"/>
      <c r="G26" s="4435"/>
      <c r="H26" s="4435"/>
      <c r="I26" s="4435"/>
      <c r="J26" s="4435"/>
    </row>
    <row r="27" spans="1:10">
      <c r="A27" s="4435"/>
      <c r="B27" s="4435"/>
      <c r="C27" s="4435"/>
      <c r="D27" s="4435"/>
      <c r="E27" s="4435"/>
      <c r="F27" s="4435"/>
      <c r="G27" s="4435"/>
      <c r="H27" s="4435"/>
      <c r="I27" s="4435"/>
      <c r="J27" s="4435"/>
    </row>
    <row r="28" spans="1:10">
      <c r="A28" s="4435"/>
      <c r="B28" s="4435"/>
      <c r="C28" s="4435"/>
      <c r="D28" s="4435"/>
      <c r="E28" s="4435"/>
      <c r="F28" s="4435"/>
      <c r="G28" s="4435"/>
      <c r="H28" s="4435"/>
      <c r="I28" s="4435"/>
      <c r="J28" s="4435"/>
    </row>
    <row r="29" spans="1:10">
      <c r="A29" s="4435"/>
      <c r="B29" s="4435"/>
      <c r="C29" s="4435"/>
      <c r="D29" s="4435"/>
      <c r="E29" s="4435"/>
      <c r="F29" s="4435"/>
      <c r="G29" s="4435"/>
      <c r="H29" s="4435"/>
      <c r="I29" s="4435"/>
      <c r="J29" s="4435"/>
    </row>
    <row r="30" spans="1:10">
      <c r="A30" s="4435"/>
      <c r="B30" s="4435"/>
      <c r="C30" s="4435"/>
      <c r="D30" s="4435"/>
      <c r="E30" s="4435"/>
      <c r="F30" s="4435"/>
      <c r="G30" s="4435"/>
      <c r="H30" s="4435"/>
      <c r="I30" s="4435"/>
      <c r="J30" s="4435"/>
    </row>
    <row r="31" spans="1:10">
      <c r="A31" s="4435"/>
      <c r="B31" s="4435"/>
      <c r="C31" s="4435"/>
      <c r="D31" s="4435"/>
      <c r="E31" s="4435"/>
      <c r="F31" s="4435"/>
      <c r="G31" s="4435"/>
      <c r="H31" s="4435"/>
      <c r="I31" s="4435"/>
      <c r="J31" s="4435"/>
    </row>
    <row r="32" spans="1:10">
      <c r="A32" s="4435"/>
      <c r="B32" s="4435"/>
      <c r="C32" s="4435"/>
      <c r="D32" s="4435"/>
      <c r="E32" s="4435"/>
      <c r="F32" s="4435"/>
      <c r="G32" s="4435"/>
      <c r="H32" s="4435"/>
      <c r="I32" s="4435"/>
      <c r="J32" s="4435"/>
    </row>
    <row r="33" spans="1:10">
      <c r="A33" s="4435"/>
      <c r="B33" s="4435"/>
      <c r="C33" s="4435"/>
      <c r="D33" s="4435"/>
      <c r="E33" s="4435"/>
      <c r="F33" s="4435"/>
      <c r="G33" s="4435"/>
      <c r="H33" s="4435"/>
      <c r="I33" s="4435"/>
      <c r="J33" s="4435"/>
    </row>
    <row r="34" spans="1:10">
      <c r="A34" s="4435"/>
      <c r="B34" s="4435"/>
      <c r="C34" s="4435"/>
      <c r="D34" s="4435"/>
      <c r="E34" s="4435"/>
      <c r="F34" s="4435"/>
      <c r="G34" s="4435"/>
      <c r="H34" s="4435"/>
      <c r="I34" s="4435"/>
      <c r="J34" s="4435"/>
    </row>
    <row r="35" spans="1:10">
      <c r="A35" s="4435"/>
      <c r="B35" s="4435"/>
      <c r="C35" s="4435"/>
      <c r="D35" s="4435"/>
      <c r="E35" s="4435"/>
      <c r="F35" s="4435"/>
      <c r="G35" s="4435"/>
      <c r="H35" s="4435"/>
      <c r="I35" s="4435"/>
      <c r="J35" s="4435"/>
    </row>
    <row r="36" spans="1:10">
      <c r="A36" s="4435"/>
      <c r="B36" s="4435"/>
      <c r="C36" s="4435"/>
      <c r="D36" s="4435"/>
      <c r="E36" s="4435"/>
      <c r="F36" s="4435"/>
      <c r="G36" s="4435"/>
      <c r="H36" s="4435"/>
      <c r="I36" s="4435"/>
      <c r="J36" s="4435"/>
    </row>
    <row r="37" spans="1:10">
      <c r="A37" s="5"/>
      <c r="B37" s="5"/>
      <c r="C37" s="5"/>
      <c r="D37" s="5"/>
      <c r="E37" s="5"/>
      <c r="F37" s="5"/>
      <c r="G37" s="5"/>
      <c r="H37" s="5"/>
      <c r="I37" s="5"/>
      <c r="J37" s="5"/>
    </row>
    <row r="38" spans="1:10">
      <c r="A38" s="5"/>
      <c r="B38" s="5"/>
      <c r="C38" s="5"/>
      <c r="D38" s="5"/>
      <c r="E38" s="5"/>
      <c r="F38" s="5"/>
      <c r="G38" s="5"/>
      <c r="H38" s="5"/>
      <c r="I38" s="5"/>
      <c r="J38" s="5"/>
    </row>
    <row r="39" spans="1:10">
      <c r="A39" s="5"/>
      <c r="B39" s="5"/>
      <c r="C39" s="5"/>
      <c r="D39" s="5"/>
      <c r="E39" s="5"/>
      <c r="F39" s="5"/>
      <c r="G39" s="5"/>
      <c r="H39" s="5"/>
      <c r="I39" s="5"/>
      <c r="J39" s="5"/>
    </row>
    <row r="40" spans="1:10">
      <c r="A40" s="5"/>
      <c r="B40" s="5"/>
      <c r="C40" s="5"/>
      <c r="D40" s="5"/>
      <c r="E40" s="5"/>
      <c r="F40" s="5"/>
      <c r="G40" s="5"/>
      <c r="H40" s="5"/>
      <c r="I40" s="5"/>
      <c r="J40" s="5"/>
    </row>
    <row r="41" spans="1:10">
      <c r="A41" s="5"/>
      <c r="B41" s="5"/>
      <c r="C41" s="5"/>
      <c r="D41" s="5"/>
      <c r="E41" s="5"/>
      <c r="F41" s="5"/>
      <c r="G41" s="5"/>
      <c r="H41" s="5"/>
      <c r="I41" s="5"/>
      <c r="J41" s="5"/>
    </row>
    <row r="42" spans="1:10">
      <c r="A42" s="5"/>
      <c r="B42" s="5"/>
      <c r="C42" s="5"/>
      <c r="D42" s="5"/>
      <c r="E42" s="5"/>
      <c r="F42" s="5"/>
      <c r="G42" s="5"/>
      <c r="H42" s="5"/>
      <c r="I42" s="5"/>
      <c r="J42" s="5"/>
    </row>
    <row r="43" spans="1:10">
      <c r="A43" s="5"/>
      <c r="B43" s="5"/>
      <c r="C43" s="5"/>
      <c r="D43" s="5"/>
      <c r="E43" s="5"/>
      <c r="F43" s="5"/>
      <c r="G43" s="5"/>
      <c r="H43" s="5"/>
      <c r="I43" s="5"/>
      <c r="J43" s="5"/>
    </row>
    <row r="44" spans="1:10">
      <c r="A44" s="5"/>
      <c r="B44" s="5"/>
      <c r="C44" s="5"/>
      <c r="D44" s="5"/>
      <c r="E44" s="5"/>
      <c r="F44" s="5"/>
      <c r="G44" s="5"/>
      <c r="H44" s="5"/>
      <c r="I44" s="5"/>
      <c r="J44" s="5"/>
    </row>
    <row r="45" spans="1:10">
      <c r="A45" s="5"/>
      <c r="B45" s="5"/>
      <c r="C45" s="5"/>
      <c r="D45" s="5"/>
      <c r="E45" s="5"/>
      <c r="F45" s="5"/>
      <c r="G45" s="5"/>
      <c r="H45" s="5"/>
      <c r="I45" s="5"/>
      <c r="J45" s="5"/>
    </row>
    <row r="46" spans="1:10">
      <c r="A46" s="5"/>
      <c r="B46" s="5"/>
      <c r="C46" s="5"/>
      <c r="D46" s="5"/>
      <c r="E46" s="5"/>
      <c r="F46" s="5"/>
      <c r="G46" s="5"/>
      <c r="H46" s="5"/>
      <c r="I46" s="5"/>
      <c r="J46" s="5"/>
    </row>
    <row r="47" spans="1:10">
      <c r="A47" s="5"/>
      <c r="B47" s="5"/>
      <c r="C47" s="5"/>
      <c r="D47" s="5"/>
      <c r="E47" s="5"/>
      <c r="F47" s="5"/>
      <c r="G47" s="5"/>
      <c r="H47" s="5"/>
      <c r="I47" s="5"/>
      <c r="J47" s="5"/>
    </row>
    <row r="48" spans="1:10">
      <c r="A48" s="5"/>
      <c r="B48" s="5"/>
      <c r="C48" s="5"/>
      <c r="D48" s="5"/>
      <c r="E48" s="5"/>
      <c r="F48" s="5"/>
      <c r="G48" s="5"/>
      <c r="H48" s="5"/>
      <c r="I48" s="5"/>
      <c r="J48" s="5"/>
    </row>
    <row r="49" spans="1:10">
      <c r="A49" s="5"/>
      <c r="B49" s="5"/>
      <c r="C49" s="5"/>
      <c r="D49" s="5"/>
      <c r="E49" s="5"/>
      <c r="F49" s="5"/>
      <c r="G49" s="5"/>
      <c r="H49" s="5"/>
      <c r="I49" s="5"/>
      <c r="J49" s="5"/>
    </row>
    <row r="50" spans="1:10">
      <c r="A50" s="5"/>
      <c r="B50" s="5"/>
      <c r="C50" s="5"/>
      <c r="D50" s="5"/>
      <c r="E50" s="5"/>
      <c r="F50" s="5"/>
      <c r="G50" s="5"/>
      <c r="H50" s="5"/>
      <c r="I50" s="5"/>
      <c r="J50" s="5"/>
    </row>
    <row r="51" spans="1:10">
      <c r="A51" s="5"/>
      <c r="B51" s="5"/>
      <c r="C51" s="5"/>
      <c r="D51" s="5"/>
      <c r="E51" s="5"/>
      <c r="F51" s="5"/>
      <c r="G51" s="5"/>
      <c r="H51" s="5"/>
      <c r="I51" s="5"/>
      <c r="J51" s="5"/>
    </row>
    <row r="52" spans="1:10">
      <c r="A52" s="5"/>
      <c r="B52" s="5"/>
      <c r="C52" s="5"/>
      <c r="D52" s="5"/>
      <c r="E52" s="5"/>
      <c r="F52" s="5"/>
      <c r="G52" s="5"/>
      <c r="H52" s="5"/>
      <c r="I52" s="5"/>
      <c r="J52" s="5"/>
    </row>
    <row r="53" spans="1:10">
      <c r="A53" s="5"/>
      <c r="B53" s="5"/>
      <c r="C53" s="5"/>
      <c r="D53" s="5"/>
      <c r="E53" s="5"/>
      <c r="F53" s="5"/>
      <c r="G53" s="5"/>
      <c r="H53" s="5"/>
      <c r="I53" s="5"/>
      <c r="J53" s="5"/>
    </row>
    <row r="54" spans="1:10">
      <c r="A54" s="5"/>
      <c r="B54" s="5"/>
      <c r="C54" s="5"/>
      <c r="D54" s="5"/>
      <c r="E54" s="5"/>
      <c r="F54" s="5"/>
      <c r="G54" s="5"/>
      <c r="H54" s="5"/>
      <c r="I54" s="5"/>
      <c r="J54" s="5"/>
    </row>
    <row r="55" spans="1:10">
      <c r="A55" s="5"/>
      <c r="B55" s="5"/>
      <c r="C55" s="5"/>
      <c r="D55" s="5"/>
      <c r="E55" s="5"/>
      <c r="F55" s="5"/>
      <c r="G55" s="5"/>
      <c r="H55" s="5"/>
      <c r="I55" s="5"/>
      <c r="J55" s="5"/>
    </row>
    <row r="56" spans="1:10">
      <c r="A56" s="5"/>
      <c r="B56" s="5"/>
      <c r="C56" s="5"/>
      <c r="D56" s="5"/>
      <c r="E56" s="5"/>
      <c r="F56" s="5"/>
      <c r="G56" s="5"/>
      <c r="H56" s="5"/>
      <c r="I56" s="5"/>
      <c r="J56" s="5"/>
    </row>
    <row r="57" spans="1:10">
      <c r="A57" s="5"/>
      <c r="B57" s="5"/>
      <c r="C57" s="5"/>
      <c r="D57" s="5"/>
      <c r="E57" s="5"/>
      <c r="F57" s="5"/>
      <c r="G57" s="5"/>
      <c r="H57" s="5"/>
      <c r="I57" s="5"/>
      <c r="J57" s="5"/>
    </row>
    <row r="58" spans="1:10">
      <c r="A58" s="5"/>
      <c r="B58" s="5"/>
      <c r="C58" s="5"/>
      <c r="D58" s="5"/>
      <c r="E58" s="5"/>
      <c r="F58" s="5"/>
      <c r="G58" s="5"/>
      <c r="H58" s="5"/>
      <c r="I58" s="5"/>
      <c r="J58" s="5"/>
    </row>
    <row r="59" spans="1:10">
      <c r="A59" s="5"/>
      <c r="B59" s="5"/>
      <c r="C59" s="5"/>
      <c r="D59" s="5"/>
      <c r="E59" s="5"/>
      <c r="F59" s="5"/>
      <c r="G59" s="5"/>
      <c r="H59" s="5"/>
      <c r="I59" s="5"/>
      <c r="J59" s="5"/>
    </row>
    <row r="60" spans="1:10">
      <c r="A60" s="5"/>
      <c r="B60" s="5"/>
      <c r="C60" s="5"/>
      <c r="D60" s="5"/>
      <c r="E60" s="5"/>
      <c r="F60" s="5"/>
      <c r="G60" s="5"/>
      <c r="H60" s="5"/>
      <c r="I60" s="5"/>
      <c r="J60" s="5"/>
    </row>
    <row r="61" spans="1:10">
      <c r="A61" s="5"/>
      <c r="B61" s="5"/>
      <c r="C61" s="5"/>
      <c r="D61" s="5"/>
      <c r="E61" s="5"/>
      <c r="F61" s="5"/>
      <c r="G61" s="5"/>
      <c r="H61" s="5"/>
      <c r="I61" s="5"/>
      <c r="J61" s="5"/>
    </row>
    <row r="62" spans="1:10">
      <c r="A62" s="5"/>
      <c r="B62" s="5"/>
      <c r="C62" s="5"/>
      <c r="D62" s="5"/>
      <c r="E62" s="5"/>
      <c r="F62" s="5"/>
      <c r="G62" s="5"/>
      <c r="H62" s="5"/>
      <c r="I62" s="5"/>
      <c r="J62" s="5"/>
    </row>
    <row r="63" spans="1:10">
      <c r="A63" s="5"/>
      <c r="B63" s="5"/>
      <c r="C63" s="5"/>
      <c r="D63" s="5"/>
      <c r="E63" s="5"/>
      <c r="F63" s="5"/>
      <c r="G63" s="5"/>
      <c r="H63" s="5"/>
      <c r="I63" s="5"/>
      <c r="J63" s="5"/>
    </row>
    <row r="64" spans="1:10">
      <c r="A64" s="5"/>
      <c r="B64" s="5"/>
      <c r="C64" s="5"/>
      <c r="D64" s="5"/>
      <c r="E64" s="5"/>
      <c r="F64" s="5"/>
      <c r="G64" s="5"/>
      <c r="H64" s="5"/>
      <c r="I64" s="5"/>
      <c r="J64" s="5"/>
    </row>
    <row r="65" spans="1:10">
      <c r="A65" s="5"/>
      <c r="B65" s="5"/>
      <c r="C65" s="5"/>
      <c r="D65" s="5"/>
      <c r="E65" s="5"/>
      <c r="F65" s="5"/>
      <c r="G65" s="5"/>
      <c r="H65" s="5"/>
      <c r="I65" s="5"/>
      <c r="J65" s="5"/>
    </row>
    <row r="66" spans="1:10">
      <c r="A66" s="5"/>
      <c r="B66" s="5"/>
      <c r="C66" s="5"/>
      <c r="D66" s="5"/>
      <c r="E66" s="5"/>
      <c r="F66" s="5"/>
      <c r="G66" s="5"/>
      <c r="H66" s="5"/>
      <c r="I66" s="5"/>
      <c r="J66" s="5"/>
    </row>
    <row r="67" spans="1:10">
      <c r="A67" s="5"/>
      <c r="B67" s="5"/>
      <c r="C67" s="5"/>
      <c r="D67" s="5"/>
      <c r="E67" s="5"/>
      <c r="F67" s="5"/>
      <c r="G67" s="5"/>
      <c r="H67" s="5"/>
      <c r="I67" s="5"/>
      <c r="J67" s="5"/>
    </row>
    <row r="68" spans="1:10">
      <c r="A68" s="5"/>
      <c r="B68" s="5"/>
      <c r="C68" s="5"/>
      <c r="D68" s="5"/>
      <c r="E68" s="5"/>
      <c r="F68" s="5"/>
      <c r="G68" s="5"/>
      <c r="H68" s="5"/>
      <c r="I68" s="5"/>
      <c r="J68" s="5"/>
    </row>
    <row r="69" spans="1:10">
      <c r="A69" s="5"/>
      <c r="B69" s="5"/>
      <c r="C69" s="5"/>
      <c r="D69" s="5"/>
      <c r="E69" s="5"/>
      <c r="F69" s="5"/>
      <c r="G69" s="5"/>
      <c r="H69" s="5"/>
      <c r="I69" s="5"/>
      <c r="J69" s="5"/>
    </row>
    <row r="70" spans="1:10">
      <c r="A70" s="5"/>
      <c r="B70" s="5"/>
      <c r="C70" s="5"/>
      <c r="D70" s="5"/>
      <c r="E70" s="5"/>
      <c r="F70" s="5"/>
      <c r="G70" s="5"/>
      <c r="H70" s="5"/>
      <c r="I70" s="5"/>
      <c r="J70" s="5"/>
    </row>
    <row r="71" spans="1:10">
      <c r="A71" s="5"/>
      <c r="B71" s="5"/>
      <c r="C71" s="5"/>
      <c r="D71" s="5"/>
      <c r="E71" s="5"/>
      <c r="F71" s="5"/>
      <c r="G71" s="5"/>
      <c r="H71" s="5"/>
      <c r="I71" s="5"/>
      <c r="J71" s="5"/>
    </row>
    <row r="72" spans="1:10">
      <c r="A72" s="5"/>
      <c r="B72" s="5"/>
      <c r="C72" s="5"/>
      <c r="D72" s="5"/>
      <c r="E72" s="5"/>
      <c r="F72" s="5"/>
      <c r="G72" s="5"/>
      <c r="H72" s="5"/>
      <c r="I72" s="5"/>
      <c r="J72" s="5"/>
    </row>
    <row r="73" spans="1:10">
      <c r="A73" s="5"/>
      <c r="B73" s="5"/>
      <c r="C73" s="5"/>
      <c r="D73" s="5"/>
      <c r="E73" s="5"/>
      <c r="F73" s="5"/>
      <c r="G73" s="5"/>
      <c r="H73" s="5"/>
      <c r="I73" s="5"/>
      <c r="J73" s="5"/>
    </row>
    <row r="74" spans="1:10">
      <c r="A74" s="5"/>
      <c r="B74" s="5"/>
      <c r="C74" s="5"/>
      <c r="D74" s="5"/>
      <c r="E74" s="5"/>
      <c r="F74" s="5"/>
      <c r="G74" s="5"/>
      <c r="H74" s="5"/>
      <c r="I74" s="5"/>
      <c r="J74" s="5"/>
    </row>
    <row r="75" spans="1:10">
      <c r="A75" s="5"/>
      <c r="B75" s="5"/>
      <c r="C75" s="5"/>
      <c r="D75" s="5"/>
      <c r="E75" s="5"/>
      <c r="F75" s="5"/>
      <c r="G75" s="5"/>
      <c r="H75" s="5"/>
      <c r="I75" s="5"/>
      <c r="J75" s="5"/>
    </row>
    <row r="76" spans="1:10">
      <c r="A76" s="5"/>
      <c r="B76" s="5"/>
      <c r="C76" s="5"/>
      <c r="D76" s="5"/>
      <c r="E76" s="5"/>
      <c r="F76" s="5"/>
      <c r="G76" s="5"/>
      <c r="H76" s="5"/>
      <c r="I76" s="5"/>
      <c r="J76" s="5"/>
    </row>
    <row r="77" spans="1:10">
      <c r="A77" s="5"/>
      <c r="B77" s="5"/>
      <c r="C77" s="5"/>
      <c r="D77" s="5"/>
      <c r="E77" s="5"/>
      <c r="F77" s="5"/>
      <c r="G77" s="5"/>
      <c r="H77" s="5"/>
      <c r="I77" s="5"/>
      <c r="J77" s="5"/>
    </row>
    <row r="78" spans="1:10">
      <c r="A78" s="5"/>
      <c r="B78" s="5"/>
      <c r="C78" s="5"/>
      <c r="D78" s="5"/>
      <c r="E78" s="5"/>
      <c r="F78" s="5"/>
      <c r="G78" s="5"/>
      <c r="H78" s="5"/>
      <c r="I78" s="5"/>
      <c r="J78" s="5"/>
    </row>
    <row r="79" spans="1:10">
      <c r="A79" s="5"/>
      <c r="B79" s="5"/>
      <c r="C79" s="5"/>
      <c r="D79" s="5"/>
      <c r="E79" s="5"/>
      <c r="F79" s="5"/>
      <c r="G79" s="5"/>
      <c r="H79" s="5"/>
      <c r="I79" s="5"/>
      <c r="J79" s="5"/>
    </row>
    <row r="80" spans="1:10">
      <c r="A80" s="5"/>
      <c r="B80" s="5"/>
      <c r="C80" s="5"/>
      <c r="D80" s="5"/>
      <c r="E80" s="5"/>
      <c r="F80" s="5"/>
      <c r="G80" s="5"/>
      <c r="H80" s="5"/>
      <c r="I80" s="5"/>
      <c r="J80" s="5"/>
    </row>
    <row r="81" spans="1:10">
      <c r="A81" s="5"/>
      <c r="B81" s="5"/>
      <c r="C81" s="5"/>
      <c r="D81" s="5"/>
      <c r="E81" s="5"/>
      <c r="F81" s="5"/>
      <c r="G81" s="5"/>
      <c r="H81" s="5"/>
      <c r="I81" s="5"/>
      <c r="J81" s="5"/>
    </row>
    <row r="82" spans="1:10">
      <c r="A82" s="5"/>
      <c r="B82" s="5"/>
      <c r="C82" s="5"/>
      <c r="D82" s="5"/>
      <c r="E82" s="5"/>
      <c r="F82" s="5"/>
      <c r="G82" s="5"/>
      <c r="H82" s="5"/>
      <c r="I82" s="5"/>
      <c r="J82" s="5"/>
    </row>
    <row r="83" spans="1:10">
      <c r="A83" s="5"/>
      <c r="B83" s="5"/>
      <c r="C83" s="5"/>
      <c r="D83" s="5"/>
      <c r="E83" s="5"/>
      <c r="F83" s="5"/>
      <c r="G83" s="5"/>
      <c r="H83" s="5"/>
      <c r="I83" s="5"/>
      <c r="J83" s="5"/>
    </row>
    <row r="84" spans="1:10">
      <c r="A84" s="5"/>
      <c r="B84" s="5"/>
      <c r="C84" s="5"/>
      <c r="D84" s="5"/>
      <c r="E84" s="5"/>
      <c r="F84" s="5"/>
      <c r="G84" s="5"/>
      <c r="H84" s="5"/>
      <c r="I84" s="5"/>
      <c r="J84" s="5"/>
    </row>
    <row r="85" spans="1:10">
      <c r="A85" s="5"/>
      <c r="B85" s="5"/>
      <c r="C85" s="5"/>
      <c r="D85" s="5"/>
      <c r="E85" s="5"/>
      <c r="F85" s="5"/>
      <c r="G85" s="5"/>
      <c r="H85" s="5"/>
      <c r="I85" s="5"/>
      <c r="J85" s="5"/>
    </row>
    <row r="86" spans="1:10">
      <c r="A86" s="5"/>
      <c r="B86" s="5"/>
      <c r="C86" s="5"/>
      <c r="D86" s="5"/>
      <c r="E86" s="5"/>
      <c r="F86" s="5"/>
      <c r="G86" s="5"/>
      <c r="H86" s="5"/>
      <c r="I86" s="5"/>
      <c r="J86" s="5"/>
    </row>
    <row r="87" spans="1:10">
      <c r="A87" s="5"/>
      <c r="B87" s="5"/>
      <c r="C87" s="5"/>
      <c r="D87" s="5"/>
      <c r="E87" s="5"/>
      <c r="F87" s="5"/>
      <c r="G87" s="5"/>
      <c r="H87" s="5"/>
      <c r="I87" s="5"/>
      <c r="J87" s="5"/>
    </row>
    <row r="88" spans="1:10">
      <c r="A88" s="5"/>
      <c r="B88" s="5"/>
      <c r="C88" s="5"/>
      <c r="D88" s="5"/>
      <c r="E88" s="5"/>
      <c r="F88" s="5"/>
      <c r="G88" s="5"/>
      <c r="H88" s="5"/>
      <c r="I88" s="5"/>
      <c r="J88" s="5"/>
    </row>
    <row r="89" spans="1:10">
      <c r="A89" s="5"/>
      <c r="B89" s="5"/>
      <c r="C89" s="5"/>
      <c r="D89" s="5"/>
      <c r="E89" s="5"/>
      <c r="F89" s="5"/>
      <c r="G89" s="5"/>
      <c r="H89" s="5"/>
      <c r="I89" s="5"/>
      <c r="J89" s="5"/>
    </row>
    <row r="90" spans="1:10">
      <c r="A90" s="5"/>
      <c r="B90" s="5"/>
      <c r="C90" s="5"/>
      <c r="D90" s="5"/>
      <c r="E90" s="5"/>
      <c r="F90" s="5"/>
      <c r="G90" s="5"/>
      <c r="H90" s="5"/>
      <c r="I90" s="5"/>
      <c r="J90" s="5"/>
    </row>
    <row r="91" spans="1:10">
      <c r="A91" s="5"/>
      <c r="B91" s="5"/>
      <c r="C91" s="5"/>
      <c r="D91" s="5"/>
      <c r="E91" s="5"/>
      <c r="F91" s="5"/>
      <c r="G91" s="5"/>
      <c r="H91" s="5"/>
      <c r="I91" s="5"/>
      <c r="J91" s="5"/>
    </row>
    <row r="92" spans="1:10">
      <c r="A92" s="5"/>
      <c r="B92" s="5"/>
      <c r="C92" s="5"/>
      <c r="D92" s="5"/>
      <c r="E92" s="5"/>
      <c r="F92" s="5"/>
      <c r="G92" s="5"/>
      <c r="H92" s="5"/>
      <c r="I92" s="5"/>
      <c r="J92" s="5"/>
    </row>
    <row r="93" spans="1:10">
      <c r="A93" s="5"/>
      <c r="B93" s="5"/>
      <c r="C93" s="5"/>
      <c r="D93" s="5"/>
      <c r="E93" s="5"/>
      <c r="F93" s="5"/>
      <c r="G93" s="5"/>
      <c r="H93" s="5"/>
      <c r="I93" s="5"/>
      <c r="J93" s="5"/>
    </row>
    <row r="94" spans="1:10">
      <c r="A94" s="5"/>
      <c r="B94" s="5"/>
      <c r="C94" s="5"/>
      <c r="D94" s="5"/>
      <c r="E94" s="5"/>
      <c r="F94" s="5"/>
      <c r="G94" s="5"/>
      <c r="H94" s="5"/>
      <c r="I94" s="5"/>
      <c r="J94" s="5"/>
    </row>
    <row r="95" spans="1:10">
      <c r="A95" s="5"/>
      <c r="B95" s="5"/>
      <c r="C95" s="5"/>
      <c r="D95" s="5"/>
      <c r="E95" s="5"/>
      <c r="F95" s="5"/>
      <c r="G95" s="5"/>
      <c r="H95" s="5"/>
      <c r="I95" s="5"/>
      <c r="J95" s="5"/>
    </row>
    <row r="96" spans="1:10">
      <c r="A96" s="5"/>
      <c r="B96" s="5"/>
      <c r="C96" s="5"/>
      <c r="D96" s="5"/>
      <c r="E96" s="5"/>
      <c r="F96" s="5"/>
      <c r="G96" s="5"/>
      <c r="H96" s="5"/>
      <c r="I96" s="5"/>
      <c r="J96" s="5"/>
    </row>
    <row r="97" spans="1:10">
      <c r="A97" s="5"/>
      <c r="B97" s="5"/>
      <c r="C97" s="5"/>
      <c r="D97" s="5"/>
      <c r="E97" s="5"/>
      <c r="F97" s="5"/>
      <c r="G97" s="5"/>
      <c r="H97" s="5"/>
      <c r="I97" s="5"/>
      <c r="J97" s="5"/>
    </row>
    <row r="98" spans="1:10">
      <c r="A98" s="5"/>
      <c r="B98" s="5"/>
      <c r="C98" s="5"/>
      <c r="D98" s="5"/>
      <c r="E98" s="5"/>
      <c r="F98" s="5"/>
      <c r="G98" s="5"/>
      <c r="H98" s="5"/>
      <c r="I98" s="5"/>
      <c r="J98" s="5"/>
    </row>
    <row r="99" spans="1:10">
      <c r="A99" s="5"/>
      <c r="B99" s="5"/>
      <c r="C99" s="5"/>
      <c r="D99" s="5"/>
      <c r="E99" s="5"/>
      <c r="F99" s="5"/>
      <c r="G99" s="5"/>
      <c r="H99" s="5"/>
      <c r="I99" s="5"/>
      <c r="J99" s="5"/>
    </row>
    <row r="100" spans="1:10">
      <c r="A100" s="5"/>
      <c r="B100" s="5"/>
      <c r="C100" s="5"/>
      <c r="D100" s="5"/>
      <c r="E100" s="5"/>
      <c r="F100" s="5"/>
      <c r="G100" s="5"/>
      <c r="H100" s="5"/>
      <c r="I100" s="5"/>
      <c r="J100" s="5"/>
    </row>
    <row r="101" spans="1:10">
      <c r="A101" s="5"/>
      <c r="B101" s="5"/>
      <c r="C101" s="5"/>
      <c r="D101" s="5"/>
      <c r="E101" s="5"/>
      <c r="F101" s="5"/>
      <c r="G101" s="5"/>
      <c r="H101" s="5"/>
      <c r="I101" s="5"/>
      <c r="J101" s="5"/>
    </row>
    <row r="102" spans="1:10">
      <c r="A102" s="5"/>
      <c r="B102" s="5"/>
      <c r="C102" s="5"/>
      <c r="D102" s="5"/>
      <c r="E102" s="5"/>
      <c r="F102" s="5"/>
      <c r="G102" s="5"/>
      <c r="H102" s="5"/>
      <c r="I102" s="5"/>
      <c r="J102" s="5"/>
    </row>
    <row r="103" spans="1:10">
      <c r="A103" s="5"/>
      <c r="B103" s="5"/>
      <c r="C103" s="5"/>
      <c r="D103" s="5"/>
      <c r="E103" s="5"/>
      <c r="F103" s="5"/>
      <c r="G103" s="5"/>
      <c r="H103" s="5"/>
      <c r="I103" s="5"/>
      <c r="J103" s="5"/>
    </row>
    <row r="104" spans="1:10">
      <c r="A104" s="5"/>
      <c r="B104" s="5"/>
      <c r="C104" s="5"/>
      <c r="D104" s="5"/>
      <c r="E104" s="5"/>
      <c r="F104" s="5"/>
      <c r="G104" s="5"/>
      <c r="H104" s="5"/>
      <c r="I104" s="5"/>
      <c r="J104" s="5"/>
    </row>
    <row r="105" spans="1:10">
      <c r="A105" s="5"/>
      <c r="B105" s="5"/>
      <c r="C105" s="5"/>
      <c r="D105" s="5"/>
      <c r="E105" s="5"/>
      <c r="F105" s="5"/>
      <c r="G105" s="5"/>
      <c r="H105" s="5"/>
      <c r="I105" s="5"/>
      <c r="J105" s="5"/>
    </row>
    <row r="106" spans="1:10">
      <c r="A106" s="5"/>
      <c r="B106" s="5"/>
      <c r="C106" s="5"/>
      <c r="D106" s="5"/>
      <c r="E106" s="5"/>
      <c r="F106" s="5"/>
      <c r="G106" s="5"/>
      <c r="H106" s="5"/>
      <c r="I106" s="5"/>
      <c r="J106" s="5"/>
    </row>
    <row r="107" spans="1:10">
      <c r="A107" s="5"/>
      <c r="B107" s="5"/>
      <c r="C107" s="5"/>
      <c r="D107" s="5"/>
      <c r="E107" s="5"/>
      <c r="F107" s="5"/>
      <c r="G107" s="5"/>
      <c r="H107" s="5"/>
      <c r="I107" s="5"/>
      <c r="J107" s="5"/>
    </row>
    <row r="108" spans="1:10">
      <c r="A108" s="5"/>
      <c r="B108" s="5"/>
      <c r="C108" s="5"/>
      <c r="D108" s="5"/>
      <c r="E108" s="5"/>
      <c r="F108" s="5"/>
      <c r="G108" s="5"/>
      <c r="H108" s="5"/>
      <c r="I108" s="5"/>
      <c r="J108" s="5"/>
    </row>
    <row r="109" spans="1:10">
      <c r="A109" s="5"/>
      <c r="B109" s="5"/>
      <c r="C109" s="5"/>
      <c r="D109" s="5"/>
      <c r="E109" s="5"/>
      <c r="F109" s="5"/>
      <c r="G109" s="5"/>
      <c r="H109" s="5"/>
      <c r="I109" s="5"/>
      <c r="J109" s="5"/>
    </row>
    <row r="110" spans="1:10">
      <c r="A110" s="5"/>
      <c r="B110" s="5"/>
      <c r="C110" s="5"/>
      <c r="D110" s="5"/>
      <c r="E110" s="5"/>
      <c r="F110" s="5"/>
      <c r="G110" s="5"/>
      <c r="H110" s="5"/>
      <c r="I110" s="5"/>
      <c r="J110" s="5"/>
    </row>
    <row r="111" spans="1:10">
      <c r="A111" s="5"/>
      <c r="B111" s="5"/>
      <c r="C111" s="5"/>
      <c r="D111" s="5"/>
      <c r="E111" s="5"/>
      <c r="F111" s="5"/>
      <c r="G111" s="5"/>
      <c r="H111" s="5"/>
      <c r="I111" s="5"/>
      <c r="J111" s="5"/>
    </row>
    <row r="112" spans="1:10">
      <c r="A112" s="5"/>
      <c r="B112" s="5"/>
      <c r="C112" s="5"/>
      <c r="D112" s="5"/>
      <c r="E112" s="5"/>
      <c r="F112" s="5"/>
      <c r="G112" s="5"/>
      <c r="H112" s="5"/>
      <c r="I112" s="5"/>
      <c r="J112" s="5"/>
    </row>
    <row r="113" spans="1:10">
      <c r="A113" s="5"/>
      <c r="B113" s="5"/>
      <c r="C113" s="5"/>
      <c r="D113" s="5"/>
      <c r="E113" s="5"/>
      <c r="F113" s="5"/>
      <c r="G113" s="5"/>
      <c r="H113" s="5"/>
      <c r="I113" s="5"/>
      <c r="J113" s="5"/>
    </row>
    <row r="114" spans="1:10">
      <c r="A114" s="5"/>
      <c r="B114" s="5"/>
      <c r="C114" s="5"/>
      <c r="D114" s="5"/>
      <c r="E114" s="5"/>
      <c r="F114" s="5"/>
      <c r="G114" s="5"/>
      <c r="H114" s="5"/>
      <c r="I114" s="5"/>
      <c r="J114" s="5"/>
    </row>
    <row r="115" spans="1:10">
      <c r="A115" s="5"/>
      <c r="B115" s="5"/>
      <c r="C115" s="5"/>
      <c r="D115" s="5"/>
      <c r="E115" s="5"/>
      <c r="F115" s="5"/>
      <c r="G115" s="5"/>
      <c r="H115" s="5"/>
      <c r="I115" s="5"/>
      <c r="J115" s="5"/>
    </row>
    <row r="116" spans="1:10">
      <c r="A116" s="5"/>
      <c r="B116" s="5"/>
      <c r="C116" s="5"/>
      <c r="D116" s="5"/>
      <c r="E116" s="5"/>
      <c r="F116" s="5"/>
      <c r="G116" s="5"/>
      <c r="H116" s="5"/>
      <c r="I116" s="5"/>
      <c r="J116" s="5"/>
    </row>
    <row r="117" spans="1:10">
      <c r="A117" s="5"/>
      <c r="B117" s="5"/>
      <c r="C117" s="5"/>
      <c r="D117" s="5"/>
      <c r="E117" s="5"/>
      <c r="F117" s="5"/>
      <c r="G117" s="5"/>
      <c r="H117" s="5"/>
      <c r="I117" s="5"/>
      <c r="J117" s="5"/>
    </row>
    <row r="118" spans="1:10">
      <c r="A118" s="5"/>
      <c r="B118" s="5"/>
      <c r="C118" s="5"/>
      <c r="D118" s="5"/>
      <c r="E118" s="5"/>
      <c r="F118" s="5"/>
      <c r="G118" s="5"/>
      <c r="H118" s="5"/>
      <c r="I118" s="5"/>
      <c r="J118" s="5"/>
    </row>
    <row r="119" spans="1:10">
      <c r="A119" s="5"/>
      <c r="B119" s="5"/>
      <c r="C119" s="5"/>
      <c r="D119" s="5"/>
      <c r="E119" s="5"/>
      <c r="F119" s="5"/>
      <c r="G119" s="5"/>
      <c r="H119" s="5"/>
      <c r="I119" s="5"/>
      <c r="J119" s="5"/>
    </row>
    <row r="120" spans="1:10">
      <c r="A120" s="5"/>
      <c r="B120" s="5"/>
      <c r="C120" s="5"/>
      <c r="D120" s="5"/>
      <c r="E120" s="5"/>
      <c r="F120" s="5"/>
      <c r="G120" s="5"/>
      <c r="H120" s="5"/>
      <c r="I120" s="5"/>
      <c r="J120" s="5"/>
    </row>
    <row r="121" spans="1:10">
      <c r="A121" s="5"/>
      <c r="B121" s="5"/>
      <c r="C121" s="5"/>
      <c r="D121" s="5"/>
      <c r="E121" s="5"/>
      <c r="F121" s="5"/>
      <c r="G121" s="5"/>
      <c r="H121" s="5"/>
      <c r="I121" s="5"/>
      <c r="J121" s="5"/>
    </row>
    <row r="122" spans="1:10">
      <c r="A122" s="5"/>
      <c r="B122" s="5"/>
      <c r="C122" s="5"/>
      <c r="D122" s="5"/>
      <c r="E122" s="5"/>
      <c r="F122" s="5"/>
      <c r="G122" s="5"/>
      <c r="H122" s="5"/>
      <c r="I122" s="5"/>
      <c r="J122" s="5"/>
    </row>
    <row r="123" spans="1:10">
      <c r="A123" s="5"/>
      <c r="B123" s="5"/>
      <c r="C123" s="5"/>
      <c r="D123" s="5"/>
      <c r="E123" s="5"/>
      <c r="F123" s="5"/>
      <c r="G123" s="5"/>
      <c r="H123" s="5"/>
      <c r="I123" s="5"/>
      <c r="J123" s="5"/>
    </row>
    <row r="124" spans="1:10">
      <c r="A124" s="5"/>
      <c r="B124" s="5"/>
      <c r="C124" s="5"/>
      <c r="D124" s="5"/>
      <c r="E124" s="5"/>
      <c r="F124" s="5"/>
      <c r="G124" s="5"/>
      <c r="H124" s="5"/>
      <c r="I124" s="5"/>
      <c r="J124" s="5"/>
    </row>
    <row r="125" spans="1:10">
      <c r="A125" s="5"/>
      <c r="B125" s="5"/>
      <c r="C125" s="5"/>
      <c r="D125" s="5"/>
      <c r="E125" s="5"/>
      <c r="F125" s="5"/>
      <c r="G125" s="5"/>
      <c r="H125" s="5"/>
      <c r="I125" s="5"/>
      <c r="J125" s="5"/>
    </row>
    <row r="126" spans="1:10">
      <c r="A126" s="5"/>
      <c r="B126" s="5"/>
      <c r="C126" s="5"/>
      <c r="D126" s="5"/>
      <c r="E126" s="5"/>
      <c r="F126" s="5"/>
      <c r="G126" s="5"/>
      <c r="H126" s="5"/>
      <c r="I126" s="5"/>
      <c r="J126" s="5"/>
    </row>
    <row r="127" spans="1:10">
      <c r="A127" s="5"/>
      <c r="B127" s="5"/>
      <c r="C127" s="5"/>
      <c r="D127" s="5"/>
      <c r="E127" s="5"/>
      <c r="F127" s="5"/>
      <c r="G127" s="5"/>
      <c r="H127" s="5"/>
      <c r="I127" s="5"/>
      <c r="J127" s="5"/>
    </row>
    <row r="128" spans="1:10">
      <c r="A128" s="5"/>
      <c r="B128" s="5"/>
      <c r="C128" s="5"/>
      <c r="D128" s="5"/>
      <c r="E128" s="5"/>
      <c r="F128" s="5"/>
      <c r="G128" s="5"/>
      <c r="H128" s="5"/>
      <c r="I128" s="5"/>
      <c r="J128" s="5"/>
    </row>
    <row r="129" spans="1:10">
      <c r="A129" s="5"/>
      <c r="B129" s="5"/>
      <c r="C129" s="5"/>
      <c r="D129" s="5"/>
      <c r="E129" s="5"/>
      <c r="F129" s="5"/>
      <c r="G129" s="5"/>
      <c r="H129" s="5"/>
      <c r="I129" s="5"/>
      <c r="J129" s="5"/>
    </row>
    <row r="130" spans="1:10">
      <c r="A130" s="5"/>
      <c r="B130" s="5"/>
      <c r="C130" s="5"/>
      <c r="D130" s="5"/>
      <c r="E130" s="5"/>
      <c r="F130" s="5"/>
      <c r="G130" s="5"/>
      <c r="H130" s="5"/>
      <c r="I130" s="5"/>
      <c r="J130" s="5"/>
    </row>
    <row r="131" spans="1:10">
      <c r="A131" s="5"/>
      <c r="B131" s="5"/>
      <c r="C131" s="5"/>
      <c r="D131" s="5"/>
      <c r="E131" s="5"/>
      <c r="F131" s="5"/>
      <c r="G131" s="5"/>
      <c r="H131" s="5"/>
      <c r="I131" s="5"/>
      <c r="J131" s="5"/>
    </row>
    <row r="132" spans="1:10">
      <c r="A132" s="5"/>
      <c r="B132" s="5"/>
      <c r="C132" s="5"/>
      <c r="D132" s="5"/>
      <c r="E132" s="5"/>
      <c r="F132" s="5"/>
      <c r="G132" s="5"/>
      <c r="H132" s="5"/>
      <c r="I132" s="5"/>
      <c r="J132" s="5"/>
    </row>
    <row r="133" spans="1:10">
      <c r="A133" s="5"/>
      <c r="B133" s="5"/>
      <c r="C133" s="5"/>
      <c r="D133" s="5"/>
      <c r="E133" s="5"/>
      <c r="F133" s="5"/>
      <c r="G133" s="5"/>
      <c r="H133" s="5"/>
      <c r="I133" s="5"/>
      <c r="J133" s="5"/>
    </row>
  </sheetData>
  <mergeCells count="1">
    <mergeCell ref="A1:J36"/>
  </mergeCells>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E4010-64C3-40F2-A62C-AD0945DDF71B}">
  <dimension ref="A1:F42"/>
  <sheetViews>
    <sheetView view="pageBreakPreview" zoomScaleNormal="100" zoomScaleSheetLayoutView="100" workbookViewId="0">
      <selection activeCell="K91" sqref="K91"/>
    </sheetView>
  </sheetViews>
  <sheetFormatPr defaultColWidth="9" defaultRowHeight="13"/>
  <cols>
    <col min="1" max="1" width="27.90625" style="301" customWidth="1"/>
    <col min="2" max="5" width="16.6328125" style="302" customWidth="1"/>
    <col min="6" max="16384" width="9" style="300"/>
  </cols>
  <sheetData>
    <row r="1" spans="1:5" ht="30" customHeight="1">
      <c r="A1" s="299" t="s">
        <v>861</v>
      </c>
      <c r="B1" s="299"/>
      <c r="C1" s="299"/>
      <c r="D1" s="299"/>
      <c r="E1" s="299"/>
    </row>
    <row r="2" spans="1:5" ht="15" customHeight="1" thickBot="1"/>
    <row r="3" spans="1:5" ht="18.75" customHeight="1">
      <c r="A3" s="4476" t="s">
        <v>373</v>
      </c>
      <c r="B3" s="4478" t="s">
        <v>514</v>
      </c>
      <c r="C3" s="4479"/>
      <c r="D3" s="4479"/>
      <c r="E3" s="4480" t="s">
        <v>374</v>
      </c>
    </row>
    <row r="4" spans="1:5" ht="18.75" customHeight="1">
      <c r="A4" s="4477"/>
      <c r="B4" s="303" t="s">
        <v>838</v>
      </c>
      <c r="C4" s="304" t="s">
        <v>379</v>
      </c>
      <c r="D4" s="304" t="s">
        <v>380</v>
      </c>
      <c r="E4" s="4481"/>
    </row>
    <row r="5" spans="1:5" ht="16.5" customHeight="1">
      <c r="A5" s="305" t="s">
        <v>862</v>
      </c>
      <c r="B5" s="306">
        <v>72046</v>
      </c>
      <c r="C5" s="307">
        <v>33878</v>
      </c>
      <c r="D5" s="307">
        <v>38168</v>
      </c>
      <c r="E5" s="306">
        <v>28883</v>
      </c>
    </row>
    <row r="6" spans="1:5" ht="16.5" customHeight="1">
      <c r="A6" s="305" t="s">
        <v>863</v>
      </c>
      <c r="B6" s="306">
        <v>71611</v>
      </c>
      <c r="C6" s="307">
        <v>33665</v>
      </c>
      <c r="D6" s="307">
        <v>37946</v>
      </c>
      <c r="E6" s="306">
        <v>28832</v>
      </c>
    </row>
    <row r="7" spans="1:5" ht="16.5" customHeight="1">
      <c r="A7" s="305" t="s">
        <v>864</v>
      </c>
      <c r="B7" s="306">
        <v>71603</v>
      </c>
      <c r="C7" s="307">
        <v>33674</v>
      </c>
      <c r="D7" s="307">
        <v>37929</v>
      </c>
      <c r="E7" s="306">
        <v>28961</v>
      </c>
    </row>
    <row r="8" spans="1:5" ht="16.5" customHeight="1">
      <c r="A8" s="305" t="s">
        <v>865</v>
      </c>
      <c r="B8" s="306">
        <v>71540</v>
      </c>
      <c r="C8" s="307">
        <v>33674</v>
      </c>
      <c r="D8" s="307">
        <v>37866</v>
      </c>
      <c r="E8" s="306">
        <v>29020</v>
      </c>
    </row>
    <row r="9" spans="1:5" ht="16.5" customHeight="1">
      <c r="A9" s="305" t="s">
        <v>866</v>
      </c>
      <c r="B9" s="306">
        <v>71284</v>
      </c>
      <c r="C9" s="307">
        <v>33571</v>
      </c>
      <c r="D9" s="307">
        <v>37713</v>
      </c>
      <c r="E9" s="306">
        <v>28976</v>
      </c>
    </row>
    <row r="10" spans="1:5" ht="16.5" customHeight="1">
      <c r="A10" s="305" t="s">
        <v>863</v>
      </c>
      <c r="B10" s="306">
        <v>70885</v>
      </c>
      <c r="C10" s="307">
        <v>33389</v>
      </c>
      <c r="D10" s="307">
        <v>37496</v>
      </c>
      <c r="E10" s="306">
        <v>28916</v>
      </c>
    </row>
    <row r="11" spans="1:5" ht="16.5" customHeight="1">
      <c r="A11" s="305" t="s">
        <v>864</v>
      </c>
      <c r="B11" s="306">
        <v>70745</v>
      </c>
      <c r="C11" s="307">
        <v>33340</v>
      </c>
      <c r="D11" s="307">
        <v>37405</v>
      </c>
      <c r="E11" s="306">
        <v>28949</v>
      </c>
    </row>
    <row r="12" spans="1:5" ht="16.5" customHeight="1">
      <c r="A12" s="305" t="s">
        <v>865</v>
      </c>
      <c r="B12" s="306">
        <v>70552</v>
      </c>
      <c r="C12" s="307">
        <v>33246</v>
      </c>
      <c r="D12" s="307">
        <v>37306</v>
      </c>
      <c r="E12" s="306">
        <v>28920</v>
      </c>
    </row>
    <row r="13" spans="1:5" ht="16.5" customHeight="1">
      <c r="A13" s="305" t="s">
        <v>867</v>
      </c>
      <c r="B13" s="306">
        <v>70263</v>
      </c>
      <c r="C13" s="307">
        <v>33113</v>
      </c>
      <c r="D13" s="307">
        <v>37150</v>
      </c>
      <c r="E13" s="306">
        <v>28862</v>
      </c>
    </row>
    <row r="14" spans="1:5" ht="16.5" customHeight="1">
      <c r="A14" s="305" t="s">
        <v>863</v>
      </c>
      <c r="B14" s="306">
        <v>69837</v>
      </c>
      <c r="C14" s="307">
        <v>32894</v>
      </c>
      <c r="D14" s="307">
        <v>36943</v>
      </c>
      <c r="E14" s="306">
        <v>28779</v>
      </c>
    </row>
    <row r="15" spans="1:5" ht="16.5" customHeight="1">
      <c r="A15" s="305" t="s">
        <v>864</v>
      </c>
      <c r="B15" s="306">
        <v>69699</v>
      </c>
      <c r="C15" s="307">
        <v>32839</v>
      </c>
      <c r="D15" s="307">
        <v>36860</v>
      </c>
      <c r="E15" s="306">
        <v>28800</v>
      </c>
    </row>
    <row r="16" spans="1:5" ht="16.5" customHeight="1">
      <c r="A16" s="305" t="s">
        <v>865</v>
      </c>
      <c r="B16" s="306">
        <v>69504</v>
      </c>
      <c r="C16" s="307">
        <v>32762</v>
      </c>
      <c r="D16" s="307">
        <v>36742</v>
      </c>
      <c r="E16" s="306">
        <v>28844</v>
      </c>
    </row>
    <row r="17" spans="1:6" ht="16.5" customHeight="1">
      <c r="A17" s="305" t="s">
        <v>868</v>
      </c>
      <c r="B17" s="306">
        <v>69377</v>
      </c>
      <c r="C17" s="307">
        <v>32689</v>
      </c>
      <c r="D17" s="307">
        <v>36688</v>
      </c>
      <c r="E17" s="306">
        <v>28893</v>
      </c>
    </row>
    <row r="18" spans="1:6" ht="16.5" customHeight="1">
      <c r="A18" s="305" t="s">
        <v>863</v>
      </c>
      <c r="B18" s="306">
        <v>69016</v>
      </c>
      <c r="C18" s="307">
        <v>32518</v>
      </c>
      <c r="D18" s="307">
        <v>36498</v>
      </c>
      <c r="E18" s="306">
        <v>28856</v>
      </c>
    </row>
    <row r="19" spans="1:6" ht="16.5" customHeight="1">
      <c r="A19" s="305" t="s">
        <v>864</v>
      </c>
      <c r="B19" s="306">
        <v>68886</v>
      </c>
      <c r="C19" s="307">
        <v>32494</v>
      </c>
      <c r="D19" s="307">
        <v>36392</v>
      </c>
      <c r="E19" s="306">
        <v>28872</v>
      </c>
    </row>
    <row r="20" spans="1:6" ht="16.5" customHeight="1">
      <c r="A20" s="305" t="s">
        <v>865</v>
      </c>
      <c r="B20" s="306">
        <v>68789</v>
      </c>
      <c r="C20" s="307">
        <v>32465</v>
      </c>
      <c r="D20" s="307">
        <v>36324</v>
      </c>
      <c r="E20" s="306">
        <v>28924</v>
      </c>
    </row>
    <row r="21" spans="1:6" ht="16.5" customHeight="1">
      <c r="A21" s="305" t="s">
        <v>869</v>
      </c>
      <c r="B21" s="306">
        <v>68678</v>
      </c>
      <c r="C21" s="307">
        <v>32432</v>
      </c>
      <c r="D21" s="307">
        <v>36246</v>
      </c>
      <c r="E21" s="306">
        <v>28944</v>
      </c>
    </row>
    <row r="22" spans="1:6" ht="16.5" customHeight="1">
      <c r="A22" s="305" t="s">
        <v>863</v>
      </c>
      <c r="B22" s="306">
        <v>68336</v>
      </c>
      <c r="C22" s="307">
        <v>32285</v>
      </c>
      <c r="D22" s="307">
        <v>36051</v>
      </c>
      <c r="E22" s="306">
        <v>28969</v>
      </c>
    </row>
    <row r="23" spans="1:6" ht="16.5" customHeight="1">
      <c r="A23" s="305" t="s">
        <v>864</v>
      </c>
      <c r="B23" s="306">
        <v>68236</v>
      </c>
      <c r="C23" s="307">
        <v>32241</v>
      </c>
      <c r="D23" s="307">
        <v>35995</v>
      </c>
      <c r="E23" s="306">
        <v>29083</v>
      </c>
    </row>
    <row r="24" spans="1:6" ht="16.5" customHeight="1">
      <c r="A24" s="305" t="s">
        <v>865</v>
      </c>
      <c r="B24" s="306">
        <v>68087</v>
      </c>
      <c r="C24" s="307">
        <v>32221</v>
      </c>
      <c r="D24" s="307">
        <v>35866</v>
      </c>
      <c r="E24" s="306">
        <v>29084</v>
      </c>
    </row>
    <row r="25" spans="1:6" s="308" customFormat="1" ht="16.5" customHeight="1">
      <c r="A25" s="305" t="s">
        <v>870</v>
      </c>
      <c r="B25" s="306">
        <v>67985</v>
      </c>
      <c r="C25" s="307">
        <v>32171</v>
      </c>
      <c r="D25" s="307">
        <v>35814</v>
      </c>
      <c r="E25" s="306">
        <v>29090</v>
      </c>
    </row>
    <row r="26" spans="1:6" s="308" customFormat="1" ht="16.5" customHeight="1">
      <c r="A26" s="305" t="s">
        <v>863</v>
      </c>
      <c r="B26" s="306">
        <v>67571</v>
      </c>
      <c r="C26" s="307">
        <v>31993</v>
      </c>
      <c r="D26" s="307">
        <v>35578</v>
      </c>
      <c r="E26" s="306">
        <v>29045</v>
      </c>
    </row>
    <row r="27" spans="1:6" s="308" customFormat="1" ht="16.5" customHeight="1">
      <c r="A27" s="305" t="s">
        <v>864</v>
      </c>
      <c r="B27" s="306">
        <v>67446</v>
      </c>
      <c r="C27" s="307">
        <v>31972</v>
      </c>
      <c r="D27" s="307">
        <v>35474</v>
      </c>
      <c r="E27" s="306">
        <v>29114</v>
      </c>
    </row>
    <row r="28" spans="1:6" s="308" customFormat="1" ht="16.5" customHeight="1">
      <c r="A28" s="305" t="s">
        <v>865</v>
      </c>
      <c r="B28" s="306">
        <v>67357</v>
      </c>
      <c r="C28" s="307">
        <v>31943</v>
      </c>
      <c r="D28" s="307">
        <v>35414</v>
      </c>
      <c r="E28" s="306">
        <v>29174</v>
      </c>
    </row>
    <row r="29" spans="1:6" s="308" customFormat="1" ht="16.5" customHeight="1">
      <c r="A29" s="305" t="s">
        <v>871</v>
      </c>
      <c r="B29" s="306">
        <v>67207</v>
      </c>
      <c r="C29" s="309">
        <v>31878</v>
      </c>
      <c r="D29" s="309">
        <v>35329</v>
      </c>
      <c r="E29" s="306">
        <v>29178</v>
      </c>
      <c r="F29" s="310"/>
    </row>
    <row r="30" spans="1:6" ht="16.5" customHeight="1">
      <c r="A30" s="305" t="s">
        <v>863</v>
      </c>
      <c r="B30" s="306">
        <v>66869</v>
      </c>
      <c r="C30" s="307">
        <v>31755</v>
      </c>
      <c r="D30" s="307">
        <v>35114</v>
      </c>
      <c r="E30" s="306">
        <v>29163</v>
      </c>
    </row>
    <row r="31" spans="1:6" ht="16.5" customHeight="1">
      <c r="A31" s="305" t="s">
        <v>872</v>
      </c>
      <c r="B31" s="306">
        <v>66728</v>
      </c>
      <c r="C31" s="307">
        <v>31724</v>
      </c>
      <c r="D31" s="307">
        <v>35004</v>
      </c>
      <c r="E31" s="306">
        <v>29236</v>
      </c>
    </row>
    <row r="32" spans="1:6" ht="16.5" customHeight="1">
      <c r="A32" s="305" t="s">
        <v>865</v>
      </c>
      <c r="B32" s="306">
        <v>66510</v>
      </c>
      <c r="C32" s="307">
        <v>31652</v>
      </c>
      <c r="D32" s="307">
        <v>34858</v>
      </c>
      <c r="E32" s="306">
        <v>29191</v>
      </c>
    </row>
    <row r="33" spans="1:5" ht="16.5" customHeight="1">
      <c r="A33" s="305" t="s">
        <v>873</v>
      </c>
      <c r="B33" s="306">
        <v>66330</v>
      </c>
      <c r="C33" s="309">
        <v>31529</v>
      </c>
      <c r="D33" s="309">
        <v>34801</v>
      </c>
      <c r="E33" s="306">
        <v>29158</v>
      </c>
    </row>
    <row r="34" spans="1:5" ht="16.5" customHeight="1">
      <c r="A34" s="305" t="s">
        <v>863</v>
      </c>
      <c r="B34" s="306">
        <v>65925</v>
      </c>
      <c r="C34" s="307">
        <v>31358</v>
      </c>
      <c r="D34" s="307">
        <v>34567</v>
      </c>
      <c r="E34" s="306">
        <v>29093</v>
      </c>
    </row>
    <row r="35" spans="1:5" s="308" customFormat="1" ht="16.5" customHeight="1">
      <c r="A35" s="305" t="s">
        <v>864</v>
      </c>
      <c r="B35" s="306">
        <v>65695</v>
      </c>
      <c r="C35" s="307">
        <v>31238</v>
      </c>
      <c r="D35" s="307">
        <v>34457</v>
      </c>
      <c r="E35" s="306">
        <v>29089</v>
      </c>
    </row>
    <row r="36" spans="1:5" s="308" customFormat="1" ht="16.5" customHeight="1">
      <c r="A36" s="305" t="s">
        <v>865</v>
      </c>
      <c r="B36" s="306">
        <v>65511</v>
      </c>
      <c r="C36" s="307">
        <v>31184</v>
      </c>
      <c r="D36" s="307">
        <v>34327</v>
      </c>
      <c r="E36" s="306">
        <v>29073</v>
      </c>
    </row>
    <row r="37" spans="1:5" ht="16.5" customHeight="1">
      <c r="A37" s="305" t="s">
        <v>874</v>
      </c>
      <c r="B37" s="306">
        <v>65295</v>
      </c>
      <c r="C37" s="309">
        <v>31063</v>
      </c>
      <c r="D37" s="309">
        <v>34232</v>
      </c>
      <c r="E37" s="306">
        <v>29051</v>
      </c>
    </row>
    <row r="38" spans="1:5" ht="16.5" customHeight="1">
      <c r="A38" s="305" t="s">
        <v>863</v>
      </c>
      <c r="B38" s="306">
        <v>64905</v>
      </c>
      <c r="C38" s="309">
        <v>30912</v>
      </c>
      <c r="D38" s="309">
        <v>33993</v>
      </c>
      <c r="E38" s="306">
        <v>28953</v>
      </c>
    </row>
    <row r="39" spans="1:5" ht="16.5" customHeight="1">
      <c r="A39" s="305" t="s">
        <v>864</v>
      </c>
      <c r="B39" s="306">
        <v>64724</v>
      </c>
      <c r="C39" s="307">
        <v>30849</v>
      </c>
      <c r="D39" s="307">
        <v>33875</v>
      </c>
      <c r="E39" s="306">
        <v>28975</v>
      </c>
    </row>
    <row r="40" spans="1:5" s="308" customFormat="1" ht="16.5" customHeight="1">
      <c r="A40" s="305" t="s">
        <v>865</v>
      </c>
      <c r="B40" s="306">
        <v>64588</v>
      </c>
      <c r="C40" s="307">
        <v>30792</v>
      </c>
      <c r="D40" s="307">
        <v>33796</v>
      </c>
      <c r="E40" s="306">
        <v>28971</v>
      </c>
    </row>
    <row r="41" spans="1:5" ht="16.5" customHeight="1" thickBot="1">
      <c r="A41" s="311" t="s">
        <v>875</v>
      </c>
      <c r="B41" s="312">
        <v>64262</v>
      </c>
      <c r="C41" s="313">
        <v>30638</v>
      </c>
      <c r="D41" s="313">
        <v>33624</v>
      </c>
      <c r="E41" s="312">
        <v>28814</v>
      </c>
    </row>
    <row r="42" spans="1:5" ht="15" customHeight="1">
      <c r="A42" s="314"/>
      <c r="B42" s="315"/>
      <c r="C42" s="315"/>
      <c r="D42" s="315"/>
      <c r="E42" s="316" t="s">
        <v>478</v>
      </c>
    </row>
  </sheetData>
  <mergeCells count="3">
    <mergeCell ref="A3:A4"/>
    <mergeCell ref="B3:D3"/>
    <mergeCell ref="E3:E4"/>
  </mergeCells>
  <phoneticPr fontId="2"/>
  <printOptions horizontalCentered="1"/>
  <pageMargins left="0.39370078740157483" right="0.39370078740157483" top="0.59055118110236227" bottom="0.59055118110236227" header="0.11811023622047245" footer="0.11811023622047245"/>
  <pageSetup paperSize="9" firstPageNumber="15" fitToHeight="0" orientation="portrait" r:id="rId1"/>
  <headerFooter alignWithMargins="0">
    <oddFooter>&amp;C&amp;"ＭＳ 明朝,標準"&amp;10&amp;P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D2318-22FC-4D8B-A2BF-73FA4883B665}">
  <dimension ref="A1:K62"/>
  <sheetViews>
    <sheetView showGridLines="0" view="pageBreakPreview" topLeftCell="A5" zoomScaleNormal="100" zoomScaleSheetLayoutView="100" workbookViewId="0">
      <selection activeCell="B5" sqref="B5"/>
    </sheetView>
  </sheetViews>
  <sheetFormatPr defaultColWidth="9" defaultRowHeight="13"/>
  <cols>
    <col min="1" max="1" width="6.1796875" style="3731" customWidth="1"/>
    <col min="2" max="2" width="22.453125" style="3731" customWidth="1"/>
    <col min="3" max="3" width="8.81640625" style="3731" customWidth="1"/>
    <col min="4" max="4" width="27.453125" style="3731" customWidth="1"/>
    <col min="5" max="5" width="3.81640625" style="3731" customWidth="1"/>
    <col min="6" max="6" width="27.453125" style="3731" customWidth="1"/>
    <col min="7" max="7" width="6.1796875" style="3731" customWidth="1"/>
    <col min="8" max="8" width="22.453125" style="3731" customWidth="1"/>
    <col min="9" max="9" width="27.453125" style="3731" customWidth="1"/>
    <col min="10" max="10" width="3.81640625" style="3731" customWidth="1"/>
    <col min="11" max="11" width="27.453125" style="3731" customWidth="1"/>
    <col min="12" max="16384" width="9" style="3731"/>
  </cols>
  <sheetData>
    <row r="1" spans="1:6" ht="30" customHeight="1">
      <c r="A1" s="6358" t="s">
        <v>4768</v>
      </c>
      <c r="B1" s="6358"/>
      <c r="C1" s="6358"/>
      <c r="D1" s="6358"/>
      <c r="E1" s="6358"/>
      <c r="F1" s="6358"/>
    </row>
    <row r="2" spans="1:6" ht="30" customHeight="1" thickBot="1">
      <c r="A2" s="6359" t="s">
        <v>4769</v>
      </c>
      <c r="B2" s="6359"/>
      <c r="C2" s="6359"/>
      <c r="D2" s="6359"/>
      <c r="E2" s="6359"/>
      <c r="F2" s="6359"/>
    </row>
    <row r="3" spans="1:6" ht="15.15" customHeight="1">
      <c r="A3" s="3732"/>
      <c r="B3" s="6360" t="s">
        <v>4770</v>
      </c>
      <c r="C3" s="6361"/>
      <c r="D3" s="6362" t="s">
        <v>4771</v>
      </c>
      <c r="E3" s="6362"/>
      <c r="F3" s="6363"/>
    </row>
    <row r="4" spans="1:6" ht="17.25" customHeight="1">
      <c r="A4" s="3733" t="s">
        <v>4772</v>
      </c>
      <c r="B4" s="3734" t="s">
        <v>4773</v>
      </c>
      <c r="C4" s="3735"/>
      <c r="D4" s="3736">
        <v>38655</v>
      </c>
      <c r="E4" s="3737" t="s">
        <v>4774</v>
      </c>
      <c r="F4" s="3738">
        <v>40115</v>
      </c>
    </row>
    <row r="5" spans="1:6" ht="17.25" customHeight="1">
      <c r="A5" s="3739" t="s">
        <v>1469</v>
      </c>
      <c r="B5" s="3740" t="s">
        <v>4775</v>
      </c>
      <c r="C5" s="3741"/>
      <c r="D5" s="3742">
        <v>40116</v>
      </c>
      <c r="E5" s="3743" t="s">
        <v>4774</v>
      </c>
      <c r="F5" s="3744">
        <v>41576</v>
      </c>
    </row>
    <row r="6" spans="1:6" ht="17.25" customHeight="1">
      <c r="A6" s="3739" t="s">
        <v>2017</v>
      </c>
      <c r="B6" s="3740" t="s">
        <v>4776</v>
      </c>
      <c r="C6" s="3741"/>
      <c r="D6" s="3742">
        <v>41577</v>
      </c>
      <c r="E6" s="3743" t="s">
        <v>4774</v>
      </c>
      <c r="F6" s="3744">
        <v>43037</v>
      </c>
    </row>
    <row r="7" spans="1:6" ht="17.25" customHeight="1">
      <c r="A7" s="3739" t="s">
        <v>891</v>
      </c>
      <c r="B7" s="3740" t="s">
        <v>4776</v>
      </c>
      <c r="C7" s="3741"/>
      <c r="D7" s="3742">
        <v>43038</v>
      </c>
      <c r="E7" s="3743" t="s">
        <v>4777</v>
      </c>
      <c r="F7" s="3744">
        <v>44498</v>
      </c>
    </row>
    <row r="8" spans="1:6" ht="17.25" customHeight="1" thickBot="1">
      <c r="A8" s="3745" t="s">
        <v>892</v>
      </c>
      <c r="B8" s="3746" t="s">
        <v>4776</v>
      </c>
      <c r="C8" s="3747"/>
      <c r="D8" s="3748">
        <v>44499</v>
      </c>
      <c r="E8" s="3743" t="s">
        <v>4777</v>
      </c>
      <c r="F8" s="3749"/>
    </row>
    <row r="9" spans="1:6" s="3750" customFormat="1" ht="30" customHeight="1" thickBot="1">
      <c r="A9" s="6354" t="s">
        <v>4778</v>
      </c>
      <c r="B9" s="6354"/>
      <c r="C9" s="6354"/>
      <c r="D9" s="6354"/>
      <c r="E9" s="6354"/>
      <c r="F9" s="6354"/>
    </row>
    <row r="10" spans="1:6" s="3750" customFormat="1" ht="15.75" customHeight="1">
      <c r="A10" s="3751"/>
      <c r="B10" s="6355" t="s">
        <v>4770</v>
      </c>
      <c r="C10" s="6356"/>
      <c r="D10" s="6364" t="s">
        <v>4771</v>
      </c>
      <c r="E10" s="6364"/>
      <c r="F10" s="6365"/>
    </row>
    <row r="11" spans="1:6" s="3753" customFormat="1" ht="17.25" customHeight="1">
      <c r="A11" s="3752" t="s">
        <v>4772</v>
      </c>
      <c r="B11" s="3734" t="s">
        <v>4779</v>
      </c>
      <c r="C11" s="3735"/>
      <c r="D11" s="3736">
        <v>21225</v>
      </c>
      <c r="E11" s="3737" t="s">
        <v>4777</v>
      </c>
      <c r="F11" s="3738">
        <v>22685</v>
      </c>
    </row>
    <row r="12" spans="1:6" s="3753" customFormat="1" ht="17.25" customHeight="1">
      <c r="A12" s="3739" t="s">
        <v>1469</v>
      </c>
      <c r="B12" s="3740" t="s">
        <v>4780</v>
      </c>
      <c r="C12" s="3741" t="s">
        <v>4781</v>
      </c>
      <c r="D12" s="3742">
        <v>22686</v>
      </c>
      <c r="E12" s="3743" t="s">
        <v>4777</v>
      </c>
      <c r="F12" s="3744">
        <v>24146</v>
      </c>
    </row>
    <row r="13" spans="1:6" s="3753" customFormat="1" ht="17.25" customHeight="1">
      <c r="A13" s="3739" t="s">
        <v>2017</v>
      </c>
      <c r="B13" s="3740" t="s">
        <v>4782</v>
      </c>
      <c r="C13" s="3741"/>
      <c r="D13" s="3742">
        <v>24147</v>
      </c>
      <c r="E13" s="3743" t="s">
        <v>4777</v>
      </c>
      <c r="F13" s="3744">
        <v>25607</v>
      </c>
    </row>
    <row r="14" spans="1:6" s="3753" customFormat="1" ht="17.25" customHeight="1">
      <c r="A14" s="3739" t="s">
        <v>4783</v>
      </c>
      <c r="B14" s="3740" t="s">
        <v>4784</v>
      </c>
      <c r="C14" s="3741"/>
      <c r="D14" s="3742">
        <v>25608</v>
      </c>
      <c r="E14" s="3743" t="s">
        <v>4777</v>
      </c>
      <c r="F14" s="3744">
        <v>26429</v>
      </c>
    </row>
    <row r="15" spans="1:6" s="3753" customFormat="1" ht="17.25" customHeight="1">
      <c r="A15" s="3739" t="s">
        <v>4785</v>
      </c>
      <c r="B15" s="3740" t="s">
        <v>4786</v>
      </c>
      <c r="C15" s="3741"/>
      <c r="D15" s="3742">
        <v>26475</v>
      </c>
      <c r="E15" s="3743" t="s">
        <v>4777</v>
      </c>
      <c r="F15" s="3744">
        <v>27924</v>
      </c>
    </row>
    <row r="16" spans="1:6" s="3753" customFormat="1" ht="17.25" customHeight="1">
      <c r="A16" s="3739" t="s">
        <v>4787</v>
      </c>
      <c r="B16" s="3740" t="s">
        <v>4788</v>
      </c>
      <c r="C16" s="3741"/>
      <c r="D16" s="3742">
        <v>27925</v>
      </c>
      <c r="E16" s="3743" t="s">
        <v>4777</v>
      </c>
      <c r="F16" s="3744">
        <v>29385</v>
      </c>
    </row>
    <row r="17" spans="1:11" s="3753" customFormat="1" ht="17.25" customHeight="1">
      <c r="A17" s="3739" t="s">
        <v>4789</v>
      </c>
      <c r="B17" s="3740" t="s">
        <v>4788</v>
      </c>
      <c r="C17" s="3741"/>
      <c r="D17" s="3742">
        <v>29386</v>
      </c>
      <c r="E17" s="3743" t="s">
        <v>4777</v>
      </c>
      <c r="F17" s="3744">
        <v>30846</v>
      </c>
    </row>
    <row r="18" spans="1:11" s="3753" customFormat="1" ht="17.25" customHeight="1">
      <c r="A18" s="3739" t="s">
        <v>1942</v>
      </c>
      <c r="B18" s="3740" t="s">
        <v>4788</v>
      </c>
      <c r="C18" s="3741"/>
      <c r="D18" s="3742">
        <v>30847</v>
      </c>
      <c r="E18" s="3743" t="s">
        <v>4777</v>
      </c>
      <c r="F18" s="3744">
        <v>31777</v>
      </c>
    </row>
    <row r="19" spans="1:11" s="3753" customFormat="1" ht="17.25" customHeight="1">
      <c r="A19" s="3739" t="s">
        <v>1943</v>
      </c>
      <c r="B19" s="3740" t="s">
        <v>4780</v>
      </c>
      <c r="C19" s="3741"/>
      <c r="D19" s="3742">
        <v>31816</v>
      </c>
      <c r="E19" s="3743" t="s">
        <v>4777</v>
      </c>
      <c r="F19" s="3744">
        <v>33276</v>
      </c>
    </row>
    <row r="20" spans="1:11" s="3753" customFormat="1" ht="17.25" customHeight="1">
      <c r="A20" s="3739" t="s">
        <v>485</v>
      </c>
      <c r="B20" s="3740" t="s">
        <v>4780</v>
      </c>
      <c r="C20" s="3741"/>
      <c r="D20" s="3742">
        <v>33277</v>
      </c>
      <c r="E20" s="3743" t="s">
        <v>4777</v>
      </c>
      <c r="F20" s="3744">
        <v>34737</v>
      </c>
    </row>
    <row r="21" spans="1:11" s="3753" customFormat="1" ht="17.25" customHeight="1">
      <c r="A21" s="3739" t="s">
        <v>486</v>
      </c>
      <c r="B21" s="3740" t="s">
        <v>4780</v>
      </c>
      <c r="C21" s="3741"/>
      <c r="D21" s="3742">
        <v>34738</v>
      </c>
      <c r="E21" s="3743" t="s">
        <v>4777</v>
      </c>
      <c r="F21" s="3744">
        <v>36198</v>
      </c>
    </row>
    <row r="22" spans="1:11" s="3753" customFormat="1" ht="17.25" customHeight="1">
      <c r="A22" s="3739" t="s">
        <v>1944</v>
      </c>
      <c r="B22" s="3740" t="s">
        <v>4773</v>
      </c>
      <c r="C22" s="3741"/>
      <c r="D22" s="3742">
        <v>36199</v>
      </c>
      <c r="E22" s="3743" t="s">
        <v>4777</v>
      </c>
      <c r="F22" s="3744">
        <v>37659</v>
      </c>
      <c r="G22" s="3754"/>
      <c r="H22" s="3754"/>
      <c r="I22" s="3754"/>
      <c r="J22" s="3754"/>
      <c r="K22" s="3754"/>
    </row>
    <row r="23" spans="1:11" s="3753" customFormat="1" ht="17.25" customHeight="1" thickBot="1">
      <c r="A23" s="3745" t="s">
        <v>1945</v>
      </c>
      <c r="B23" s="3755" t="s">
        <v>4773</v>
      </c>
      <c r="C23" s="3747"/>
      <c r="D23" s="3748">
        <v>37660</v>
      </c>
      <c r="E23" s="3756" t="s">
        <v>4777</v>
      </c>
      <c r="F23" s="3749">
        <v>38625</v>
      </c>
      <c r="G23" s="3754"/>
      <c r="H23" s="3754"/>
      <c r="I23" s="3754"/>
      <c r="J23" s="3754"/>
      <c r="K23" s="3754"/>
    </row>
    <row r="24" spans="1:11" s="3758" customFormat="1" ht="31.5" customHeight="1" thickBot="1">
      <c r="A24" s="6354" t="s">
        <v>4790</v>
      </c>
      <c r="B24" s="6354"/>
      <c r="C24" s="6354"/>
      <c r="D24" s="6354"/>
      <c r="E24" s="6354"/>
      <c r="F24" s="6354"/>
      <c r="G24" s="3757"/>
      <c r="H24" s="3757"/>
      <c r="I24" s="3757"/>
      <c r="J24" s="3757"/>
      <c r="K24" s="3757"/>
    </row>
    <row r="25" spans="1:11" s="3758" customFormat="1" ht="15.15" customHeight="1">
      <c r="A25" s="3751"/>
      <c r="B25" s="6355" t="s">
        <v>4770</v>
      </c>
      <c r="C25" s="6356"/>
      <c r="D25" s="6357" t="s">
        <v>4771</v>
      </c>
      <c r="E25" s="6357"/>
      <c r="F25" s="6355"/>
      <c r="G25" s="3757"/>
      <c r="H25" s="3757"/>
      <c r="I25" s="3757"/>
      <c r="J25" s="3757"/>
      <c r="K25" s="3757"/>
    </row>
    <row r="26" spans="1:11" s="3758" customFormat="1" ht="17.25" customHeight="1">
      <c r="A26" s="3752" t="s">
        <v>4772</v>
      </c>
      <c r="B26" s="3759" t="s">
        <v>4791</v>
      </c>
      <c r="D26" s="3760">
        <v>20214</v>
      </c>
      <c r="E26" s="3740" t="s">
        <v>4774</v>
      </c>
      <c r="F26" s="3744">
        <v>21674</v>
      </c>
      <c r="G26" s="3757"/>
      <c r="H26" s="3757"/>
      <c r="I26" s="3757"/>
      <c r="J26" s="3757"/>
      <c r="K26" s="3757"/>
    </row>
    <row r="27" spans="1:11" s="3758" customFormat="1" ht="17.25" customHeight="1">
      <c r="A27" s="3739" t="s">
        <v>1469</v>
      </c>
      <c r="B27" s="3761" t="s">
        <v>4791</v>
      </c>
      <c r="D27" s="3760">
        <v>21675</v>
      </c>
      <c r="E27" s="3740" t="s">
        <v>4774</v>
      </c>
      <c r="F27" s="3744">
        <v>23135</v>
      </c>
      <c r="G27" s="3757"/>
      <c r="H27" s="3757"/>
      <c r="I27" s="3757"/>
      <c r="J27" s="3757"/>
      <c r="K27" s="3757"/>
    </row>
    <row r="28" spans="1:11" s="3758" customFormat="1" ht="17.25" customHeight="1">
      <c r="A28" s="3739" t="s">
        <v>2017</v>
      </c>
      <c r="B28" s="3761" t="s">
        <v>4791</v>
      </c>
      <c r="D28" s="3760">
        <v>23136</v>
      </c>
      <c r="E28" s="3740" t="s">
        <v>4774</v>
      </c>
      <c r="F28" s="3744">
        <v>24596</v>
      </c>
      <c r="G28" s="3757"/>
      <c r="H28" s="3757"/>
      <c r="I28" s="3757"/>
      <c r="J28" s="3757"/>
      <c r="K28" s="3757"/>
    </row>
    <row r="29" spans="1:11" s="3758" customFormat="1" ht="17.25" customHeight="1">
      <c r="A29" s="3739" t="s">
        <v>4783</v>
      </c>
      <c r="B29" s="3761" t="s">
        <v>4792</v>
      </c>
      <c r="D29" s="3760">
        <v>24597</v>
      </c>
      <c r="E29" s="3740" t="s">
        <v>4774</v>
      </c>
      <c r="F29" s="3744">
        <v>26057</v>
      </c>
      <c r="G29" s="3757"/>
      <c r="H29" s="3757"/>
      <c r="I29" s="3757"/>
      <c r="J29" s="3757"/>
      <c r="K29" s="3757"/>
    </row>
    <row r="30" spans="1:11" s="3758" customFormat="1" ht="17.25" customHeight="1">
      <c r="A30" s="3739" t="s">
        <v>4785</v>
      </c>
      <c r="B30" s="3761" t="s">
        <v>4793</v>
      </c>
      <c r="D30" s="3760">
        <v>26058</v>
      </c>
      <c r="E30" s="3740" t="s">
        <v>4774</v>
      </c>
      <c r="F30" s="3744">
        <v>27518</v>
      </c>
      <c r="G30" s="3757"/>
      <c r="H30" s="3757"/>
      <c r="I30" s="3757"/>
      <c r="J30" s="3757"/>
      <c r="K30" s="3757"/>
    </row>
    <row r="31" spans="1:11" s="3758" customFormat="1" ht="17.25" customHeight="1">
      <c r="A31" s="3739" t="s">
        <v>4787</v>
      </c>
      <c r="B31" s="3761" t="s">
        <v>4793</v>
      </c>
      <c r="D31" s="3760">
        <v>27519</v>
      </c>
      <c r="E31" s="3740" t="s">
        <v>4774</v>
      </c>
      <c r="F31" s="3744">
        <v>28979</v>
      </c>
      <c r="G31" s="3757"/>
      <c r="H31" s="3757"/>
      <c r="I31" s="3757"/>
      <c r="J31" s="3757"/>
      <c r="K31" s="3757"/>
    </row>
    <row r="32" spans="1:11" s="3758" customFormat="1" ht="17.25" customHeight="1">
      <c r="A32" s="3739" t="s">
        <v>4789</v>
      </c>
      <c r="B32" s="3761" t="s">
        <v>4793</v>
      </c>
      <c r="D32" s="3760">
        <v>28980</v>
      </c>
      <c r="E32" s="3740" t="s">
        <v>4774</v>
      </c>
      <c r="F32" s="3744">
        <v>30440</v>
      </c>
      <c r="G32" s="3757"/>
      <c r="H32" s="3757"/>
      <c r="I32" s="3757"/>
      <c r="J32" s="3757"/>
      <c r="K32" s="3757"/>
    </row>
    <row r="33" spans="1:11" s="3758" customFormat="1" ht="17.25" customHeight="1">
      <c r="A33" s="3739" t="s">
        <v>1942</v>
      </c>
      <c r="B33" s="3761" t="s">
        <v>4794</v>
      </c>
      <c r="D33" s="3760">
        <v>30441</v>
      </c>
      <c r="E33" s="3740" t="s">
        <v>4774</v>
      </c>
      <c r="F33" s="3744">
        <v>31901</v>
      </c>
      <c r="G33" s="3757"/>
      <c r="H33" s="3757"/>
      <c r="I33" s="3757"/>
      <c r="J33" s="3757"/>
      <c r="K33" s="3757"/>
    </row>
    <row r="34" spans="1:11" s="3758" customFormat="1" ht="17.25" customHeight="1">
      <c r="A34" s="3739" t="s">
        <v>1943</v>
      </c>
      <c r="B34" s="3761" t="s">
        <v>4794</v>
      </c>
      <c r="D34" s="3760">
        <v>31902</v>
      </c>
      <c r="E34" s="3740" t="s">
        <v>4774</v>
      </c>
      <c r="F34" s="3744">
        <v>33362</v>
      </c>
      <c r="G34" s="3757"/>
      <c r="H34" s="3757"/>
      <c r="I34" s="3757"/>
      <c r="J34" s="3757"/>
      <c r="K34" s="3757"/>
    </row>
    <row r="35" spans="1:11" s="3758" customFormat="1" ht="17.25" customHeight="1">
      <c r="A35" s="3739" t="s">
        <v>485</v>
      </c>
      <c r="B35" s="3761" t="s">
        <v>4794</v>
      </c>
      <c r="D35" s="3760">
        <v>33363</v>
      </c>
      <c r="E35" s="3740" t="s">
        <v>4774</v>
      </c>
      <c r="F35" s="3744">
        <v>34823</v>
      </c>
      <c r="G35" s="3757"/>
      <c r="H35" s="3757"/>
      <c r="I35" s="3757"/>
      <c r="J35" s="3757"/>
      <c r="K35" s="3757"/>
    </row>
    <row r="36" spans="1:11" ht="17.25" customHeight="1">
      <c r="A36" s="3739" t="s">
        <v>486</v>
      </c>
      <c r="B36" s="3761" t="s">
        <v>4794</v>
      </c>
      <c r="D36" s="3760">
        <v>34824</v>
      </c>
      <c r="E36" s="3740" t="s">
        <v>4774</v>
      </c>
      <c r="F36" s="3744">
        <v>36284</v>
      </c>
      <c r="G36" s="3762"/>
      <c r="H36" s="3763"/>
      <c r="I36" s="3764"/>
      <c r="J36" s="3764"/>
      <c r="K36" s="3764"/>
    </row>
    <row r="37" spans="1:11" ht="17.25" customHeight="1">
      <c r="A37" s="3739" t="s">
        <v>1944</v>
      </c>
      <c r="B37" s="3761" t="s">
        <v>4795</v>
      </c>
      <c r="D37" s="3760">
        <v>36285</v>
      </c>
      <c r="E37" s="3740" t="s">
        <v>4774</v>
      </c>
      <c r="F37" s="3744">
        <v>37745</v>
      </c>
      <c r="G37" s="3762"/>
      <c r="H37" s="3763"/>
      <c r="I37" s="3764"/>
      <c r="J37" s="3764"/>
      <c r="K37" s="3764"/>
    </row>
    <row r="38" spans="1:11" s="3753" customFormat="1" ht="17.25" customHeight="1" thickBot="1">
      <c r="A38" s="3745" t="s">
        <v>1945</v>
      </c>
      <c r="B38" s="3755" t="s">
        <v>4795</v>
      </c>
      <c r="C38" s="3765"/>
      <c r="D38" s="3766">
        <v>37746</v>
      </c>
      <c r="E38" s="3746" t="s">
        <v>4774</v>
      </c>
      <c r="F38" s="3749">
        <v>38625</v>
      </c>
    </row>
    <row r="39" spans="1:11" s="3753" customFormat="1" ht="15" customHeight="1">
      <c r="F39" s="3767" t="s">
        <v>4796</v>
      </c>
    </row>
    <row r="40" spans="1:11" s="3753" customFormat="1" ht="12"/>
    <row r="41" spans="1:11" s="3753" customFormat="1" ht="12"/>
    <row r="42" spans="1:11" s="3753" customFormat="1" ht="12"/>
    <row r="43" spans="1:11" s="3753" customFormat="1" ht="12"/>
    <row r="44" spans="1:11" s="3753" customFormat="1" ht="12"/>
    <row r="45" spans="1:11" s="3753" customFormat="1" ht="12"/>
    <row r="46" spans="1:11" s="3753" customFormat="1" ht="12"/>
    <row r="47" spans="1:11" s="3753" customFormat="1" ht="12"/>
    <row r="48" spans="1:11" s="3753" customFormat="1" ht="12"/>
    <row r="49" s="3753" customFormat="1" ht="12"/>
    <row r="50" s="3753" customFormat="1" ht="12"/>
    <row r="51" s="3753" customFormat="1" ht="12"/>
    <row r="52" s="3753" customFormat="1" ht="12"/>
    <row r="53" s="3753" customFormat="1" ht="12"/>
    <row r="54" s="3753" customFormat="1" ht="12"/>
    <row r="55" s="3753" customFormat="1" ht="12"/>
    <row r="56" s="3753" customFormat="1" ht="12"/>
    <row r="57" s="3753" customFormat="1" ht="12"/>
    <row r="58" s="3753" customFormat="1" ht="12"/>
    <row r="59" s="3753" customFormat="1" ht="12"/>
    <row r="60" s="3753" customFormat="1" ht="12"/>
    <row r="61" s="3753" customFormat="1" ht="12"/>
    <row r="62" s="3753" customFormat="1" ht="12"/>
  </sheetData>
  <mergeCells count="10">
    <mergeCell ref="A24:F24"/>
    <mergeCell ref="B25:C25"/>
    <mergeCell ref="D25:F25"/>
    <mergeCell ref="A1:F1"/>
    <mergeCell ref="A2:F2"/>
    <mergeCell ref="B3:C3"/>
    <mergeCell ref="D3:F3"/>
    <mergeCell ref="A9:F9"/>
    <mergeCell ref="B10:C10"/>
    <mergeCell ref="D10:F10"/>
  </mergeCells>
  <phoneticPr fontId="2"/>
  <pageMargins left="0.39370078740157483" right="0.39370078740157483" top="0.59055118110236227" bottom="0.59055118110236227" header="0.11811023622047245" footer="0.11811023622047245"/>
  <pageSetup paperSize="9" firstPageNumber="159" orientation="portrait" useFirstPageNumber="1" r:id="rId1"/>
  <headerFooter alignWithMargins="0">
    <oddFooter>&amp;C&amp;"ＭＳ 明朝,標準"&amp;10&amp;P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97D88-A292-4556-B9F4-F5A6C3A9C326}">
  <dimension ref="A1:K67"/>
  <sheetViews>
    <sheetView showGridLines="0" view="pageBreakPreview" zoomScaleNormal="100" zoomScaleSheetLayoutView="100" workbookViewId="0">
      <selection activeCell="B4" sqref="B4"/>
    </sheetView>
  </sheetViews>
  <sheetFormatPr defaultColWidth="9" defaultRowHeight="13"/>
  <cols>
    <col min="1" max="1" width="6.1796875" style="3731" customWidth="1"/>
    <col min="2" max="2" width="22.453125" style="3731" customWidth="1"/>
    <col min="3" max="3" width="8.81640625" style="3731" customWidth="1"/>
    <col min="4" max="4" width="27.453125" style="3731" customWidth="1"/>
    <col min="5" max="5" width="3.81640625" style="3731" customWidth="1"/>
    <col min="6" max="6" width="27.453125" style="3731" customWidth="1"/>
    <col min="7" max="7" width="6.1796875" style="3731" customWidth="1"/>
    <col min="8" max="8" width="22.453125" style="3731" customWidth="1"/>
    <col min="9" max="9" width="27.453125" style="3731" customWidth="1"/>
    <col min="10" max="10" width="3.81640625" style="3731" customWidth="1"/>
    <col min="11" max="11" width="27.453125" style="3731" customWidth="1"/>
    <col min="12" max="16384" width="9" style="3731"/>
  </cols>
  <sheetData>
    <row r="1" spans="1:6" ht="30" customHeight="1">
      <c r="A1" s="6358" t="s">
        <v>4797</v>
      </c>
      <c r="B1" s="6358"/>
      <c r="C1" s="6358"/>
      <c r="D1" s="6358"/>
      <c r="E1" s="6358"/>
      <c r="F1" s="6358"/>
    </row>
    <row r="2" spans="1:6" ht="30" customHeight="1" thickBot="1">
      <c r="A2" s="6367" t="s">
        <v>4798</v>
      </c>
      <c r="B2" s="6367"/>
      <c r="C2" s="6367"/>
      <c r="D2" s="6367"/>
      <c r="E2" s="6367"/>
      <c r="F2" s="6367"/>
    </row>
    <row r="3" spans="1:6" ht="15.15" customHeight="1">
      <c r="A3" s="3751"/>
      <c r="B3" s="6366" t="s">
        <v>4770</v>
      </c>
      <c r="C3" s="6356"/>
      <c r="D3" s="6364" t="s">
        <v>4771</v>
      </c>
      <c r="E3" s="6364"/>
      <c r="F3" s="6365"/>
    </row>
    <row r="4" spans="1:6" ht="17.25" customHeight="1">
      <c r="A4" s="3733" t="s">
        <v>4772</v>
      </c>
      <c r="B4" s="3734" t="s">
        <v>4795</v>
      </c>
      <c r="C4" s="3735"/>
      <c r="D4" s="3736">
        <v>38678</v>
      </c>
      <c r="E4" s="3737" t="s">
        <v>4774</v>
      </c>
      <c r="F4" s="3738">
        <v>39263</v>
      </c>
    </row>
    <row r="5" spans="1:6" ht="17.25" customHeight="1">
      <c r="A5" s="3739" t="s">
        <v>4772</v>
      </c>
      <c r="B5" s="3740" t="s">
        <v>4799</v>
      </c>
      <c r="C5" s="3741"/>
      <c r="D5" s="3742">
        <v>38678</v>
      </c>
      <c r="E5" s="3743" t="s">
        <v>4774</v>
      </c>
      <c r="F5" s="3744">
        <v>40115</v>
      </c>
    </row>
    <row r="6" spans="1:6" ht="17.25" customHeight="1">
      <c r="A6" s="3739" t="s">
        <v>1469</v>
      </c>
      <c r="B6" s="3740" t="s">
        <v>4800</v>
      </c>
      <c r="C6" s="3741"/>
      <c r="D6" s="3742">
        <v>39539</v>
      </c>
      <c r="E6" s="3743" t="s">
        <v>4774</v>
      </c>
      <c r="F6" s="3744">
        <v>40115</v>
      </c>
    </row>
    <row r="7" spans="1:6" ht="17.25" customHeight="1">
      <c r="A7" s="3739" t="s">
        <v>2017</v>
      </c>
      <c r="B7" s="3740" t="s">
        <v>4801</v>
      </c>
      <c r="C7" s="3741"/>
      <c r="D7" s="3742">
        <v>40145</v>
      </c>
      <c r="E7" s="3743" t="s">
        <v>4774</v>
      </c>
      <c r="F7" s="3744">
        <v>41576</v>
      </c>
    </row>
    <row r="8" spans="1:6" ht="17.25" customHeight="1">
      <c r="A8" s="3739" t="s">
        <v>4783</v>
      </c>
      <c r="B8" s="3740" t="s">
        <v>4802</v>
      </c>
      <c r="C8" s="3741"/>
      <c r="D8" s="3742">
        <v>41661</v>
      </c>
      <c r="E8" s="3743" t="s">
        <v>4774</v>
      </c>
      <c r="F8" s="3744">
        <v>43121</v>
      </c>
    </row>
    <row r="9" spans="1:6" ht="17.25" customHeight="1">
      <c r="A9" s="3739" t="s">
        <v>892</v>
      </c>
      <c r="B9" s="3740" t="s">
        <v>4803</v>
      </c>
      <c r="C9" s="3741"/>
      <c r="D9" s="3742">
        <v>42315</v>
      </c>
      <c r="E9" s="3743" t="s">
        <v>4777</v>
      </c>
      <c r="F9" s="3744">
        <v>43190</v>
      </c>
    </row>
    <row r="10" spans="1:6" ht="17.25" customHeight="1">
      <c r="A10" s="3739" t="s">
        <v>893</v>
      </c>
      <c r="B10" s="3740" t="s">
        <v>4804</v>
      </c>
      <c r="C10" s="3741"/>
      <c r="D10" s="3742">
        <v>43122</v>
      </c>
      <c r="E10" s="3743" t="s">
        <v>4777</v>
      </c>
      <c r="F10" s="3744">
        <v>43861</v>
      </c>
    </row>
    <row r="11" spans="1:6" ht="17.25" customHeight="1" thickBot="1">
      <c r="A11" s="3745" t="s">
        <v>4789</v>
      </c>
      <c r="B11" s="3740" t="s">
        <v>4805</v>
      </c>
      <c r="C11" s="3747"/>
      <c r="D11" s="3748">
        <v>43883</v>
      </c>
      <c r="E11" s="3743" t="s">
        <v>4774</v>
      </c>
      <c r="F11" s="3749"/>
    </row>
    <row r="12" spans="1:6" s="3750" customFormat="1" ht="30" customHeight="1" thickBot="1">
      <c r="A12" s="6354" t="s">
        <v>4778</v>
      </c>
      <c r="B12" s="6354"/>
      <c r="C12" s="6354"/>
      <c r="D12" s="6354"/>
      <c r="E12" s="6354"/>
      <c r="F12" s="6354"/>
    </row>
    <row r="13" spans="1:6" s="3750" customFormat="1" ht="15.75" customHeight="1">
      <c r="A13" s="3751"/>
      <c r="B13" s="6355" t="s">
        <v>4770</v>
      </c>
      <c r="C13" s="6356"/>
      <c r="D13" s="6364" t="s">
        <v>4771</v>
      </c>
      <c r="E13" s="6364"/>
      <c r="F13" s="6365"/>
    </row>
    <row r="14" spans="1:6" s="3753" customFormat="1" ht="17.25" customHeight="1">
      <c r="A14" s="3752" t="s">
        <v>4772</v>
      </c>
      <c r="B14" s="3734" t="s">
        <v>4780</v>
      </c>
      <c r="C14" s="3735" t="s">
        <v>4806</v>
      </c>
      <c r="D14" s="3736">
        <v>21245</v>
      </c>
      <c r="E14" s="3737" t="s">
        <v>4774</v>
      </c>
      <c r="F14" s="3738">
        <v>21731</v>
      </c>
    </row>
    <row r="15" spans="1:6" s="3753" customFormat="1" ht="17.25" customHeight="1">
      <c r="A15" s="3768" t="s">
        <v>4772</v>
      </c>
      <c r="B15" s="3740" t="s">
        <v>4807</v>
      </c>
      <c r="C15" s="3741"/>
      <c r="D15" s="3742">
        <v>21245</v>
      </c>
      <c r="E15" s="3743" t="s">
        <v>4774</v>
      </c>
      <c r="F15" s="3744">
        <v>22705</v>
      </c>
    </row>
    <row r="16" spans="1:6" s="3753" customFormat="1" ht="17.25" customHeight="1">
      <c r="A16" s="3739" t="s">
        <v>1469</v>
      </c>
      <c r="B16" s="3740" t="s">
        <v>4808</v>
      </c>
      <c r="C16" s="3741"/>
      <c r="D16" s="3742">
        <v>22729</v>
      </c>
      <c r="E16" s="3743" t="s">
        <v>4774</v>
      </c>
      <c r="F16" s="3744">
        <v>24189</v>
      </c>
    </row>
    <row r="17" spans="1:11" s="3753" customFormat="1" ht="17.25" customHeight="1">
      <c r="A17" s="3739" t="s">
        <v>2017</v>
      </c>
      <c r="B17" s="3740" t="s">
        <v>4807</v>
      </c>
      <c r="C17" s="3741"/>
      <c r="D17" s="3742">
        <v>24190</v>
      </c>
      <c r="E17" s="3743" t="s">
        <v>4774</v>
      </c>
      <c r="F17" s="3744">
        <v>25650</v>
      </c>
    </row>
    <row r="18" spans="1:11" s="3753" customFormat="1" ht="17.25" customHeight="1">
      <c r="A18" s="3739" t="s">
        <v>4783</v>
      </c>
      <c r="B18" s="3740" t="s">
        <v>4807</v>
      </c>
      <c r="C18" s="3741"/>
      <c r="D18" s="3742">
        <v>25651</v>
      </c>
      <c r="E18" s="3743" t="s">
        <v>4774</v>
      </c>
      <c r="F18" s="3744">
        <v>26310</v>
      </c>
    </row>
    <row r="19" spans="1:11" s="3753" customFormat="1" ht="17.25" customHeight="1">
      <c r="A19" s="3739" t="s">
        <v>4785</v>
      </c>
      <c r="B19" s="3740" t="s">
        <v>4809</v>
      </c>
      <c r="C19" s="3741"/>
      <c r="D19" s="3742">
        <v>26414</v>
      </c>
      <c r="E19" s="3743" t="s">
        <v>4774</v>
      </c>
      <c r="F19" s="3744">
        <v>27682</v>
      </c>
    </row>
    <row r="20" spans="1:11" s="3753" customFormat="1" ht="17.25" customHeight="1">
      <c r="A20" s="3739" t="s">
        <v>4787</v>
      </c>
      <c r="B20" s="3740" t="s">
        <v>4810</v>
      </c>
      <c r="C20" s="3741"/>
      <c r="D20" s="3742">
        <v>27984</v>
      </c>
      <c r="E20" s="3743" t="s">
        <v>4774</v>
      </c>
      <c r="F20" s="3744">
        <v>29444</v>
      </c>
    </row>
    <row r="21" spans="1:11" s="3753" customFormat="1" ht="17.25" customHeight="1">
      <c r="A21" s="3739" t="s">
        <v>4789</v>
      </c>
      <c r="B21" s="3740" t="s">
        <v>4810</v>
      </c>
      <c r="C21" s="3741"/>
      <c r="D21" s="3742">
        <v>29445</v>
      </c>
      <c r="E21" s="3743" t="s">
        <v>4774</v>
      </c>
      <c r="F21" s="3744">
        <v>30905</v>
      </c>
    </row>
    <row r="22" spans="1:11" s="3753" customFormat="1" ht="17.25" customHeight="1">
      <c r="A22" s="3739" t="s">
        <v>1942</v>
      </c>
      <c r="B22" s="3740" t="s">
        <v>4810</v>
      </c>
      <c r="C22" s="3741"/>
      <c r="D22" s="3742">
        <v>30906</v>
      </c>
      <c r="E22" s="3743" t="s">
        <v>4774</v>
      </c>
      <c r="F22" s="3744">
        <v>32366</v>
      </c>
    </row>
    <row r="23" spans="1:11" s="3753" customFormat="1" ht="17.25" customHeight="1">
      <c r="A23" s="3739" t="s">
        <v>1943</v>
      </c>
      <c r="B23" s="3740" t="s">
        <v>4810</v>
      </c>
      <c r="C23" s="3741"/>
      <c r="D23" s="3742">
        <v>32367</v>
      </c>
      <c r="E23" s="3743" t="s">
        <v>4774</v>
      </c>
      <c r="F23" s="3744">
        <v>33827</v>
      </c>
    </row>
    <row r="24" spans="1:11" s="3753" customFormat="1" ht="17.25" customHeight="1">
      <c r="A24" s="3739" t="s">
        <v>485</v>
      </c>
      <c r="B24" s="3740" t="s">
        <v>4811</v>
      </c>
      <c r="C24" s="3741"/>
      <c r="D24" s="3742">
        <v>33828</v>
      </c>
      <c r="E24" s="3743" t="s">
        <v>4774</v>
      </c>
      <c r="F24" s="3744">
        <v>35288</v>
      </c>
    </row>
    <row r="25" spans="1:11" s="3753" customFormat="1" ht="17.25" customHeight="1">
      <c r="A25" s="3739" t="s">
        <v>486</v>
      </c>
      <c r="B25" s="3740" t="s">
        <v>4811</v>
      </c>
      <c r="C25" s="3741"/>
      <c r="D25" s="3742">
        <v>35289</v>
      </c>
      <c r="E25" s="3743" t="s">
        <v>4774</v>
      </c>
      <c r="F25" s="3744">
        <v>36191</v>
      </c>
    </row>
    <row r="26" spans="1:11" s="3753" customFormat="1" ht="17.25" customHeight="1">
      <c r="A26" s="3739" t="s">
        <v>1944</v>
      </c>
      <c r="B26" s="3740" t="s">
        <v>4812</v>
      </c>
      <c r="C26" s="3741"/>
      <c r="D26" s="3742">
        <v>36301</v>
      </c>
      <c r="E26" s="3743" t="s">
        <v>4774</v>
      </c>
      <c r="F26" s="3744">
        <v>37761</v>
      </c>
    </row>
    <row r="27" spans="1:11" s="3753" customFormat="1" ht="17.25" customHeight="1" thickBot="1">
      <c r="A27" s="3739" t="s">
        <v>1945</v>
      </c>
      <c r="B27" s="3740" t="s">
        <v>4813</v>
      </c>
      <c r="C27" s="3741"/>
      <c r="D27" s="3742">
        <v>37762</v>
      </c>
      <c r="E27" s="3743" t="s">
        <v>4774</v>
      </c>
      <c r="F27" s="3744">
        <v>38625</v>
      </c>
    </row>
    <row r="28" spans="1:11" s="3758" customFormat="1" ht="31.5" customHeight="1" thickBot="1">
      <c r="A28" s="6354" t="s">
        <v>4790</v>
      </c>
      <c r="B28" s="6354"/>
      <c r="C28" s="6354"/>
      <c r="D28" s="6354"/>
      <c r="E28" s="6354"/>
      <c r="F28" s="6354"/>
      <c r="G28" s="3757"/>
      <c r="H28" s="3757"/>
      <c r="I28" s="3757"/>
      <c r="J28" s="3757"/>
      <c r="K28" s="3757"/>
    </row>
    <row r="29" spans="1:11" s="3758" customFormat="1" ht="15.15" customHeight="1">
      <c r="A29" s="3751"/>
      <c r="B29" s="6355" t="s">
        <v>4770</v>
      </c>
      <c r="C29" s="6356"/>
      <c r="D29" s="6355" t="s">
        <v>4771</v>
      </c>
      <c r="E29" s="6366"/>
      <c r="F29" s="6366"/>
      <c r="G29" s="3757"/>
      <c r="H29" s="3757"/>
      <c r="I29" s="3757"/>
      <c r="J29" s="3757"/>
      <c r="K29" s="3757"/>
    </row>
    <row r="30" spans="1:11" s="3758" customFormat="1" ht="17.25" customHeight="1">
      <c r="A30" s="3752" t="s">
        <v>4772</v>
      </c>
      <c r="B30" s="3759" t="s">
        <v>4814</v>
      </c>
      <c r="D30" s="3769">
        <v>20247</v>
      </c>
      <c r="E30" s="3737" t="s">
        <v>4774</v>
      </c>
      <c r="F30" s="3770">
        <v>21707</v>
      </c>
      <c r="G30" s="3757"/>
      <c r="H30" s="3757"/>
      <c r="I30" s="3757"/>
      <c r="J30" s="3757"/>
      <c r="K30" s="3757"/>
    </row>
    <row r="31" spans="1:11" s="3758" customFormat="1" ht="17.25" customHeight="1">
      <c r="A31" s="3739" t="s">
        <v>1469</v>
      </c>
      <c r="B31" s="3761" t="s">
        <v>4814</v>
      </c>
      <c r="D31" s="3771">
        <v>21708</v>
      </c>
      <c r="E31" s="3743" t="s">
        <v>4774</v>
      </c>
      <c r="F31" s="3772">
        <v>23168</v>
      </c>
      <c r="G31" s="3757"/>
      <c r="H31" s="3757"/>
      <c r="I31" s="3757"/>
      <c r="J31" s="3757"/>
      <c r="K31" s="3757"/>
    </row>
    <row r="32" spans="1:11" s="3758" customFormat="1" ht="17.25" customHeight="1">
      <c r="A32" s="3739" t="s">
        <v>2017</v>
      </c>
      <c r="B32" s="3761" t="s">
        <v>4814</v>
      </c>
      <c r="D32" s="3771">
        <v>23169</v>
      </c>
      <c r="E32" s="3743" t="s">
        <v>4774</v>
      </c>
      <c r="F32" s="3772">
        <v>24629</v>
      </c>
      <c r="G32" s="3757"/>
      <c r="H32" s="3757"/>
      <c r="I32" s="3757"/>
      <c r="J32" s="3757"/>
      <c r="K32" s="3757"/>
    </row>
    <row r="33" spans="1:11" s="3758" customFormat="1" ht="17.25" customHeight="1">
      <c r="A33" s="3739" t="s">
        <v>4783</v>
      </c>
      <c r="B33" s="3761" t="s">
        <v>4814</v>
      </c>
      <c r="D33" s="3771">
        <v>24630</v>
      </c>
      <c r="E33" s="3743" t="s">
        <v>4774</v>
      </c>
      <c r="F33" s="3772">
        <v>25657</v>
      </c>
      <c r="G33" s="3757"/>
      <c r="H33" s="3757"/>
      <c r="I33" s="3757"/>
      <c r="J33" s="3757"/>
      <c r="K33" s="3757"/>
    </row>
    <row r="34" spans="1:11" s="3758" customFormat="1" ht="17.25" customHeight="1">
      <c r="A34" s="3739" t="s">
        <v>4785</v>
      </c>
      <c r="B34" s="3761" t="s">
        <v>4794</v>
      </c>
      <c r="D34" s="3771">
        <v>26065</v>
      </c>
      <c r="E34" s="3743" t="s">
        <v>4774</v>
      </c>
      <c r="F34" s="3772">
        <v>27525</v>
      </c>
      <c r="G34" s="3757"/>
      <c r="H34" s="3757"/>
      <c r="I34" s="3757"/>
      <c r="J34" s="3757"/>
      <c r="K34" s="3757"/>
    </row>
    <row r="35" spans="1:11" s="3758" customFormat="1" ht="17.25" customHeight="1">
      <c r="A35" s="3739" t="s">
        <v>4787</v>
      </c>
      <c r="B35" s="3761" t="s">
        <v>4794</v>
      </c>
      <c r="D35" s="3771">
        <v>27526</v>
      </c>
      <c r="E35" s="3743" t="s">
        <v>4774</v>
      </c>
      <c r="F35" s="3772">
        <v>28986</v>
      </c>
      <c r="G35" s="3757"/>
      <c r="H35" s="3757"/>
      <c r="I35" s="3757"/>
      <c r="J35" s="3757"/>
      <c r="K35" s="3757"/>
    </row>
    <row r="36" spans="1:11" s="3758" customFormat="1" ht="17.25" customHeight="1">
      <c r="A36" s="3739" t="s">
        <v>4789</v>
      </c>
      <c r="B36" s="3761" t="s">
        <v>4794</v>
      </c>
      <c r="D36" s="3771">
        <v>28987</v>
      </c>
      <c r="E36" s="3743" t="s">
        <v>4774</v>
      </c>
      <c r="F36" s="3772">
        <v>30412</v>
      </c>
      <c r="G36" s="3757"/>
      <c r="H36" s="3757"/>
      <c r="I36" s="3757"/>
      <c r="J36" s="3757"/>
      <c r="K36" s="3757"/>
    </row>
    <row r="37" spans="1:11" s="3758" customFormat="1" ht="17.25" customHeight="1">
      <c r="A37" s="3739" t="s">
        <v>1942</v>
      </c>
      <c r="B37" s="3761" t="s">
        <v>4815</v>
      </c>
      <c r="D37" s="3771">
        <v>30862</v>
      </c>
      <c r="E37" s="3743" t="s">
        <v>4774</v>
      </c>
      <c r="F37" s="3772">
        <v>31956</v>
      </c>
      <c r="G37" s="3757"/>
      <c r="H37" s="3757"/>
      <c r="I37" s="3757"/>
      <c r="J37" s="3757"/>
      <c r="K37" s="3757"/>
    </row>
    <row r="38" spans="1:11" s="3758" customFormat="1" ht="17.25" customHeight="1">
      <c r="A38" s="3739" t="s">
        <v>1943</v>
      </c>
      <c r="B38" s="3761" t="s">
        <v>4815</v>
      </c>
      <c r="D38" s="3771">
        <v>31957</v>
      </c>
      <c r="E38" s="3743" t="s">
        <v>4774</v>
      </c>
      <c r="F38" s="3772">
        <v>33417</v>
      </c>
      <c r="G38" s="3757"/>
      <c r="H38" s="3757"/>
      <c r="I38" s="3757"/>
      <c r="J38" s="3757"/>
      <c r="K38" s="3757"/>
    </row>
    <row r="39" spans="1:11" s="3758" customFormat="1" ht="17.25" customHeight="1">
      <c r="A39" s="3739" t="s">
        <v>485</v>
      </c>
      <c r="B39" s="3761" t="s">
        <v>4815</v>
      </c>
      <c r="D39" s="3771">
        <v>33418</v>
      </c>
      <c r="E39" s="3743" t="s">
        <v>4774</v>
      </c>
      <c r="F39" s="3772">
        <v>34520</v>
      </c>
      <c r="G39" s="3757"/>
      <c r="H39" s="3757"/>
      <c r="I39" s="3757"/>
      <c r="J39" s="3757"/>
      <c r="K39" s="3757"/>
    </row>
    <row r="40" spans="1:11" s="3758" customFormat="1" ht="17.25" customHeight="1">
      <c r="A40" s="3739" t="s">
        <v>486</v>
      </c>
      <c r="B40" s="3761" t="s">
        <v>4816</v>
      </c>
      <c r="D40" s="3771">
        <v>34881</v>
      </c>
      <c r="E40" s="3743" t="s">
        <v>4774</v>
      </c>
      <c r="F40" s="3772">
        <v>35611</v>
      </c>
      <c r="G40" s="3757"/>
      <c r="H40" s="3757"/>
      <c r="I40" s="3757"/>
      <c r="J40" s="3757"/>
      <c r="K40" s="3757"/>
    </row>
    <row r="41" spans="1:11" s="3758" customFormat="1" ht="17.25" customHeight="1">
      <c r="A41" s="3739" t="s">
        <v>1944</v>
      </c>
      <c r="B41" s="3761" t="s">
        <v>4817</v>
      </c>
      <c r="D41" s="3771">
        <v>35695</v>
      </c>
      <c r="E41" s="3743" t="s">
        <v>4774</v>
      </c>
      <c r="F41" s="3772">
        <v>36310</v>
      </c>
      <c r="G41" s="3757"/>
      <c r="H41" s="3757"/>
      <c r="I41" s="3757"/>
      <c r="J41" s="3757"/>
      <c r="K41" s="3757"/>
    </row>
    <row r="42" spans="1:11" ht="17.25" customHeight="1">
      <c r="A42" s="3739" t="s">
        <v>1945</v>
      </c>
      <c r="B42" s="3761" t="s">
        <v>4800</v>
      </c>
      <c r="D42" s="3771">
        <v>36626</v>
      </c>
      <c r="E42" s="3743" t="s">
        <v>4774</v>
      </c>
      <c r="F42" s="3772">
        <v>38086</v>
      </c>
      <c r="G42" s="3762"/>
      <c r="H42" s="3763"/>
      <c r="I42" s="3764"/>
      <c r="J42" s="3764"/>
      <c r="K42" s="3764"/>
    </row>
    <row r="43" spans="1:11" ht="17.25" customHeight="1" thickBot="1">
      <c r="A43" s="3745" t="s">
        <v>1946</v>
      </c>
      <c r="B43" s="3755" t="s">
        <v>4800</v>
      </c>
      <c r="C43" s="3773"/>
      <c r="D43" s="3774">
        <v>38087</v>
      </c>
      <c r="E43" s="3756" t="s">
        <v>4774</v>
      </c>
      <c r="F43" s="3775">
        <v>38625</v>
      </c>
      <c r="G43" s="3762"/>
      <c r="H43" s="3763"/>
      <c r="I43" s="3764"/>
      <c r="J43" s="3764"/>
      <c r="K43" s="3764"/>
    </row>
    <row r="44" spans="1:11" s="3753" customFormat="1" ht="12">
      <c r="F44" s="3767" t="s">
        <v>4796</v>
      </c>
    </row>
    <row r="45" spans="1:11" s="3753" customFormat="1" ht="12"/>
    <row r="46" spans="1:11" s="3753" customFormat="1" ht="12"/>
    <row r="47" spans="1:11" s="3753" customFormat="1" ht="12"/>
    <row r="48" spans="1:11" s="3753" customFormat="1" ht="12"/>
    <row r="49" s="3753" customFormat="1" ht="12"/>
    <row r="50" s="3753" customFormat="1" ht="12"/>
    <row r="51" s="3753" customFormat="1" ht="12"/>
    <row r="52" s="3753" customFormat="1" ht="12"/>
    <row r="53" s="3753" customFormat="1" ht="12"/>
    <row r="54" s="3753" customFormat="1" ht="12"/>
    <row r="55" s="3753" customFormat="1" ht="12"/>
    <row r="56" s="3753" customFormat="1" ht="12"/>
    <row r="57" s="3753" customFormat="1" ht="12"/>
    <row r="58" s="3753" customFormat="1" ht="12"/>
    <row r="59" s="3753" customFormat="1" ht="12"/>
    <row r="60" s="3753" customFormat="1" ht="12"/>
    <row r="61" s="3753" customFormat="1" ht="12"/>
    <row r="62" s="3753" customFormat="1" ht="12"/>
    <row r="63" s="3753" customFormat="1" ht="12"/>
    <row r="64" s="3753" customFormat="1" ht="12"/>
    <row r="65" s="3753" customFormat="1" ht="12"/>
    <row r="66" s="3753" customFormat="1" ht="12"/>
    <row r="67" s="3753" customFormat="1" ht="12"/>
  </sheetData>
  <mergeCells count="10">
    <mergeCell ref="A28:F28"/>
    <mergeCell ref="B29:C29"/>
    <mergeCell ref="D29:F29"/>
    <mergeCell ref="A1:F1"/>
    <mergeCell ref="A2:F2"/>
    <mergeCell ref="B3:C3"/>
    <mergeCell ref="D3:F3"/>
    <mergeCell ref="A12:F12"/>
    <mergeCell ref="B13:C13"/>
    <mergeCell ref="D13:F13"/>
  </mergeCells>
  <phoneticPr fontId="2"/>
  <pageMargins left="0.39370078740157483" right="0.39370078740157483" top="0.59055118110236227" bottom="0.59055118110236227" header="0.11811023622047245" footer="0.11811023622047245"/>
  <pageSetup paperSize="9" firstPageNumber="134" orientation="portrait" r:id="rId1"/>
  <headerFooter alignWithMargins="0">
    <oddFooter>&amp;C&amp;"ＭＳ 明朝,標準"&amp;10&amp;P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F9D63-B81A-4D5E-8097-8A0857D31894}">
  <dimension ref="A1:J48"/>
  <sheetViews>
    <sheetView showGridLines="0" view="pageBreakPreview" zoomScaleNormal="100" zoomScaleSheetLayoutView="100" workbookViewId="0">
      <selection activeCell="B4" sqref="B4"/>
    </sheetView>
  </sheetViews>
  <sheetFormatPr defaultColWidth="9" defaultRowHeight="13"/>
  <cols>
    <col min="1" max="1" width="8.81640625" style="2068" customWidth="1"/>
    <col min="2" max="2" width="26.1796875" style="2068" customWidth="1"/>
    <col min="3" max="3" width="27.453125" style="2068" customWidth="1"/>
    <col min="4" max="4" width="3.81640625" style="2068" customWidth="1"/>
    <col min="5" max="5" width="27.453125" style="2068" customWidth="1"/>
    <col min="6" max="6" width="8.81640625" style="2068" customWidth="1"/>
    <col min="7" max="7" width="26.1796875" style="2068" customWidth="1"/>
    <col min="8" max="8" width="27.453125" style="2068" customWidth="1"/>
    <col min="9" max="9" width="3.81640625" style="2068" customWidth="1"/>
    <col min="10" max="10" width="27.453125" style="2068" customWidth="1"/>
    <col min="11" max="11" width="14.453125" style="2068" bestFit="1" customWidth="1"/>
    <col min="12" max="16384" width="9" style="2068"/>
  </cols>
  <sheetData>
    <row r="1" spans="1:10" s="1876" customFormat="1" ht="30" customHeight="1">
      <c r="A1" s="6368" t="s">
        <v>4818</v>
      </c>
      <c r="B1" s="6368"/>
      <c r="C1" s="6368"/>
      <c r="D1" s="2206"/>
      <c r="E1" s="2206"/>
      <c r="F1" s="2239"/>
    </row>
    <row r="2" spans="1:10" s="1876" customFormat="1" ht="30" customHeight="1" thickBot="1">
      <c r="A2" s="6369" t="s">
        <v>4819</v>
      </c>
      <c r="B2" s="6369"/>
      <c r="C2" s="6369"/>
      <c r="D2" s="6369"/>
      <c r="E2" s="6369"/>
    </row>
    <row r="3" spans="1:10" s="3778" customFormat="1" ht="15" customHeight="1">
      <c r="A3" s="3776"/>
      <c r="B3" s="3777" t="s">
        <v>4770</v>
      </c>
      <c r="C3" s="5665" t="s">
        <v>4771</v>
      </c>
      <c r="D3" s="5665"/>
      <c r="E3" s="5668"/>
    </row>
    <row r="4" spans="1:10" s="3784" customFormat="1" ht="17.25" customHeight="1">
      <c r="A4" s="3779" t="s">
        <v>4772</v>
      </c>
      <c r="B4" s="3780" t="s">
        <v>4820</v>
      </c>
      <c r="C4" s="3781">
        <v>21245</v>
      </c>
      <c r="D4" s="3782" t="s">
        <v>4777</v>
      </c>
      <c r="E4" s="3783">
        <v>22705</v>
      </c>
      <c r="F4" s="2068"/>
      <c r="G4" s="2068"/>
      <c r="H4" s="2068"/>
      <c r="I4" s="2068"/>
      <c r="J4" s="2068"/>
    </row>
    <row r="5" spans="1:10" s="3784" customFormat="1" ht="17.25" customHeight="1">
      <c r="A5" s="3785" t="s">
        <v>1469</v>
      </c>
      <c r="B5" s="3786" t="s">
        <v>4821</v>
      </c>
      <c r="C5" s="3781">
        <v>22729</v>
      </c>
      <c r="D5" s="3782" t="s">
        <v>4777</v>
      </c>
      <c r="E5" s="3783">
        <v>24189</v>
      </c>
      <c r="F5" s="2068"/>
      <c r="G5" s="2068"/>
      <c r="H5" s="2068"/>
      <c r="I5" s="2068"/>
      <c r="J5" s="2068"/>
    </row>
    <row r="6" spans="1:10" s="3784" customFormat="1" ht="17.25" customHeight="1">
      <c r="A6" s="3785" t="s">
        <v>2017</v>
      </c>
      <c r="B6" s="3786" t="s">
        <v>4822</v>
      </c>
      <c r="C6" s="3781">
        <v>24190</v>
      </c>
      <c r="D6" s="3782" t="s">
        <v>4777</v>
      </c>
      <c r="E6" s="3783">
        <v>25650</v>
      </c>
      <c r="F6" s="2068"/>
      <c r="G6" s="2068"/>
      <c r="H6" s="2068"/>
      <c r="I6" s="2068"/>
      <c r="J6" s="2068"/>
    </row>
    <row r="7" spans="1:10" s="3784" customFormat="1" ht="17.25" customHeight="1">
      <c r="A7" s="3785" t="s">
        <v>4783</v>
      </c>
      <c r="B7" s="3786" t="s">
        <v>4823</v>
      </c>
      <c r="C7" s="3781">
        <v>25651</v>
      </c>
      <c r="D7" s="3782" t="s">
        <v>4777</v>
      </c>
      <c r="E7" s="3783">
        <v>27111</v>
      </c>
      <c r="F7" s="2068"/>
      <c r="G7" s="2068"/>
      <c r="H7" s="2068"/>
      <c r="I7" s="2068"/>
      <c r="J7" s="2068"/>
    </row>
    <row r="8" spans="1:10" s="3784" customFormat="1" ht="17.25" customHeight="1">
      <c r="A8" s="3785" t="s">
        <v>4785</v>
      </c>
      <c r="B8" s="3786" t="s">
        <v>4824</v>
      </c>
      <c r="C8" s="3781">
        <v>27120</v>
      </c>
      <c r="D8" s="3782" t="s">
        <v>4777</v>
      </c>
      <c r="E8" s="3783">
        <v>28580</v>
      </c>
      <c r="F8" s="2068"/>
      <c r="G8" s="2068"/>
      <c r="H8" s="2068"/>
      <c r="I8" s="2068"/>
      <c r="J8" s="2068"/>
    </row>
    <row r="9" spans="1:10" s="3784" customFormat="1" ht="17.25" customHeight="1">
      <c r="A9" s="3785" t="s">
        <v>4787</v>
      </c>
      <c r="B9" s="3786" t="s">
        <v>4824</v>
      </c>
      <c r="C9" s="3781">
        <v>28581</v>
      </c>
      <c r="D9" s="3782" t="s">
        <v>4777</v>
      </c>
      <c r="E9" s="3783">
        <v>30041</v>
      </c>
      <c r="F9" s="2068"/>
      <c r="G9" s="2068"/>
      <c r="H9" s="2068"/>
      <c r="I9" s="2068"/>
      <c r="J9" s="2068"/>
    </row>
    <row r="10" spans="1:10" s="3784" customFormat="1" ht="17.25" customHeight="1">
      <c r="A10" s="3785" t="s">
        <v>4789</v>
      </c>
      <c r="B10" s="3786" t="s">
        <v>4825</v>
      </c>
      <c r="C10" s="3781">
        <v>30042</v>
      </c>
      <c r="D10" s="3782" t="s">
        <v>4777</v>
      </c>
      <c r="E10" s="3783">
        <v>31502</v>
      </c>
      <c r="F10" s="2068"/>
      <c r="G10" s="2068"/>
      <c r="H10" s="2068"/>
      <c r="I10" s="2068"/>
      <c r="J10" s="2068"/>
    </row>
    <row r="11" spans="1:10" s="3784" customFormat="1" ht="17.25" customHeight="1">
      <c r="A11" s="3785" t="s">
        <v>1942</v>
      </c>
      <c r="B11" s="3786" t="s">
        <v>4825</v>
      </c>
      <c r="C11" s="3781">
        <v>31503</v>
      </c>
      <c r="D11" s="3782" t="s">
        <v>4777</v>
      </c>
      <c r="E11" s="3783">
        <v>32963</v>
      </c>
      <c r="F11" s="2068"/>
      <c r="G11" s="2068"/>
      <c r="H11" s="2068"/>
      <c r="I11" s="2068"/>
      <c r="J11" s="2068"/>
    </row>
    <row r="12" spans="1:10" s="3784" customFormat="1" ht="17.25" customHeight="1">
      <c r="A12" s="3785" t="s">
        <v>1943</v>
      </c>
      <c r="B12" s="3786" t="s">
        <v>4826</v>
      </c>
      <c r="C12" s="3781">
        <v>32964</v>
      </c>
      <c r="D12" s="3782" t="s">
        <v>4777</v>
      </c>
      <c r="E12" s="3783">
        <v>33827</v>
      </c>
      <c r="F12" s="2068"/>
      <c r="G12" s="2068"/>
      <c r="H12" s="2068"/>
      <c r="I12" s="2068"/>
      <c r="J12" s="2068"/>
    </row>
    <row r="13" spans="1:10" s="3784" customFormat="1" ht="17.25" customHeight="1">
      <c r="A13" s="3785" t="s">
        <v>485</v>
      </c>
      <c r="B13" s="3786" t="s">
        <v>4827</v>
      </c>
      <c r="C13" s="3781">
        <v>33828</v>
      </c>
      <c r="D13" s="3782" t="s">
        <v>4777</v>
      </c>
      <c r="E13" s="3783">
        <v>35288</v>
      </c>
      <c r="F13" s="2068"/>
      <c r="G13" s="2068"/>
      <c r="H13" s="2068"/>
      <c r="I13" s="2068"/>
      <c r="J13" s="2068"/>
    </row>
    <row r="14" spans="1:10" s="3784" customFormat="1" ht="17.25" customHeight="1">
      <c r="A14" s="3785" t="s">
        <v>486</v>
      </c>
      <c r="B14" s="3786" t="s">
        <v>4827</v>
      </c>
      <c r="C14" s="3781">
        <v>35289</v>
      </c>
      <c r="D14" s="3782" t="s">
        <v>4777</v>
      </c>
      <c r="E14" s="3783">
        <v>36300</v>
      </c>
      <c r="F14" s="2068"/>
      <c r="G14" s="2068"/>
      <c r="H14" s="2068"/>
      <c r="I14" s="2068"/>
      <c r="J14" s="2068"/>
    </row>
    <row r="15" spans="1:10" s="3784" customFormat="1" ht="17.25" customHeight="1">
      <c r="A15" s="3785" t="s">
        <v>1944</v>
      </c>
      <c r="B15" s="3786" t="s">
        <v>4828</v>
      </c>
      <c r="C15" s="3781">
        <v>36301</v>
      </c>
      <c r="D15" s="3782" t="s">
        <v>4777</v>
      </c>
      <c r="E15" s="3783">
        <v>37761</v>
      </c>
      <c r="F15" s="2068"/>
      <c r="G15" s="2068"/>
      <c r="H15" s="2068"/>
      <c r="I15" s="2068"/>
      <c r="J15" s="2068"/>
    </row>
    <row r="16" spans="1:10" s="3784" customFormat="1" ht="17.25" customHeight="1" thickBot="1">
      <c r="A16" s="3785" t="s">
        <v>1945</v>
      </c>
      <c r="B16" s="3786" t="s">
        <v>4829</v>
      </c>
      <c r="C16" s="3781">
        <v>37762</v>
      </c>
      <c r="D16" s="3782" t="s">
        <v>4777</v>
      </c>
      <c r="E16" s="3783">
        <v>38625</v>
      </c>
      <c r="F16" s="2068"/>
      <c r="G16" s="2068"/>
      <c r="H16" s="2068"/>
      <c r="I16" s="2068"/>
      <c r="J16" s="2068"/>
    </row>
    <row r="17" spans="1:10" s="3784" customFormat="1" ht="30" customHeight="1" thickBot="1">
      <c r="A17" s="6370" t="s">
        <v>4830</v>
      </c>
      <c r="B17" s="6370"/>
      <c r="C17" s="6370"/>
      <c r="D17" s="6370"/>
      <c r="E17" s="6370"/>
      <c r="F17" s="3787"/>
      <c r="G17" s="3786"/>
      <c r="H17" s="3788"/>
      <c r="I17" s="3782"/>
      <c r="J17" s="3789"/>
    </row>
    <row r="18" spans="1:10" s="3784" customFormat="1" ht="15" customHeight="1">
      <c r="A18" s="3776"/>
      <c r="B18" s="3777" t="s">
        <v>4770</v>
      </c>
      <c r="C18" s="5665" t="s">
        <v>4771</v>
      </c>
      <c r="D18" s="5665"/>
      <c r="E18" s="5668"/>
      <c r="F18" s="3787"/>
      <c r="G18" s="3786"/>
      <c r="H18" s="3788"/>
      <c r="I18" s="3782"/>
      <c r="J18" s="3789"/>
    </row>
    <row r="19" spans="1:10" s="3784" customFormat="1" ht="17.25" customHeight="1">
      <c r="A19" s="3779" t="s">
        <v>4831</v>
      </c>
      <c r="B19" s="3790" t="s">
        <v>4832</v>
      </c>
      <c r="C19" s="3788">
        <v>20247</v>
      </c>
      <c r="D19" s="3782" t="s">
        <v>4777</v>
      </c>
      <c r="E19" s="3789">
        <v>21707</v>
      </c>
      <c r="F19" s="3787"/>
      <c r="G19" s="3786"/>
      <c r="H19" s="3788"/>
      <c r="I19" s="3782"/>
      <c r="J19" s="3789"/>
    </row>
    <row r="20" spans="1:10" s="3784" customFormat="1" ht="17.25" customHeight="1">
      <c r="A20" s="3785" t="s">
        <v>889</v>
      </c>
      <c r="B20" s="3790" t="s">
        <v>4832</v>
      </c>
      <c r="C20" s="3788">
        <v>21708</v>
      </c>
      <c r="D20" s="3782" t="s">
        <v>4777</v>
      </c>
      <c r="E20" s="3789">
        <v>23168</v>
      </c>
      <c r="F20" s="3787"/>
      <c r="G20" s="3786"/>
      <c r="H20" s="3788"/>
      <c r="I20" s="3782"/>
      <c r="J20" s="3789"/>
    </row>
    <row r="21" spans="1:10" s="3784" customFormat="1" ht="17.25" customHeight="1">
      <c r="A21" s="3785" t="s">
        <v>890</v>
      </c>
      <c r="B21" s="3790" t="s">
        <v>4833</v>
      </c>
      <c r="C21" s="3788">
        <v>23169</v>
      </c>
      <c r="D21" s="3782" t="s">
        <v>4777</v>
      </c>
      <c r="E21" s="3789">
        <v>24629</v>
      </c>
      <c r="F21" s="3787"/>
      <c r="G21" s="3786"/>
      <c r="H21" s="3788"/>
      <c r="I21" s="3782"/>
      <c r="J21" s="3789"/>
    </row>
    <row r="22" spans="1:10" s="3784" customFormat="1" ht="17.25" customHeight="1">
      <c r="A22" s="3785" t="s">
        <v>891</v>
      </c>
      <c r="B22" s="3790" t="s">
        <v>4833</v>
      </c>
      <c r="C22" s="3788">
        <v>24630</v>
      </c>
      <c r="D22" s="3782" t="s">
        <v>4777</v>
      </c>
      <c r="E22" s="3789">
        <v>26064</v>
      </c>
      <c r="F22" s="3787"/>
      <c r="G22" s="3786"/>
      <c r="H22" s="3788"/>
      <c r="I22" s="3782"/>
      <c r="J22" s="3789"/>
    </row>
    <row r="23" spans="1:10" s="3784" customFormat="1" ht="17.25" customHeight="1">
      <c r="A23" s="3785" t="s">
        <v>892</v>
      </c>
      <c r="B23" s="3790" t="s">
        <v>4834</v>
      </c>
      <c r="C23" s="3788">
        <v>26065</v>
      </c>
      <c r="D23" s="3782" t="s">
        <v>4777</v>
      </c>
      <c r="E23" s="3789">
        <v>27525</v>
      </c>
      <c r="F23" s="3787"/>
      <c r="G23" s="3786"/>
      <c r="H23" s="3788"/>
      <c r="I23" s="3782"/>
      <c r="J23" s="3789"/>
    </row>
    <row r="24" spans="1:10" s="3784" customFormat="1" ht="17.25" customHeight="1">
      <c r="A24" s="3785" t="s">
        <v>893</v>
      </c>
      <c r="B24" s="3790" t="s">
        <v>4834</v>
      </c>
      <c r="C24" s="3788">
        <v>27526</v>
      </c>
      <c r="D24" s="3782" t="s">
        <v>4777</v>
      </c>
      <c r="E24" s="3789">
        <v>28986</v>
      </c>
      <c r="F24" s="3787"/>
      <c r="G24" s="3786"/>
      <c r="H24" s="3788"/>
      <c r="I24" s="3782"/>
      <c r="J24" s="3789"/>
    </row>
    <row r="25" spans="1:10" s="3784" customFormat="1" ht="17.25" customHeight="1">
      <c r="A25" s="3785" t="s">
        <v>894</v>
      </c>
      <c r="B25" s="3790" t="s">
        <v>4834</v>
      </c>
      <c r="C25" s="3788">
        <v>28987</v>
      </c>
      <c r="D25" s="3782" t="s">
        <v>4777</v>
      </c>
      <c r="E25" s="3789">
        <v>30447</v>
      </c>
      <c r="F25" s="3787"/>
      <c r="G25" s="3786"/>
      <c r="H25" s="3788"/>
      <c r="I25" s="3782"/>
      <c r="J25" s="3789"/>
    </row>
    <row r="26" spans="1:10" s="3784" customFormat="1" ht="17.25" customHeight="1">
      <c r="A26" s="3785" t="s">
        <v>895</v>
      </c>
      <c r="B26" s="3790" t="s">
        <v>4834</v>
      </c>
      <c r="C26" s="3788">
        <v>30448</v>
      </c>
      <c r="D26" s="3782" t="s">
        <v>4777</v>
      </c>
      <c r="E26" s="3789">
        <v>31908</v>
      </c>
      <c r="F26" s="3787"/>
      <c r="G26" s="3786"/>
      <c r="H26" s="3788"/>
      <c r="I26" s="3782"/>
      <c r="J26" s="3789"/>
    </row>
    <row r="27" spans="1:10" s="3784" customFormat="1" ht="17.25" customHeight="1">
      <c r="A27" s="3785" t="s">
        <v>896</v>
      </c>
      <c r="B27" s="3790" t="s">
        <v>4835</v>
      </c>
      <c r="C27" s="3788">
        <v>31909</v>
      </c>
      <c r="D27" s="3782" t="s">
        <v>4777</v>
      </c>
      <c r="E27" s="3789">
        <v>33369</v>
      </c>
      <c r="F27" s="3787"/>
      <c r="G27" s="3786"/>
      <c r="H27" s="3788"/>
      <c r="I27" s="3782"/>
      <c r="J27" s="3789"/>
    </row>
    <row r="28" spans="1:10" s="3784" customFormat="1" ht="17.25" customHeight="1">
      <c r="A28" s="3785" t="s">
        <v>897</v>
      </c>
      <c r="B28" s="3790" t="s">
        <v>4836</v>
      </c>
      <c r="C28" s="3788">
        <v>33775</v>
      </c>
      <c r="D28" s="3782" t="s">
        <v>4777</v>
      </c>
      <c r="E28" s="3789">
        <v>35235</v>
      </c>
      <c r="F28" s="3787"/>
      <c r="G28" s="3786"/>
      <c r="H28" s="3788"/>
      <c r="I28" s="3782"/>
      <c r="J28" s="3789"/>
    </row>
    <row r="29" spans="1:10" s="3784" customFormat="1" ht="17.25" customHeight="1">
      <c r="A29" s="3785" t="s">
        <v>898</v>
      </c>
      <c r="B29" s="3790" t="s">
        <v>4836</v>
      </c>
      <c r="C29" s="3788">
        <v>35236</v>
      </c>
      <c r="D29" s="3782" t="s">
        <v>4777</v>
      </c>
      <c r="E29" s="3789">
        <v>35694</v>
      </c>
      <c r="F29" s="3787"/>
      <c r="G29" s="3786"/>
      <c r="H29" s="3788"/>
      <c r="I29" s="3782"/>
      <c r="J29" s="3789"/>
    </row>
    <row r="30" spans="1:10" s="3784" customFormat="1" ht="17.25" customHeight="1">
      <c r="A30" s="3785" t="s">
        <v>487</v>
      </c>
      <c r="B30" s="3790" t="s">
        <v>4837</v>
      </c>
      <c r="C30" s="3788">
        <v>35695</v>
      </c>
      <c r="D30" s="3782" t="s">
        <v>4777</v>
      </c>
      <c r="E30" s="3789">
        <v>36469</v>
      </c>
      <c r="F30" s="3787"/>
      <c r="G30" s="3786"/>
      <c r="H30" s="3788"/>
      <c r="I30" s="3782"/>
      <c r="J30" s="3789"/>
    </row>
    <row r="31" spans="1:10" s="3784" customFormat="1" ht="17.25" customHeight="1">
      <c r="A31" s="3785" t="s">
        <v>488</v>
      </c>
      <c r="B31" s="3790" t="s">
        <v>4838</v>
      </c>
      <c r="C31" s="3788">
        <v>36494</v>
      </c>
      <c r="D31" s="3782" t="s">
        <v>4777</v>
      </c>
      <c r="E31" s="3789">
        <v>36616</v>
      </c>
      <c r="F31" s="3787"/>
      <c r="G31" s="3786"/>
      <c r="H31" s="3788"/>
      <c r="I31" s="3782"/>
      <c r="J31" s="3789"/>
    </row>
    <row r="32" spans="1:10" s="3784" customFormat="1" ht="17.25" customHeight="1">
      <c r="A32" s="3785" t="s">
        <v>489</v>
      </c>
      <c r="B32" s="3790" t="s">
        <v>4839</v>
      </c>
      <c r="C32" s="3788">
        <v>36626</v>
      </c>
      <c r="D32" s="3782" t="s">
        <v>4777</v>
      </c>
      <c r="E32" s="3789">
        <v>38086</v>
      </c>
      <c r="F32" s="3787"/>
      <c r="G32" s="3786"/>
      <c r="H32" s="3788"/>
      <c r="I32" s="3782"/>
      <c r="J32" s="3789"/>
    </row>
    <row r="33" spans="1:10" s="3784" customFormat="1" ht="17.25" customHeight="1" thickBot="1">
      <c r="A33" s="3791" t="s">
        <v>490</v>
      </c>
      <c r="B33" s="3792" t="s">
        <v>4839</v>
      </c>
      <c r="C33" s="3793">
        <v>38087</v>
      </c>
      <c r="D33" s="3794" t="s">
        <v>4777</v>
      </c>
      <c r="E33" s="3795">
        <v>38625</v>
      </c>
      <c r="F33" s="3787"/>
      <c r="G33" s="3786"/>
      <c r="H33" s="3788"/>
      <c r="I33" s="3782"/>
      <c r="J33" s="3789"/>
    </row>
    <row r="34" spans="1:10" s="3784" customFormat="1" ht="14.25" customHeight="1">
      <c r="A34" s="3787"/>
      <c r="B34" s="1910"/>
      <c r="C34" s="1910"/>
      <c r="D34" s="1910"/>
      <c r="E34" s="2100" t="s">
        <v>4840</v>
      </c>
      <c r="F34" s="3787"/>
      <c r="G34" s="3786"/>
      <c r="H34" s="3788"/>
      <c r="I34" s="3782"/>
      <c r="J34" s="3789"/>
    </row>
    <row r="35" spans="1:10" s="2084" customFormat="1" ht="12"/>
    <row r="36" spans="1:10" s="2084" customFormat="1" ht="12"/>
    <row r="37" spans="1:10" s="2084" customFormat="1" ht="12"/>
    <row r="38" spans="1:10" s="2084" customFormat="1" ht="12"/>
    <row r="39" spans="1:10" s="2084" customFormat="1" ht="12"/>
    <row r="40" spans="1:10" s="2084" customFormat="1" ht="12"/>
    <row r="41" spans="1:10" s="2084" customFormat="1" ht="12"/>
    <row r="42" spans="1:10" s="2084" customFormat="1" ht="12"/>
    <row r="43" spans="1:10" s="2084" customFormat="1" ht="12"/>
    <row r="44" spans="1:10" s="2084" customFormat="1" ht="12"/>
    <row r="45" spans="1:10" s="2084" customFormat="1" ht="12"/>
    <row r="46" spans="1:10" s="2084" customFormat="1" ht="12"/>
    <row r="47" spans="1:10" s="2084" customFormat="1" ht="12"/>
    <row r="48" spans="1:10" s="2084" customFormat="1" ht="12"/>
  </sheetData>
  <mergeCells count="5">
    <mergeCell ref="A1:C1"/>
    <mergeCell ref="A2:E2"/>
    <mergeCell ref="C3:E3"/>
    <mergeCell ref="A17:E17"/>
    <mergeCell ref="C18:E18"/>
  </mergeCells>
  <phoneticPr fontId="2"/>
  <pageMargins left="0.39370078740157483" right="0.39370078740157483" top="0.59055118110236227" bottom="0.59055118110236227" header="0.11811023622047245" footer="0.11811023622047245"/>
  <pageSetup paperSize="9" firstPageNumber="135" orientation="portrait" r:id="rId1"/>
  <headerFooter alignWithMargins="0">
    <oddFooter>&amp;C&amp;"ＭＳ 明朝,標準"&amp;10&amp;P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85478-2EC3-49C8-8518-2204FC2321CF}">
  <dimension ref="A1:K68"/>
  <sheetViews>
    <sheetView showGridLines="0" view="pageBreakPreview" zoomScaleNormal="100" zoomScaleSheetLayoutView="100" workbookViewId="0">
      <selection activeCell="B4" sqref="B4"/>
    </sheetView>
  </sheetViews>
  <sheetFormatPr defaultColWidth="9" defaultRowHeight="13"/>
  <cols>
    <col min="1" max="1" width="8.81640625" style="2068" customWidth="1"/>
    <col min="2" max="2" width="26.1796875" style="2068" customWidth="1"/>
    <col min="3" max="3" width="27.453125" style="2068" customWidth="1"/>
    <col min="4" max="4" width="3.81640625" style="2068" customWidth="1"/>
    <col min="5" max="5" width="27.453125" style="2068" customWidth="1"/>
    <col min="6" max="6" width="8.81640625" style="2068" customWidth="1"/>
    <col min="7" max="7" width="26.1796875" style="2068" customWidth="1"/>
    <col min="8" max="8" width="27.453125" style="2068" customWidth="1"/>
    <col min="9" max="9" width="3.81640625" style="2068" customWidth="1"/>
    <col min="10" max="10" width="27.453125" style="2068" customWidth="1"/>
    <col min="11" max="11" width="14.453125" style="2068" bestFit="1" customWidth="1"/>
    <col min="12" max="16384" width="9" style="2068"/>
  </cols>
  <sheetData>
    <row r="1" spans="1:5" ht="30" customHeight="1">
      <c r="A1" s="6373" t="s">
        <v>4841</v>
      </c>
      <c r="B1" s="6373"/>
      <c r="C1" s="6373"/>
      <c r="D1" s="2079"/>
      <c r="E1" s="2079"/>
    </row>
    <row r="2" spans="1:5" ht="26.25" customHeight="1" thickBot="1">
      <c r="A2" s="6374" t="s">
        <v>4769</v>
      </c>
      <c r="B2" s="6374"/>
      <c r="C2" s="6374"/>
      <c r="D2" s="6374"/>
      <c r="E2" s="6374"/>
    </row>
    <row r="3" spans="1:5" ht="20.149999999999999" customHeight="1">
      <c r="A3" s="3796"/>
      <c r="B3" s="3777" t="s">
        <v>4770</v>
      </c>
      <c r="C3" s="6372" t="s">
        <v>4771</v>
      </c>
      <c r="D3" s="6375"/>
      <c r="E3" s="6375"/>
    </row>
    <row r="4" spans="1:5" ht="18" customHeight="1">
      <c r="A4" s="3797" t="s">
        <v>4772</v>
      </c>
      <c r="B4" s="3798" t="s">
        <v>4842</v>
      </c>
      <c r="C4" s="3799">
        <v>38665</v>
      </c>
      <c r="D4" s="3800" t="s">
        <v>4774</v>
      </c>
      <c r="E4" s="3801">
        <v>39254</v>
      </c>
    </row>
    <row r="5" spans="1:5" ht="18" customHeight="1">
      <c r="A5" s="3802">
        <v>2</v>
      </c>
      <c r="B5" s="3803" t="s">
        <v>4843</v>
      </c>
      <c r="C5" s="3804">
        <v>39254</v>
      </c>
      <c r="D5" s="3805" t="s">
        <v>4777</v>
      </c>
      <c r="E5" s="3806">
        <v>39717</v>
      </c>
    </row>
    <row r="6" spans="1:5" ht="18" customHeight="1">
      <c r="A6" s="3802">
        <v>3</v>
      </c>
      <c r="B6" s="3786" t="s">
        <v>4844</v>
      </c>
      <c r="C6" s="3807">
        <v>39717</v>
      </c>
      <c r="D6" s="3786" t="s">
        <v>4774</v>
      </c>
      <c r="E6" s="3783">
        <v>40115</v>
      </c>
    </row>
    <row r="7" spans="1:5" ht="18" customHeight="1">
      <c r="A7" s="3802">
        <v>4</v>
      </c>
      <c r="B7" s="3786" t="s">
        <v>4845</v>
      </c>
      <c r="C7" s="3807">
        <v>40128</v>
      </c>
      <c r="D7" s="3786" t="s">
        <v>4774</v>
      </c>
      <c r="E7" s="3783">
        <v>40574</v>
      </c>
    </row>
    <row r="8" spans="1:5" ht="18" customHeight="1">
      <c r="A8" s="3802">
        <v>5</v>
      </c>
      <c r="B8" s="3786" t="s">
        <v>4846</v>
      </c>
      <c r="C8" s="3807">
        <v>40574</v>
      </c>
      <c r="D8" s="3786" t="s">
        <v>4777</v>
      </c>
      <c r="E8" s="3783">
        <v>41138</v>
      </c>
    </row>
    <row r="9" spans="1:5" ht="18" customHeight="1">
      <c r="A9" s="3808">
        <v>6</v>
      </c>
      <c r="B9" s="3786" t="s">
        <v>4847</v>
      </c>
      <c r="C9" s="3807">
        <v>41138</v>
      </c>
      <c r="D9" s="3786" t="s">
        <v>4777</v>
      </c>
      <c r="E9" s="3809">
        <v>41576</v>
      </c>
    </row>
    <row r="10" spans="1:5" ht="18" customHeight="1">
      <c r="A10" s="3808">
        <v>7</v>
      </c>
      <c r="B10" s="3786" t="s">
        <v>4848</v>
      </c>
      <c r="C10" s="3807">
        <v>41579</v>
      </c>
      <c r="D10" s="3786" t="s">
        <v>4774</v>
      </c>
      <c r="E10" s="3809">
        <v>42541</v>
      </c>
    </row>
    <row r="11" spans="1:5" ht="18" customHeight="1">
      <c r="A11" s="3808">
        <v>8</v>
      </c>
      <c r="B11" s="3786" t="s">
        <v>4849</v>
      </c>
      <c r="C11" s="3810">
        <v>42541</v>
      </c>
      <c r="D11" s="3786" t="s">
        <v>4777</v>
      </c>
      <c r="E11" s="3809">
        <v>43037</v>
      </c>
    </row>
    <row r="12" spans="1:5" ht="18" customHeight="1">
      <c r="A12" s="3808">
        <v>8</v>
      </c>
      <c r="B12" s="3786" t="s">
        <v>4850</v>
      </c>
      <c r="C12" s="3810">
        <v>43037</v>
      </c>
      <c r="D12" s="3786" t="s">
        <v>4777</v>
      </c>
      <c r="E12" s="3809">
        <v>43452</v>
      </c>
    </row>
    <row r="13" spans="1:5" ht="18" customHeight="1">
      <c r="A13" s="3808">
        <v>9</v>
      </c>
      <c r="B13" s="3786" t="s">
        <v>4851</v>
      </c>
      <c r="C13" s="3810">
        <v>43452</v>
      </c>
      <c r="D13" s="3786" t="s">
        <v>4777</v>
      </c>
      <c r="E13" s="3783">
        <v>43914</v>
      </c>
    </row>
    <row r="14" spans="1:5" ht="18" customHeight="1">
      <c r="A14" s="3808">
        <v>10</v>
      </c>
      <c r="B14" s="3786" t="s">
        <v>4852</v>
      </c>
      <c r="C14" s="3810">
        <v>43914</v>
      </c>
      <c r="D14" s="3786" t="s">
        <v>4777</v>
      </c>
      <c r="E14" s="3783">
        <v>44498</v>
      </c>
    </row>
    <row r="15" spans="1:5" ht="18" customHeight="1" thickBot="1">
      <c r="A15" s="3811">
        <v>11</v>
      </c>
      <c r="B15" s="3786" t="s">
        <v>4853</v>
      </c>
      <c r="C15" s="3810">
        <v>44501</v>
      </c>
      <c r="D15" s="3786" t="s">
        <v>4777</v>
      </c>
      <c r="E15" s="3812"/>
    </row>
    <row r="16" spans="1:5" s="3813" customFormat="1" ht="23.25" customHeight="1" thickBot="1">
      <c r="A16" s="6376" t="s">
        <v>4778</v>
      </c>
      <c r="B16" s="6376"/>
      <c r="C16" s="6376"/>
      <c r="D16" s="6376"/>
      <c r="E16" s="6376"/>
    </row>
    <row r="17" spans="1:5" s="3813" customFormat="1" ht="20.149999999999999" customHeight="1">
      <c r="A17" s="3796"/>
      <c r="B17" s="3777" t="s">
        <v>4770</v>
      </c>
      <c r="C17" s="6372" t="s">
        <v>4771</v>
      </c>
      <c r="D17" s="6375"/>
      <c r="E17" s="6375"/>
    </row>
    <row r="18" spans="1:5" s="3814" customFormat="1" ht="18" customHeight="1">
      <c r="A18" s="3797" t="s">
        <v>4772</v>
      </c>
      <c r="B18" s="3798" t="s">
        <v>4854</v>
      </c>
      <c r="C18" s="3804">
        <v>21238</v>
      </c>
      <c r="D18" s="3805" t="s">
        <v>4774</v>
      </c>
      <c r="E18" s="3806">
        <v>22692</v>
      </c>
    </row>
    <row r="19" spans="1:5" s="3814" customFormat="1" ht="18" customHeight="1">
      <c r="A19" s="3815" t="s">
        <v>1469</v>
      </c>
      <c r="B19" s="3803" t="s">
        <v>4855</v>
      </c>
      <c r="C19" s="3804">
        <v>22694</v>
      </c>
      <c r="D19" s="3805" t="s">
        <v>4774</v>
      </c>
      <c r="E19" s="3806">
        <v>24885</v>
      </c>
    </row>
    <row r="20" spans="1:5" s="3814" customFormat="1" ht="18" customHeight="1">
      <c r="A20" s="3815" t="s">
        <v>2017</v>
      </c>
      <c r="B20" s="3803" t="s">
        <v>4856</v>
      </c>
      <c r="C20" s="3804">
        <v>24885</v>
      </c>
      <c r="D20" s="3805" t="s">
        <v>4774</v>
      </c>
      <c r="E20" s="3806">
        <v>26345</v>
      </c>
    </row>
    <row r="21" spans="1:5" s="3814" customFormat="1" ht="18" customHeight="1">
      <c r="A21" s="3815" t="s">
        <v>4783</v>
      </c>
      <c r="B21" s="3803" t="s">
        <v>4857</v>
      </c>
      <c r="C21" s="3804">
        <v>26345</v>
      </c>
      <c r="D21" s="3805" t="s">
        <v>4774</v>
      </c>
      <c r="E21" s="3806">
        <v>27075</v>
      </c>
    </row>
    <row r="22" spans="1:5" s="3814" customFormat="1" ht="18" customHeight="1">
      <c r="A22" s="3815" t="s">
        <v>4785</v>
      </c>
      <c r="B22" s="3803" t="s">
        <v>4858</v>
      </c>
      <c r="C22" s="3804">
        <v>27076</v>
      </c>
      <c r="D22" s="3805" t="s">
        <v>4774</v>
      </c>
      <c r="E22" s="3806">
        <v>27806</v>
      </c>
    </row>
    <row r="23" spans="1:5" s="3814" customFormat="1" ht="18" customHeight="1">
      <c r="A23" s="3815" t="s">
        <v>4787</v>
      </c>
      <c r="B23" s="3803" t="s">
        <v>4859</v>
      </c>
      <c r="C23" s="3804">
        <v>27806</v>
      </c>
      <c r="D23" s="3805" t="s">
        <v>4774</v>
      </c>
      <c r="E23" s="3806">
        <v>28536</v>
      </c>
    </row>
    <row r="24" spans="1:5" s="3814" customFormat="1" ht="18" customHeight="1">
      <c r="A24" s="3815" t="s">
        <v>4789</v>
      </c>
      <c r="B24" s="3803" t="s">
        <v>4860</v>
      </c>
      <c r="C24" s="3804">
        <v>28537</v>
      </c>
      <c r="D24" s="3805" t="s">
        <v>4774</v>
      </c>
      <c r="E24" s="3806">
        <v>29267</v>
      </c>
    </row>
    <row r="25" spans="1:5" s="3814" customFormat="1" ht="18" customHeight="1">
      <c r="A25" s="3815" t="s">
        <v>1942</v>
      </c>
      <c r="B25" s="3803" t="s">
        <v>4861</v>
      </c>
      <c r="C25" s="3804">
        <v>29267</v>
      </c>
      <c r="D25" s="3805" t="s">
        <v>4774</v>
      </c>
      <c r="E25" s="3806">
        <v>29997</v>
      </c>
    </row>
    <row r="26" spans="1:5" s="3814" customFormat="1" ht="18" customHeight="1">
      <c r="A26" s="3815" t="s">
        <v>1943</v>
      </c>
      <c r="B26" s="3803" t="s">
        <v>4862</v>
      </c>
      <c r="C26" s="3804">
        <v>29998</v>
      </c>
      <c r="D26" s="3805" t="s">
        <v>4774</v>
      </c>
      <c r="E26" s="3806">
        <v>30728</v>
      </c>
    </row>
    <row r="27" spans="1:5" s="3814" customFormat="1" ht="18" customHeight="1">
      <c r="A27" s="3815" t="s">
        <v>485</v>
      </c>
      <c r="B27" s="3803" t="s">
        <v>4863</v>
      </c>
      <c r="C27" s="3804">
        <v>30728</v>
      </c>
      <c r="D27" s="3805" t="s">
        <v>4774</v>
      </c>
      <c r="E27" s="3806">
        <v>31458</v>
      </c>
    </row>
    <row r="28" spans="1:5" s="3814" customFormat="1" ht="18" customHeight="1">
      <c r="A28" s="3815" t="s">
        <v>486</v>
      </c>
      <c r="B28" s="3803" t="s">
        <v>4864</v>
      </c>
      <c r="C28" s="3804">
        <v>31460</v>
      </c>
      <c r="D28" s="3805" t="s">
        <v>4774</v>
      </c>
      <c r="E28" s="3806">
        <v>32189</v>
      </c>
    </row>
    <row r="29" spans="1:5" s="3814" customFormat="1" ht="18" customHeight="1">
      <c r="A29" s="3815" t="s">
        <v>1944</v>
      </c>
      <c r="B29" s="3803" t="s">
        <v>4865</v>
      </c>
      <c r="C29" s="3804">
        <v>32189</v>
      </c>
      <c r="D29" s="3805" t="s">
        <v>4774</v>
      </c>
      <c r="E29" s="3806">
        <v>32919</v>
      </c>
    </row>
    <row r="30" spans="1:5" s="3814" customFormat="1" ht="18" customHeight="1">
      <c r="A30" s="3815" t="s">
        <v>1945</v>
      </c>
      <c r="B30" s="3803" t="s">
        <v>4866</v>
      </c>
      <c r="C30" s="3804">
        <v>32920</v>
      </c>
      <c r="D30" s="3805" t="s">
        <v>4774</v>
      </c>
      <c r="E30" s="3806">
        <v>33651</v>
      </c>
    </row>
    <row r="31" spans="1:5" s="3814" customFormat="1" ht="18" customHeight="1">
      <c r="A31" s="3815" t="s">
        <v>1946</v>
      </c>
      <c r="B31" s="3803" t="s">
        <v>4867</v>
      </c>
      <c r="C31" s="3804">
        <v>33651</v>
      </c>
      <c r="D31" s="3805" t="s">
        <v>4774</v>
      </c>
      <c r="E31" s="3806">
        <v>34380</v>
      </c>
    </row>
    <row r="32" spans="1:5" s="3814" customFormat="1" ht="18" customHeight="1">
      <c r="A32" s="3815" t="s">
        <v>1947</v>
      </c>
      <c r="B32" s="3803" t="s">
        <v>4868</v>
      </c>
      <c r="C32" s="3804">
        <v>34381</v>
      </c>
      <c r="D32" s="3805" t="s">
        <v>4774</v>
      </c>
      <c r="E32" s="3806">
        <v>35110</v>
      </c>
    </row>
    <row r="33" spans="1:11" s="3814" customFormat="1" ht="18" customHeight="1">
      <c r="A33" s="3815" t="s">
        <v>1948</v>
      </c>
      <c r="B33" s="3803" t="s">
        <v>4869</v>
      </c>
      <c r="C33" s="3804">
        <v>35110</v>
      </c>
      <c r="D33" s="3805" t="s">
        <v>4774</v>
      </c>
      <c r="E33" s="3806">
        <v>35841</v>
      </c>
    </row>
    <row r="34" spans="1:11" s="3814" customFormat="1" ht="18" customHeight="1">
      <c r="A34" s="3815" t="s">
        <v>1445</v>
      </c>
      <c r="B34" s="3803" t="s">
        <v>4870</v>
      </c>
      <c r="C34" s="3804">
        <v>35842</v>
      </c>
      <c r="D34" s="3805" t="s">
        <v>4774</v>
      </c>
      <c r="E34" s="3806">
        <v>36571</v>
      </c>
    </row>
    <row r="35" spans="1:11" s="3814" customFormat="1" ht="18" customHeight="1">
      <c r="A35" s="3815" t="s">
        <v>4871</v>
      </c>
      <c r="B35" s="3803" t="s">
        <v>4872</v>
      </c>
      <c r="C35" s="3804">
        <v>36571</v>
      </c>
      <c r="D35" s="3805" t="s">
        <v>4774</v>
      </c>
      <c r="E35" s="3806">
        <v>36958</v>
      </c>
    </row>
    <row r="36" spans="1:11" s="3814" customFormat="1" ht="18" customHeight="1">
      <c r="A36" s="3815" t="s">
        <v>4873</v>
      </c>
      <c r="B36" s="3803" t="s">
        <v>4874</v>
      </c>
      <c r="C36" s="3804">
        <v>36958</v>
      </c>
      <c r="D36" s="3805" t="s">
        <v>4774</v>
      </c>
      <c r="E36" s="3806">
        <v>37302</v>
      </c>
    </row>
    <row r="37" spans="1:11" s="3814" customFormat="1" ht="18" customHeight="1">
      <c r="A37" s="3815" t="s">
        <v>4875</v>
      </c>
      <c r="B37" s="3803" t="s">
        <v>4876</v>
      </c>
      <c r="C37" s="3804">
        <v>37305</v>
      </c>
      <c r="D37" s="3805" t="s">
        <v>4777</v>
      </c>
      <c r="E37" s="3806">
        <v>37669</v>
      </c>
    </row>
    <row r="38" spans="1:11" s="3814" customFormat="1" ht="18" customHeight="1">
      <c r="A38" s="3815" t="s">
        <v>1664</v>
      </c>
      <c r="B38" s="3803" t="s">
        <v>4877</v>
      </c>
      <c r="C38" s="3804">
        <v>37669</v>
      </c>
      <c r="D38" s="3805" t="s">
        <v>4774</v>
      </c>
      <c r="E38" s="3806">
        <v>38380</v>
      </c>
    </row>
    <row r="39" spans="1:11" s="3814" customFormat="1" ht="18" customHeight="1" thickBot="1">
      <c r="A39" s="3816" t="s">
        <v>1232</v>
      </c>
      <c r="B39" s="3817" t="s">
        <v>4878</v>
      </c>
      <c r="C39" s="3818">
        <v>38380</v>
      </c>
      <c r="D39" s="3819" t="s">
        <v>4774</v>
      </c>
      <c r="E39" s="3820">
        <v>38625</v>
      </c>
    </row>
    <row r="40" spans="1:11" s="3814" customFormat="1" ht="6" customHeight="1">
      <c r="A40" s="3821"/>
      <c r="B40" s="3803"/>
      <c r="C40" s="3804"/>
      <c r="D40" s="3805"/>
      <c r="E40" s="3806"/>
    </row>
    <row r="41" spans="1:11" s="3814" customFormat="1" ht="6" customHeight="1" thickBot="1">
      <c r="A41" s="3821"/>
      <c r="B41" s="3803"/>
      <c r="C41" s="3804"/>
      <c r="D41" s="3805"/>
      <c r="E41" s="3806"/>
    </row>
    <row r="42" spans="1:11" s="3814" customFormat="1" ht="23.25" customHeight="1" thickBot="1">
      <c r="A42" s="6376" t="s">
        <v>4790</v>
      </c>
      <c r="B42" s="6376"/>
      <c r="C42" s="6376"/>
      <c r="D42" s="6376"/>
      <c r="E42" s="6376"/>
    </row>
    <row r="43" spans="1:11" s="3814" customFormat="1" ht="20.149999999999999" customHeight="1">
      <c r="A43" s="3796"/>
      <c r="B43" s="3777" t="s">
        <v>4770</v>
      </c>
      <c r="C43" s="6371" t="s">
        <v>4771</v>
      </c>
      <c r="D43" s="6371"/>
      <c r="E43" s="6372"/>
      <c r="F43" s="3822"/>
      <c r="G43" s="3822"/>
      <c r="H43" s="3822"/>
      <c r="I43" s="3822"/>
      <c r="J43" s="3822"/>
    </row>
    <row r="44" spans="1:11" s="3813" customFormat="1" ht="18" customHeight="1">
      <c r="A44" s="3797" t="s">
        <v>4772</v>
      </c>
      <c r="B44" s="3823" t="s">
        <v>4879</v>
      </c>
      <c r="C44" s="3804">
        <v>20180</v>
      </c>
      <c r="D44" s="3805" t="s">
        <v>4774</v>
      </c>
      <c r="E44" s="3806">
        <v>21663</v>
      </c>
      <c r="F44" s="3824"/>
      <c r="G44" s="3824"/>
      <c r="H44" s="3824"/>
      <c r="I44" s="3824"/>
      <c r="J44" s="3824"/>
      <c r="K44" s="3824"/>
    </row>
    <row r="45" spans="1:11" s="3814" customFormat="1" ht="18" customHeight="1">
      <c r="A45" s="3815" t="s">
        <v>1469</v>
      </c>
      <c r="B45" s="3825" t="s">
        <v>4880</v>
      </c>
      <c r="C45" s="3804">
        <v>21690</v>
      </c>
      <c r="D45" s="3805" t="s">
        <v>4774</v>
      </c>
      <c r="E45" s="3806">
        <v>22006</v>
      </c>
      <c r="F45" s="3826"/>
      <c r="G45" s="3827"/>
      <c r="H45" s="3827"/>
      <c r="I45" s="3827"/>
      <c r="J45" s="3827"/>
    </row>
    <row r="46" spans="1:11" s="3814" customFormat="1" ht="18" customHeight="1">
      <c r="A46" s="3815" t="s">
        <v>2017</v>
      </c>
      <c r="B46" s="3825" t="s">
        <v>4881</v>
      </c>
      <c r="C46" s="3804">
        <v>22012</v>
      </c>
      <c r="D46" s="3805" t="s">
        <v>4774</v>
      </c>
      <c r="E46" s="3806">
        <v>24202</v>
      </c>
      <c r="F46" s="3826"/>
      <c r="G46" s="3827"/>
      <c r="H46" s="3827"/>
      <c r="I46" s="3827"/>
      <c r="J46" s="3827"/>
    </row>
    <row r="47" spans="1:11" s="3814" customFormat="1" ht="18" customHeight="1">
      <c r="A47" s="3815" t="s">
        <v>4783</v>
      </c>
      <c r="B47" s="3825" t="s">
        <v>4882</v>
      </c>
      <c r="C47" s="3804">
        <v>24202</v>
      </c>
      <c r="D47" s="3805" t="s">
        <v>4774</v>
      </c>
      <c r="E47" s="3806">
        <v>24583</v>
      </c>
      <c r="F47" s="3822"/>
      <c r="G47" s="3822"/>
      <c r="H47" s="3822"/>
    </row>
    <row r="48" spans="1:11" s="3814" customFormat="1" ht="18" customHeight="1">
      <c r="A48" s="3815" t="s">
        <v>4785</v>
      </c>
      <c r="B48" s="3825" t="s">
        <v>4883</v>
      </c>
      <c r="C48" s="3804">
        <v>24623</v>
      </c>
      <c r="D48" s="3805" t="s">
        <v>4774</v>
      </c>
      <c r="E48" s="3806">
        <v>25665</v>
      </c>
      <c r="F48" s="3822"/>
      <c r="G48" s="3822"/>
      <c r="H48" s="3822"/>
    </row>
    <row r="49" spans="1:8" s="3814" customFormat="1" ht="18" customHeight="1">
      <c r="A49" s="3815" t="s">
        <v>4787</v>
      </c>
      <c r="B49" s="3825" t="s">
        <v>4884</v>
      </c>
      <c r="C49" s="3804">
        <v>25665</v>
      </c>
      <c r="D49" s="3805" t="s">
        <v>4774</v>
      </c>
      <c r="E49" s="3806">
        <v>26389</v>
      </c>
      <c r="F49" s="3822"/>
      <c r="G49" s="3822"/>
      <c r="H49" s="3822"/>
    </row>
    <row r="50" spans="1:8" s="2084" customFormat="1" ht="18" customHeight="1">
      <c r="A50" s="3815" t="s">
        <v>4789</v>
      </c>
      <c r="B50" s="3825" t="s">
        <v>4885</v>
      </c>
      <c r="C50" s="3804">
        <v>26393</v>
      </c>
      <c r="D50" s="3805" t="s">
        <v>4774</v>
      </c>
      <c r="E50" s="3806">
        <v>27123</v>
      </c>
    </row>
    <row r="51" spans="1:8" s="2084" customFormat="1" ht="18" customHeight="1">
      <c r="A51" s="3815" t="s">
        <v>1942</v>
      </c>
      <c r="B51" s="3825" t="s">
        <v>4886</v>
      </c>
      <c r="C51" s="3804">
        <v>27123</v>
      </c>
      <c r="D51" s="3805" t="s">
        <v>4774</v>
      </c>
      <c r="E51" s="3806">
        <v>27850</v>
      </c>
    </row>
    <row r="52" spans="1:8" s="2084" customFormat="1" ht="18" customHeight="1">
      <c r="A52" s="3815" t="s">
        <v>1943</v>
      </c>
      <c r="B52" s="3825" t="s">
        <v>4887</v>
      </c>
      <c r="C52" s="3804">
        <v>27855</v>
      </c>
      <c r="D52" s="3805" t="s">
        <v>4774</v>
      </c>
      <c r="E52" s="3806">
        <v>28584</v>
      </c>
    </row>
    <row r="53" spans="1:8" s="2084" customFormat="1" ht="18" customHeight="1">
      <c r="A53" s="3815" t="s">
        <v>485</v>
      </c>
      <c r="B53" s="3825" t="s">
        <v>4888</v>
      </c>
      <c r="C53" s="3804">
        <v>28584</v>
      </c>
      <c r="D53" s="3805" t="s">
        <v>4774</v>
      </c>
      <c r="E53" s="3806">
        <v>29311</v>
      </c>
    </row>
    <row r="54" spans="1:8" s="2084" customFormat="1" ht="18" customHeight="1">
      <c r="A54" s="3815" t="s">
        <v>486</v>
      </c>
      <c r="B54" s="3825" t="s">
        <v>4795</v>
      </c>
      <c r="C54" s="3804">
        <v>29314</v>
      </c>
      <c r="D54" s="3805" t="s">
        <v>4774</v>
      </c>
      <c r="E54" s="3806">
        <v>30043</v>
      </c>
    </row>
    <row r="55" spans="1:8" s="2084" customFormat="1" ht="18" customHeight="1">
      <c r="A55" s="3815" t="s">
        <v>1944</v>
      </c>
      <c r="B55" s="3825" t="s">
        <v>4889</v>
      </c>
      <c r="C55" s="3804">
        <v>30043</v>
      </c>
      <c r="D55" s="3805" t="s">
        <v>4774</v>
      </c>
      <c r="E55" s="3806">
        <v>30772</v>
      </c>
    </row>
    <row r="56" spans="1:8" s="2084" customFormat="1" ht="18" customHeight="1">
      <c r="A56" s="3815" t="s">
        <v>1945</v>
      </c>
      <c r="B56" s="3825" t="s">
        <v>4890</v>
      </c>
      <c r="C56" s="3804">
        <v>30777</v>
      </c>
      <c r="D56" s="3805" t="s">
        <v>4774</v>
      </c>
      <c r="E56" s="3806">
        <v>31505</v>
      </c>
    </row>
    <row r="57" spans="1:8" s="2084" customFormat="1" ht="18" customHeight="1">
      <c r="A57" s="3815" t="s">
        <v>1946</v>
      </c>
      <c r="B57" s="3825" t="s">
        <v>4891</v>
      </c>
      <c r="C57" s="3804">
        <v>31505</v>
      </c>
      <c r="D57" s="3805" t="s">
        <v>4774</v>
      </c>
      <c r="E57" s="3806">
        <v>32233</v>
      </c>
    </row>
    <row r="58" spans="1:8" s="2084" customFormat="1" ht="18" customHeight="1">
      <c r="A58" s="3815" t="s">
        <v>1947</v>
      </c>
      <c r="B58" s="3825" t="s">
        <v>4892</v>
      </c>
      <c r="C58" s="3804">
        <v>32237</v>
      </c>
      <c r="D58" s="3805" t="s">
        <v>4774</v>
      </c>
      <c r="E58" s="3806" t="s">
        <v>4893</v>
      </c>
    </row>
    <row r="59" spans="1:8" s="2084" customFormat="1" ht="18" customHeight="1">
      <c r="A59" s="3815" t="s">
        <v>1948</v>
      </c>
      <c r="B59" s="3825" t="s">
        <v>4894</v>
      </c>
      <c r="C59" s="3804" t="s">
        <v>4893</v>
      </c>
      <c r="D59" s="3805" t="s">
        <v>4774</v>
      </c>
      <c r="E59" s="3806">
        <v>33116</v>
      </c>
    </row>
    <row r="60" spans="1:8" s="2084" customFormat="1" ht="18" customHeight="1">
      <c r="A60" s="3815" t="s">
        <v>1445</v>
      </c>
      <c r="B60" s="3825" t="s">
        <v>4895</v>
      </c>
      <c r="C60" s="3804">
        <v>33116</v>
      </c>
      <c r="D60" s="3805" t="s">
        <v>4774</v>
      </c>
      <c r="E60" s="3806">
        <v>33694</v>
      </c>
    </row>
    <row r="61" spans="1:8" s="2084" customFormat="1" ht="18" customHeight="1">
      <c r="A61" s="3815" t="s">
        <v>4871</v>
      </c>
      <c r="B61" s="3825" t="s">
        <v>4896</v>
      </c>
      <c r="C61" s="3804">
        <v>33695</v>
      </c>
      <c r="D61" s="3805" t="s">
        <v>4774</v>
      </c>
      <c r="E61" s="3806">
        <v>34429</v>
      </c>
    </row>
    <row r="62" spans="1:8" s="2084" customFormat="1" ht="18" customHeight="1">
      <c r="A62" s="3815" t="s">
        <v>4873</v>
      </c>
      <c r="B62" s="3825" t="s">
        <v>4897</v>
      </c>
      <c r="C62" s="3804">
        <v>34429</v>
      </c>
      <c r="D62" s="3805" t="s">
        <v>4774</v>
      </c>
      <c r="E62" s="3806">
        <v>35155</v>
      </c>
    </row>
    <row r="63" spans="1:8" s="2084" customFormat="1" ht="18" customHeight="1">
      <c r="A63" s="3815" t="s">
        <v>4875</v>
      </c>
      <c r="B63" s="3825" t="s">
        <v>4898</v>
      </c>
      <c r="C63" s="3804">
        <v>35156</v>
      </c>
      <c r="D63" s="3805" t="s">
        <v>4774</v>
      </c>
      <c r="E63" s="3806">
        <v>35888</v>
      </c>
    </row>
    <row r="64" spans="1:8" s="2084" customFormat="1" ht="18" customHeight="1">
      <c r="A64" s="3815" t="s">
        <v>1664</v>
      </c>
      <c r="B64" s="3825" t="s">
        <v>4899</v>
      </c>
      <c r="C64" s="3804">
        <v>35888</v>
      </c>
      <c r="D64" s="3805" t="s">
        <v>4774</v>
      </c>
      <c r="E64" s="3806">
        <v>36616</v>
      </c>
    </row>
    <row r="65" spans="1:5" s="2084" customFormat="1" ht="18" customHeight="1">
      <c r="A65" s="3815" t="s">
        <v>1232</v>
      </c>
      <c r="B65" s="3825" t="s">
        <v>4900</v>
      </c>
      <c r="C65" s="3804">
        <v>36619</v>
      </c>
      <c r="D65" s="3805" t="s">
        <v>4774</v>
      </c>
      <c r="E65" s="3806">
        <v>37346</v>
      </c>
    </row>
    <row r="66" spans="1:5" ht="18" customHeight="1">
      <c r="A66" s="3815" t="s">
        <v>1949</v>
      </c>
      <c r="B66" s="3825" t="s">
        <v>4899</v>
      </c>
      <c r="C66" s="3804">
        <v>37347</v>
      </c>
      <c r="D66" s="3805" t="s">
        <v>4774</v>
      </c>
      <c r="E66" s="3806">
        <v>38077</v>
      </c>
    </row>
    <row r="67" spans="1:5" ht="18" customHeight="1" thickBot="1">
      <c r="A67" s="3816" t="s">
        <v>1665</v>
      </c>
      <c r="B67" s="3828" t="s">
        <v>4901</v>
      </c>
      <c r="C67" s="3818">
        <v>38078</v>
      </c>
      <c r="D67" s="3819" t="s">
        <v>4774</v>
      </c>
      <c r="E67" s="3820">
        <v>38625</v>
      </c>
    </row>
    <row r="68" spans="1:5">
      <c r="E68" s="2059" t="s">
        <v>4902</v>
      </c>
    </row>
  </sheetData>
  <mergeCells count="7">
    <mergeCell ref="C43:E43"/>
    <mergeCell ref="A1:C1"/>
    <mergeCell ref="A2:E2"/>
    <mergeCell ref="C3:E3"/>
    <mergeCell ref="A16:E16"/>
    <mergeCell ref="C17:E17"/>
    <mergeCell ref="A42:E42"/>
  </mergeCells>
  <phoneticPr fontId="2"/>
  <pageMargins left="0.39370078740157483" right="0.39370078740157483" top="0.59055118110236227" bottom="0.59055118110236227" header="0.11811023622047245" footer="0.11811023622047245"/>
  <pageSetup paperSize="9" firstPageNumber="136" orientation="portrait" r:id="rId1"/>
  <headerFooter alignWithMargins="0">
    <oddFooter>&amp;C&amp;"ＭＳ 明朝,標準"&amp;10&amp;P</oddFooter>
  </headerFooter>
  <rowBreaks count="1" manualBreakCount="1">
    <brk id="40" max="4"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D02C1-19BB-40C5-8A42-7A06DA235A0C}">
  <dimension ref="A1:J96"/>
  <sheetViews>
    <sheetView showGridLines="0" view="pageBreakPreview" zoomScaleNormal="100" zoomScaleSheetLayoutView="100" workbookViewId="0">
      <selection activeCell="E14" sqref="E14"/>
    </sheetView>
  </sheetViews>
  <sheetFormatPr defaultColWidth="9" defaultRowHeight="13"/>
  <cols>
    <col min="1" max="1" width="8.81640625" style="3840" customWidth="1"/>
    <col min="2" max="2" width="26.1796875" style="3840" customWidth="1"/>
    <col min="3" max="3" width="27.453125" style="3840" customWidth="1"/>
    <col min="4" max="4" width="3.81640625" style="3840" customWidth="1"/>
    <col min="5" max="5" width="27.453125" style="3840" customWidth="1"/>
    <col min="6" max="6" width="8.81640625" style="3840" customWidth="1"/>
    <col min="7" max="7" width="26.1796875" style="3840" customWidth="1"/>
    <col min="8" max="8" width="27.453125" style="3840" customWidth="1"/>
    <col min="9" max="9" width="3.81640625" style="3840" customWidth="1"/>
    <col min="10" max="10" width="27.453125" style="3872" customWidth="1"/>
    <col min="11" max="16384" width="9" style="3840"/>
  </cols>
  <sheetData>
    <row r="1" spans="1:10" s="3832" customFormat="1" ht="30" customHeight="1">
      <c r="A1" s="6379" t="s">
        <v>4903</v>
      </c>
      <c r="B1" s="6379"/>
      <c r="C1" s="6379"/>
      <c r="D1" s="6379"/>
      <c r="E1" s="6379"/>
      <c r="F1" s="3829"/>
      <c r="G1" s="3830"/>
      <c r="H1" s="3830"/>
      <c r="I1" s="3830"/>
      <c r="J1" s="3831"/>
    </row>
    <row r="2" spans="1:10" s="3832" customFormat="1" ht="30" customHeight="1" thickBot="1">
      <c r="A2" s="6380" t="s">
        <v>4769</v>
      </c>
      <c r="B2" s="6380"/>
      <c r="C2" s="6380"/>
      <c r="D2" s="6380"/>
      <c r="E2" s="6380"/>
    </row>
    <row r="3" spans="1:10" s="3832" customFormat="1" ht="20.149999999999999" customHeight="1">
      <c r="A3" s="3833"/>
      <c r="B3" s="3834" t="s">
        <v>4770</v>
      </c>
      <c r="C3" s="6381" t="s">
        <v>4771</v>
      </c>
      <c r="D3" s="6381"/>
      <c r="E3" s="6382"/>
    </row>
    <row r="4" spans="1:10" ht="17.25" customHeight="1">
      <c r="A4" s="3835" t="s">
        <v>4772</v>
      </c>
      <c r="B4" s="3836" t="s">
        <v>4904</v>
      </c>
      <c r="C4" s="3837">
        <v>38665</v>
      </c>
      <c r="D4" s="3838" t="s">
        <v>4777</v>
      </c>
      <c r="E4" s="3839">
        <v>39167</v>
      </c>
      <c r="J4" s="3840"/>
    </row>
    <row r="5" spans="1:10" ht="17.25" customHeight="1">
      <c r="A5" s="3841" t="s">
        <v>1469</v>
      </c>
      <c r="B5" s="3842" t="s">
        <v>4905</v>
      </c>
      <c r="C5" s="3843">
        <v>39167</v>
      </c>
      <c r="D5" s="3844" t="s">
        <v>4777</v>
      </c>
      <c r="E5" s="3845">
        <v>39717</v>
      </c>
      <c r="J5" s="3840"/>
    </row>
    <row r="6" spans="1:10" ht="17.25" customHeight="1">
      <c r="A6" s="3841" t="s">
        <v>2017</v>
      </c>
      <c r="B6" s="3842" t="s">
        <v>4906</v>
      </c>
      <c r="C6" s="3843">
        <v>39717</v>
      </c>
      <c r="D6" s="3844" t="s">
        <v>4777</v>
      </c>
      <c r="E6" s="3845">
        <v>40115</v>
      </c>
      <c r="J6" s="3840"/>
    </row>
    <row r="7" spans="1:10" ht="17.25" customHeight="1">
      <c r="A7" s="3841" t="s">
        <v>4783</v>
      </c>
      <c r="B7" s="3842" t="s">
        <v>4907</v>
      </c>
      <c r="C7" s="3843">
        <v>40127</v>
      </c>
      <c r="D7" s="3844" t="s">
        <v>4777</v>
      </c>
      <c r="E7" s="3845">
        <v>40753</v>
      </c>
      <c r="J7" s="3840"/>
    </row>
    <row r="8" spans="1:10" ht="17.25" customHeight="1">
      <c r="A8" s="3841" t="s">
        <v>4785</v>
      </c>
      <c r="B8" s="3842" t="s">
        <v>4908</v>
      </c>
      <c r="C8" s="3843">
        <v>40753</v>
      </c>
      <c r="D8" s="3844" t="s">
        <v>4777</v>
      </c>
      <c r="E8" s="3845">
        <v>41078</v>
      </c>
      <c r="J8" s="3840"/>
    </row>
    <row r="9" spans="1:10" s="3848" customFormat="1" ht="17.25" customHeight="1">
      <c r="A9" s="3846">
        <v>6</v>
      </c>
      <c r="B9" s="3847" t="s">
        <v>4909</v>
      </c>
      <c r="C9" s="3843">
        <v>41078</v>
      </c>
      <c r="D9" s="3847" t="s">
        <v>4774</v>
      </c>
      <c r="E9" s="3809">
        <v>41576</v>
      </c>
    </row>
    <row r="10" spans="1:10" s="3848" customFormat="1" ht="17.25" customHeight="1">
      <c r="A10" s="3846">
        <v>7</v>
      </c>
      <c r="B10" s="3847" t="s">
        <v>4910</v>
      </c>
      <c r="C10" s="3810">
        <v>41579</v>
      </c>
      <c r="D10" s="3847" t="s">
        <v>4774</v>
      </c>
      <c r="E10" s="3849">
        <v>41901</v>
      </c>
    </row>
    <row r="11" spans="1:10" s="3848" customFormat="1" ht="17.25" customHeight="1">
      <c r="A11" s="3846">
        <v>8</v>
      </c>
      <c r="B11" s="3847" t="s">
        <v>4911</v>
      </c>
      <c r="C11" s="3810">
        <v>41901</v>
      </c>
      <c r="D11" s="3847" t="s">
        <v>4777</v>
      </c>
      <c r="E11" s="3849">
        <v>42313</v>
      </c>
    </row>
    <row r="12" spans="1:10" s="3848" customFormat="1" ht="17.25" customHeight="1">
      <c r="A12" s="3850">
        <v>9</v>
      </c>
      <c r="B12" s="3851" t="s">
        <v>4850</v>
      </c>
      <c r="C12" s="3852">
        <v>42313</v>
      </c>
      <c r="D12" s="3853" t="s">
        <v>4774</v>
      </c>
      <c r="E12" s="3854">
        <v>42633</v>
      </c>
    </row>
    <row r="13" spans="1:10" s="3855" customFormat="1" ht="17.25" customHeight="1">
      <c r="A13" s="3850">
        <v>10</v>
      </c>
      <c r="B13" s="3851" t="s">
        <v>4912</v>
      </c>
      <c r="C13" s="3852">
        <v>42633</v>
      </c>
      <c r="D13" s="3851" t="s">
        <v>4777</v>
      </c>
      <c r="E13" s="3854">
        <v>43037</v>
      </c>
    </row>
    <row r="14" spans="1:10" s="3855" customFormat="1" ht="17.25" customHeight="1">
      <c r="A14" s="3850">
        <v>11</v>
      </c>
      <c r="B14" s="3851" t="s">
        <v>4912</v>
      </c>
      <c r="C14" s="3852">
        <v>43038</v>
      </c>
      <c r="D14" s="3851" t="s">
        <v>4777</v>
      </c>
      <c r="E14" s="3854" t="s">
        <v>4913</v>
      </c>
    </row>
    <row r="15" spans="1:10" s="3855" customFormat="1" ht="17.25" customHeight="1">
      <c r="A15" s="3850">
        <v>12</v>
      </c>
      <c r="B15" s="3851" t="s">
        <v>4914</v>
      </c>
      <c r="C15" s="3856" t="s">
        <v>4915</v>
      </c>
      <c r="D15" s="3851" t="s">
        <v>4777</v>
      </c>
      <c r="E15" s="3854">
        <v>44498</v>
      </c>
    </row>
    <row r="16" spans="1:10" s="3855" customFormat="1" ht="17.25" customHeight="1" thickBot="1">
      <c r="A16" s="3850">
        <v>13</v>
      </c>
      <c r="B16" s="3851" t="s">
        <v>4916</v>
      </c>
      <c r="C16" s="3852">
        <v>44501</v>
      </c>
      <c r="D16" s="3851" t="s">
        <v>4777</v>
      </c>
      <c r="E16" s="3857"/>
    </row>
    <row r="17" spans="1:10" s="3832" customFormat="1" ht="19.5" customHeight="1" thickBot="1">
      <c r="A17" s="3858"/>
      <c r="B17" s="6383" t="s">
        <v>4778</v>
      </c>
      <c r="C17" s="6383"/>
      <c r="D17" s="6383"/>
      <c r="E17" s="6383"/>
    </row>
    <row r="18" spans="1:10" ht="15.75" customHeight="1">
      <c r="A18" s="3859" t="s">
        <v>2949</v>
      </c>
      <c r="B18" s="3860" t="s">
        <v>4770</v>
      </c>
      <c r="C18" s="6384" t="s">
        <v>4771</v>
      </c>
      <c r="D18" s="6384"/>
      <c r="E18" s="6377"/>
      <c r="J18" s="3840"/>
    </row>
    <row r="19" spans="1:10" ht="15.75" customHeight="1">
      <c r="A19" s="3835" t="s">
        <v>4772</v>
      </c>
      <c r="B19" s="3786" t="s">
        <v>4917</v>
      </c>
      <c r="C19" s="3843">
        <v>21238</v>
      </c>
      <c r="D19" s="3844" t="s">
        <v>4777</v>
      </c>
      <c r="E19" s="3845">
        <v>22692</v>
      </c>
      <c r="J19" s="3840"/>
    </row>
    <row r="20" spans="1:10" ht="15.75" customHeight="1">
      <c r="A20" s="3841" t="s">
        <v>1469</v>
      </c>
      <c r="B20" s="3847" t="s">
        <v>4918</v>
      </c>
      <c r="C20" s="3843">
        <v>22694</v>
      </c>
      <c r="D20" s="3844" t="s">
        <v>4777</v>
      </c>
      <c r="E20" s="3845">
        <v>24153</v>
      </c>
      <c r="J20" s="3840"/>
    </row>
    <row r="21" spans="1:10" ht="15.75" customHeight="1">
      <c r="A21" s="3841" t="s">
        <v>2017</v>
      </c>
      <c r="B21" s="3847" t="s">
        <v>4919</v>
      </c>
      <c r="C21" s="3843">
        <v>24154</v>
      </c>
      <c r="D21" s="3844" t="s">
        <v>4777</v>
      </c>
      <c r="E21" s="3845">
        <v>24885</v>
      </c>
      <c r="J21" s="3840"/>
    </row>
    <row r="22" spans="1:10" ht="15.75" customHeight="1">
      <c r="A22" s="3841" t="s">
        <v>4783</v>
      </c>
      <c r="B22" s="3847" t="s">
        <v>4920</v>
      </c>
      <c r="C22" s="3843">
        <v>24885</v>
      </c>
      <c r="D22" s="3844" t="s">
        <v>4777</v>
      </c>
      <c r="E22" s="3845">
        <v>25614</v>
      </c>
      <c r="J22" s="3840"/>
    </row>
    <row r="23" spans="1:10" ht="15.75" customHeight="1">
      <c r="A23" s="3841" t="s">
        <v>4785</v>
      </c>
      <c r="B23" s="3847" t="s">
        <v>4921</v>
      </c>
      <c r="C23" s="3843">
        <v>25615</v>
      </c>
      <c r="D23" s="3844" t="s">
        <v>4777</v>
      </c>
      <c r="E23" s="3845">
        <v>26344</v>
      </c>
      <c r="J23" s="3840"/>
    </row>
    <row r="24" spans="1:10" ht="15.75" customHeight="1">
      <c r="A24" s="3841" t="s">
        <v>4787</v>
      </c>
      <c r="B24" s="3847" t="s">
        <v>4922</v>
      </c>
      <c r="C24" s="3843">
        <v>26345</v>
      </c>
      <c r="D24" s="3844" t="s">
        <v>4777</v>
      </c>
      <c r="E24" s="3845">
        <v>27075</v>
      </c>
      <c r="J24" s="3840"/>
    </row>
    <row r="25" spans="1:10" ht="15.75" customHeight="1">
      <c r="A25" s="3841" t="s">
        <v>4789</v>
      </c>
      <c r="B25" s="3847" t="s">
        <v>4923</v>
      </c>
      <c r="C25" s="3843">
        <v>27076</v>
      </c>
      <c r="D25" s="3844" t="s">
        <v>4777</v>
      </c>
      <c r="E25" s="3845">
        <v>27456</v>
      </c>
      <c r="J25" s="3840"/>
    </row>
    <row r="26" spans="1:10" ht="15.75" customHeight="1">
      <c r="A26" s="3841" t="s">
        <v>1942</v>
      </c>
      <c r="B26" s="3847" t="s">
        <v>4924</v>
      </c>
      <c r="C26" s="3843">
        <v>27460</v>
      </c>
      <c r="D26" s="3844" t="s">
        <v>4777</v>
      </c>
      <c r="E26" s="3845">
        <v>27804</v>
      </c>
      <c r="J26" s="3840"/>
    </row>
    <row r="27" spans="1:10" ht="15.75" customHeight="1">
      <c r="A27" s="3841" t="s">
        <v>1943</v>
      </c>
      <c r="B27" s="3847" t="s">
        <v>4925</v>
      </c>
      <c r="C27" s="3843">
        <v>27806</v>
      </c>
      <c r="D27" s="3844" t="s">
        <v>4777</v>
      </c>
      <c r="E27" s="3845">
        <v>28171</v>
      </c>
      <c r="J27" s="3840"/>
    </row>
    <row r="28" spans="1:10" ht="15.75" customHeight="1">
      <c r="A28" s="3841" t="s">
        <v>485</v>
      </c>
      <c r="B28" s="3847" t="s">
        <v>4926</v>
      </c>
      <c r="C28" s="3843">
        <v>28172</v>
      </c>
      <c r="D28" s="3844" t="s">
        <v>4777</v>
      </c>
      <c r="E28" s="3845">
        <v>28536</v>
      </c>
      <c r="J28" s="3840"/>
    </row>
    <row r="29" spans="1:10" ht="15.75" customHeight="1">
      <c r="A29" s="3841" t="s">
        <v>486</v>
      </c>
      <c r="B29" s="3847" t="s">
        <v>4927</v>
      </c>
      <c r="C29" s="3843">
        <v>28537</v>
      </c>
      <c r="D29" s="3844" t="s">
        <v>4777</v>
      </c>
      <c r="E29" s="3845">
        <v>28901</v>
      </c>
      <c r="J29" s="3840"/>
    </row>
    <row r="30" spans="1:10" ht="15.75" customHeight="1">
      <c r="A30" s="3841" t="s">
        <v>1944</v>
      </c>
      <c r="B30" s="3847" t="s">
        <v>4928</v>
      </c>
      <c r="C30" s="3843">
        <v>28901</v>
      </c>
      <c r="D30" s="3844" t="s">
        <v>4777</v>
      </c>
      <c r="E30" s="3845">
        <v>29267</v>
      </c>
      <c r="J30" s="3840"/>
    </row>
    <row r="31" spans="1:10" ht="15.75" customHeight="1">
      <c r="A31" s="3841" t="s">
        <v>1945</v>
      </c>
      <c r="B31" s="3847" t="s">
        <v>4929</v>
      </c>
      <c r="C31" s="3843">
        <v>29267</v>
      </c>
      <c r="D31" s="3844" t="s">
        <v>4777</v>
      </c>
      <c r="E31" s="3845">
        <v>29633</v>
      </c>
      <c r="J31" s="3840"/>
    </row>
    <row r="32" spans="1:10" ht="15.75" customHeight="1">
      <c r="A32" s="3841" t="s">
        <v>1946</v>
      </c>
      <c r="B32" s="3847" t="s">
        <v>4930</v>
      </c>
      <c r="C32" s="3843">
        <v>29633</v>
      </c>
      <c r="D32" s="3844" t="s">
        <v>4777</v>
      </c>
      <c r="E32" s="3845">
        <v>29997</v>
      </c>
      <c r="J32" s="3840"/>
    </row>
    <row r="33" spans="1:10" ht="15.75" customHeight="1">
      <c r="A33" s="3841" t="s">
        <v>1947</v>
      </c>
      <c r="B33" s="3847" t="s">
        <v>4931</v>
      </c>
      <c r="C33" s="3843">
        <v>29998</v>
      </c>
      <c r="D33" s="3844" t="s">
        <v>4777</v>
      </c>
      <c r="E33" s="3845">
        <v>30363</v>
      </c>
      <c r="J33" s="3840"/>
    </row>
    <row r="34" spans="1:10" ht="15.75" customHeight="1">
      <c r="A34" s="3841" t="s">
        <v>1948</v>
      </c>
      <c r="B34" s="3847" t="s">
        <v>4932</v>
      </c>
      <c r="C34" s="3843">
        <v>30363</v>
      </c>
      <c r="D34" s="3844" t="s">
        <v>4777</v>
      </c>
      <c r="E34" s="3845">
        <v>30728</v>
      </c>
      <c r="J34" s="3840"/>
    </row>
    <row r="35" spans="1:10" ht="15.75" customHeight="1">
      <c r="A35" s="3841" t="s">
        <v>1445</v>
      </c>
      <c r="B35" s="3847" t="s">
        <v>4933</v>
      </c>
      <c r="C35" s="3843">
        <v>30728</v>
      </c>
      <c r="D35" s="3844" t="s">
        <v>4777</v>
      </c>
      <c r="E35" s="3845">
        <v>31094</v>
      </c>
      <c r="J35" s="3840"/>
    </row>
    <row r="36" spans="1:10" ht="15.75" customHeight="1">
      <c r="A36" s="3841" t="s">
        <v>4871</v>
      </c>
      <c r="B36" s="3847" t="s">
        <v>4934</v>
      </c>
      <c r="C36" s="3843">
        <v>31094</v>
      </c>
      <c r="D36" s="3844" t="s">
        <v>4777</v>
      </c>
      <c r="E36" s="3845">
        <v>31458</v>
      </c>
      <c r="J36" s="3840"/>
    </row>
    <row r="37" spans="1:10" ht="15.75" customHeight="1">
      <c r="A37" s="3841" t="s">
        <v>4873</v>
      </c>
      <c r="B37" s="3847" t="s">
        <v>4935</v>
      </c>
      <c r="C37" s="3843">
        <v>31460</v>
      </c>
      <c r="D37" s="3844" t="s">
        <v>4777</v>
      </c>
      <c r="E37" s="3845">
        <v>31831</v>
      </c>
      <c r="J37" s="3840"/>
    </row>
    <row r="38" spans="1:10" ht="15.75" customHeight="1">
      <c r="A38" s="3841" t="s">
        <v>4875</v>
      </c>
      <c r="B38" s="3847" t="s">
        <v>4936</v>
      </c>
      <c r="C38" s="3843">
        <v>31831</v>
      </c>
      <c r="D38" s="3844" t="s">
        <v>4777</v>
      </c>
      <c r="E38" s="3845">
        <v>32189</v>
      </c>
      <c r="J38" s="3840"/>
    </row>
    <row r="39" spans="1:10" ht="15.75" customHeight="1">
      <c r="A39" s="3841" t="s">
        <v>1664</v>
      </c>
      <c r="B39" s="3847" t="s">
        <v>4937</v>
      </c>
      <c r="C39" s="3843">
        <v>32189</v>
      </c>
      <c r="D39" s="3844" t="s">
        <v>4777</v>
      </c>
      <c r="E39" s="3845" t="s">
        <v>4938</v>
      </c>
      <c r="J39" s="3840"/>
    </row>
    <row r="40" spans="1:10" ht="15.75" customHeight="1">
      <c r="A40" s="3841" t="s">
        <v>1232</v>
      </c>
      <c r="B40" s="3847" t="s">
        <v>4939</v>
      </c>
      <c r="C40" s="3843" t="s">
        <v>4938</v>
      </c>
      <c r="D40" s="3844" t="s">
        <v>4777</v>
      </c>
      <c r="E40" s="3845">
        <v>32919</v>
      </c>
      <c r="J40" s="3840"/>
    </row>
    <row r="41" spans="1:10" ht="15.75" customHeight="1">
      <c r="A41" s="3841" t="s">
        <v>1949</v>
      </c>
      <c r="B41" s="3847" t="s">
        <v>4940</v>
      </c>
      <c r="C41" s="3843">
        <v>32920</v>
      </c>
      <c r="D41" s="3844" t="s">
        <v>4777</v>
      </c>
      <c r="E41" s="3845">
        <v>33285</v>
      </c>
      <c r="J41" s="3840"/>
    </row>
    <row r="42" spans="1:10" ht="15.75" customHeight="1">
      <c r="A42" s="3841" t="s">
        <v>1665</v>
      </c>
      <c r="B42" s="3847" t="s">
        <v>4941</v>
      </c>
      <c r="C42" s="3843">
        <v>33285</v>
      </c>
      <c r="D42" s="3844" t="s">
        <v>4777</v>
      </c>
      <c r="E42" s="3845">
        <v>33779</v>
      </c>
      <c r="J42" s="3840"/>
    </row>
    <row r="43" spans="1:10" ht="15.75" customHeight="1">
      <c r="A43" s="3841" t="s">
        <v>1950</v>
      </c>
      <c r="B43" s="3847" t="s">
        <v>4942</v>
      </c>
      <c r="C43" s="3843">
        <v>33779</v>
      </c>
      <c r="D43" s="3844" t="s">
        <v>4777</v>
      </c>
      <c r="E43" s="3845">
        <v>34380</v>
      </c>
      <c r="J43" s="3840"/>
    </row>
    <row r="44" spans="1:10" ht="15.75" customHeight="1">
      <c r="A44" s="3841" t="s">
        <v>1666</v>
      </c>
      <c r="B44" s="3847" t="s">
        <v>4943</v>
      </c>
      <c r="C44" s="3843">
        <v>34381</v>
      </c>
      <c r="D44" s="3844" t="s">
        <v>4777</v>
      </c>
      <c r="E44" s="3845">
        <v>34775</v>
      </c>
      <c r="J44" s="3840"/>
    </row>
    <row r="45" spans="1:10" ht="15.75" customHeight="1">
      <c r="A45" s="3841" t="s">
        <v>1446</v>
      </c>
      <c r="B45" s="3847" t="s">
        <v>4944</v>
      </c>
      <c r="C45" s="3843">
        <v>34775</v>
      </c>
      <c r="D45" s="3844" t="s">
        <v>4777</v>
      </c>
      <c r="E45" s="3845">
        <v>35110</v>
      </c>
      <c r="J45" s="3840"/>
    </row>
    <row r="46" spans="1:10" ht="15.75" customHeight="1">
      <c r="A46" s="3841" t="s">
        <v>1667</v>
      </c>
      <c r="B46" s="3847" t="s">
        <v>4945</v>
      </c>
      <c r="C46" s="3843">
        <v>35110</v>
      </c>
      <c r="D46" s="3844" t="s">
        <v>4777</v>
      </c>
      <c r="E46" s="3845">
        <v>35478</v>
      </c>
      <c r="J46" s="3840"/>
    </row>
    <row r="47" spans="1:10" ht="15.75" customHeight="1">
      <c r="A47" s="3841" t="s">
        <v>1468</v>
      </c>
      <c r="B47" s="3847" t="s">
        <v>4946</v>
      </c>
      <c r="C47" s="3843">
        <v>35478</v>
      </c>
      <c r="D47" s="3844" t="s">
        <v>4777</v>
      </c>
      <c r="E47" s="3845">
        <v>35841</v>
      </c>
      <c r="J47" s="3840"/>
    </row>
    <row r="48" spans="1:10" ht="15.75" customHeight="1">
      <c r="A48" s="3841" t="s">
        <v>322</v>
      </c>
      <c r="B48" s="3847" t="s">
        <v>4947</v>
      </c>
      <c r="C48" s="3843">
        <v>35842</v>
      </c>
      <c r="D48" s="3844" t="s">
        <v>4777</v>
      </c>
      <c r="E48" s="3845">
        <v>36571</v>
      </c>
      <c r="J48" s="3840"/>
    </row>
    <row r="49" spans="1:10" ht="15.75" customHeight="1">
      <c r="A49" s="3841" t="s">
        <v>323</v>
      </c>
      <c r="B49" s="3847" t="s">
        <v>4948</v>
      </c>
      <c r="C49" s="3843">
        <v>36571</v>
      </c>
      <c r="D49" s="3844" t="s">
        <v>4777</v>
      </c>
      <c r="E49" s="3845">
        <v>36938</v>
      </c>
      <c r="J49" s="3840"/>
    </row>
    <row r="50" spans="1:10" ht="15.75" customHeight="1">
      <c r="A50" s="3841" t="s">
        <v>4949</v>
      </c>
      <c r="B50" s="3847" t="s">
        <v>4950</v>
      </c>
      <c r="C50" s="3861">
        <v>36938</v>
      </c>
      <c r="D50" s="3844" t="s">
        <v>4777</v>
      </c>
      <c r="E50" s="3845">
        <v>37302</v>
      </c>
      <c r="J50" s="3840"/>
    </row>
    <row r="51" spans="1:10" ht="15.75" customHeight="1">
      <c r="A51" s="3841" t="s">
        <v>4951</v>
      </c>
      <c r="B51" s="3847" t="s">
        <v>4952</v>
      </c>
      <c r="C51" s="3861">
        <v>37305</v>
      </c>
      <c r="D51" s="3844" t="s">
        <v>4777</v>
      </c>
      <c r="E51" s="3845">
        <v>37788</v>
      </c>
      <c r="J51" s="3840"/>
    </row>
    <row r="52" spans="1:10" ht="15.75" customHeight="1">
      <c r="A52" s="3841" t="s">
        <v>4953</v>
      </c>
      <c r="B52" s="3847" t="s">
        <v>4954</v>
      </c>
      <c r="C52" s="3843">
        <v>37788</v>
      </c>
      <c r="D52" s="3844" t="s">
        <v>4777</v>
      </c>
      <c r="E52" s="3845">
        <v>38341</v>
      </c>
      <c r="J52" s="3840"/>
    </row>
    <row r="53" spans="1:10" ht="15.75" customHeight="1" thickBot="1">
      <c r="A53" s="3862" t="s">
        <v>4955</v>
      </c>
      <c r="B53" s="3863" t="s">
        <v>4956</v>
      </c>
      <c r="C53" s="3864">
        <v>38341</v>
      </c>
      <c r="D53" s="3865" t="s">
        <v>4777</v>
      </c>
      <c r="E53" s="3866">
        <v>38625</v>
      </c>
      <c r="J53" s="3840"/>
    </row>
    <row r="54" spans="1:10" ht="30" customHeight="1" thickBot="1">
      <c r="A54" s="3867"/>
      <c r="B54" s="3868"/>
      <c r="C54" s="3869"/>
      <c r="D54" s="3870"/>
      <c r="E54" s="3871"/>
    </row>
    <row r="55" spans="1:10" ht="15.75" customHeight="1" thickBot="1">
      <c r="A55" s="6383" t="s">
        <v>4790</v>
      </c>
      <c r="B55" s="6383"/>
      <c r="C55" s="6383"/>
      <c r="D55" s="6383"/>
      <c r="E55" s="6383"/>
    </row>
    <row r="56" spans="1:10" ht="15.75" customHeight="1">
      <c r="A56" s="3859"/>
      <c r="B56" s="3860" t="s">
        <v>4770</v>
      </c>
      <c r="C56" s="6377" t="s">
        <v>4771</v>
      </c>
      <c r="D56" s="6378"/>
      <c r="E56" s="6378"/>
    </row>
    <row r="57" spans="1:10" ht="15.75" customHeight="1">
      <c r="A57" s="3835" t="s">
        <v>4772</v>
      </c>
      <c r="B57" s="3836" t="s">
        <v>4957</v>
      </c>
      <c r="C57" s="3837">
        <v>20180</v>
      </c>
      <c r="D57" s="3838" t="s">
        <v>4774</v>
      </c>
      <c r="E57" s="3839">
        <v>20421</v>
      </c>
    </row>
    <row r="58" spans="1:10" ht="15.75" customHeight="1">
      <c r="A58" s="3841" t="s">
        <v>1469</v>
      </c>
      <c r="B58" s="3842" t="s">
        <v>4958</v>
      </c>
      <c r="C58" s="3843">
        <v>20547</v>
      </c>
      <c r="D58" s="3844" t="s">
        <v>4774</v>
      </c>
      <c r="E58" s="3845">
        <v>21672</v>
      </c>
    </row>
    <row r="59" spans="1:10" ht="15.75" customHeight="1">
      <c r="A59" s="3841" t="s">
        <v>2017</v>
      </c>
      <c r="B59" s="3842" t="s">
        <v>4881</v>
      </c>
      <c r="C59" s="3843">
        <v>21672</v>
      </c>
      <c r="D59" s="3844" t="s">
        <v>4774</v>
      </c>
      <c r="E59" s="3845">
        <v>22006</v>
      </c>
    </row>
    <row r="60" spans="1:10" ht="15.75" customHeight="1">
      <c r="A60" s="3841" t="s">
        <v>4783</v>
      </c>
      <c r="B60" s="3842" t="s">
        <v>4882</v>
      </c>
      <c r="C60" s="3843">
        <v>22012</v>
      </c>
      <c r="D60" s="3844" t="s">
        <v>4774</v>
      </c>
      <c r="E60" s="3845">
        <v>23467</v>
      </c>
    </row>
    <row r="61" spans="1:10" ht="15.75" customHeight="1">
      <c r="A61" s="3841" t="s">
        <v>4785</v>
      </c>
      <c r="B61" s="3842" t="s">
        <v>4959</v>
      </c>
      <c r="C61" s="3843">
        <v>23470</v>
      </c>
      <c r="D61" s="3844" t="s">
        <v>4774</v>
      </c>
      <c r="E61" s="3845">
        <v>24202</v>
      </c>
    </row>
    <row r="62" spans="1:10" ht="15.75" customHeight="1">
      <c r="A62" s="3841" t="s">
        <v>4787</v>
      </c>
      <c r="B62" s="3842" t="s">
        <v>4884</v>
      </c>
      <c r="C62" s="3843">
        <v>24202</v>
      </c>
      <c r="D62" s="3844" t="s">
        <v>4774</v>
      </c>
      <c r="E62" s="3845">
        <v>24928</v>
      </c>
    </row>
    <row r="63" spans="1:10" ht="15.75" customHeight="1">
      <c r="A63" s="3841" t="s">
        <v>4789</v>
      </c>
      <c r="B63" s="3842" t="s">
        <v>4885</v>
      </c>
      <c r="C63" s="3843">
        <v>24932</v>
      </c>
      <c r="D63" s="3844" t="s">
        <v>4774</v>
      </c>
      <c r="E63" s="3845">
        <v>25665</v>
      </c>
    </row>
    <row r="64" spans="1:10" ht="15.75" customHeight="1">
      <c r="A64" s="3841" t="s">
        <v>1942</v>
      </c>
      <c r="B64" s="3842" t="s">
        <v>4887</v>
      </c>
      <c r="C64" s="3843">
        <v>25665</v>
      </c>
      <c r="D64" s="3844" t="s">
        <v>4774</v>
      </c>
      <c r="E64" s="3845">
        <v>26389</v>
      </c>
    </row>
    <row r="65" spans="1:5" ht="15.75" customHeight="1">
      <c r="A65" s="3841" t="s">
        <v>1943</v>
      </c>
      <c r="B65" s="3842" t="s">
        <v>4960</v>
      </c>
      <c r="C65" s="3843">
        <v>26393</v>
      </c>
      <c r="D65" s="3844" t="s">
        <v>4774</v>
      </c>
      <c r="E65" s="3845">
        <v>27123</v>
      </c>
    </row>
    <row r="66" spans="1:5" ht="15.75" customHeight="1">
      <c r="A66" s="3841" t="s">
        <v>485</v>
      </c>
      <c r="B66" s="3842" t="s">
        <v>4961</v>
      </c>
      <c r="C66" s="3843">
        <v>27123</v>
      </c>
      <c r="D66" s="3844" t="s">
        <v>4774</v>
      </c>
      <c r="E66" s="3845">
        <v>27850</v>
      </c>
    </row>
    <row r="67" spans="1:5" ht="15.75" customHeight="1">
      <c r="A67" s="3841" t="s">
        <v>486</v>
      </c>
      <c r="B67" s="3842" t="s">
        <v>4962</v>
      </c>
      <c r="C67" s="3843">
        <v>27855</v>
      </c>
      <c r="D67" s="3844" t="s">
        <v>4774</v>
      </c>
      <c r="E67" s="3845">
        <v>28584</v>
      </c>
    </row>
    <row r="68" spans="1:5" ht="15.75" customHeight="1">
      <c r="A68" s="3841" t="s">
        <v>487</v>
      </c>
      <c r="B68" s="3842" t="s">
        <v>4894</v>
      </c>
      <c r="C68" s="3843">
        <v>28584</v>
      </c>
      <c r="D68" s="3844" t="s">
        <v>4774</v>
      </c>
      <c r="E68" s="3845">
        <v>29311</v>
      </c>
    </row>
    <row r="69" spans="1:5" ht="15.75" customHeight="1">
      <c r="A69" s="3841" t="s">
        <v>488</v>
      </c>
      <c r="B69" s="3842" t="s">
        <v>4963</v>
      </c>
      <c r="C69" s="3843">
        <v>29314</v>
      </c>
      <c r="D69" s="3844" t="s">
        <v>4774</v>
      </c>
      <c r="E69" s="3845">
        <v>30043</v>
      </c>
    </row>
    <row r="70" spans="1:5" ht="15.75" customHeight="1">
      <c r="A70" s="3841" t="s">
        <v>489</v>
      </c>
      <c r="B70" s="3842" t="s">
        <v>4891</v>
      </c>
      <c r="C70" s="3843">
        <v>30043</v>
      </c>
      <c r="D70" s="3844" t="s">
        <v>4774</v>
      </c>
      <c r="E70" s="3845">
        <v>30772</v>
      </c>
    </row>
    <row r="71" spans="1:5" ht="15.75" customHeight="1">
      <c r="A71" s="3841" t="s">
        <v>490</v>
      </c>
      <c r="B71" s="3842" t="s">
        <v>4964</v>
      </c>
      <c r="C71" s="3843">
        <v>30777</v>
      </c>
      <c r="D71" s="3844" t="s">
        <v>4774</v>
      </c>
      <c r="E71" s="3845">
        <v>31505</v>
      </c>
    </row>
    <row r="72" spans="1:5" ht="15.75" customHeight="1">
      <c r="A72" s="3841" t="s">
        <v>491</v>
      </c>
      <c r="B72" s="3842" t="s">
        <v>4892</v>
      </c>
      <c r="C72" s="3843">
        <v>31505</v>
      </c>
      <c r="D72" s="3844" t="s">
        <v>4774</v>
      </c>
      <c r="E72" s="3845">
        <v>32233</v>
      </c>
    </row>
    <row r="73" spans="1:5" ht="15.75" customHeight="1">
      <c r="A73" s="3841" t="s">
        <v>492</v>
      </c>
      <c r="B73" s="3842" t="s">
        <v>4896</v>
      </c>
      <c r="C73" s="3843">
        <v>32237</v>
      </c>
      <c r="D73" s="3844" t="s">
        <v>4774</v>
      </c>
      <c r="E73" s="3845" t="s">
        <v>4893</v>
      </c>
    </row>
    <row r="74" spans="1:5" ht="15.75" customHeight="1">
      <c r="A74" s="3841" t="s">
        <v>493</v>
      </c>
      <c r="B74" s="3842" t="s">
        <v>4965</v>
      </c>
      <c r="C74" s="3843" t="s">
        <v>4893</v>
      </c>
      <c r="D74" s="3844" t="s">
        <v>4774</v>
      </c>
      <c r="E74" s="3845">
        <v>33116</v>
      </c>
    </row>
    <row r="75" spans="1:5" ht="15.75" customHeight="1">
      <c r="A75" s="3841" t="s">
        <v>494</v>
      </c>
      <c r="B75" s="3842" t="s">
        <v>4966</v>
      </c>
      <c r="C75" s="3843">
        <v>33116</v>
      </c>
      <c r="D75" s="3844" t="s">
        <v>4774</v>
      </c>
      <c r="E75" s="3845">
        <v>33694</v>
      </c>
    </row>
    <row r="76" spans="1:5" ht="15.75" customHeight="1">
      <c r="A76" s="3841" t="s">
        <v>495</v>
      </c>
      <c r="B76" s="3842" t="s">
        <v>4967</v>
      </c>
      <c r="C76" s="3843">
        <v>33695</v>
      </c>
      <c r="D76" s="3844" t="s">
        <v>4774</v>
      </c>
      <c r="E76" s="3845">
        <v>34429</v>
      </c>
    </row>
    <row r="77" spans="1:5" ht="15.75" customHeight="1">
      <c r="A77" s="3841" t="s">
        <v>496</v>
      </c>
      <c r="B77" s="3842" t="s">
        <v>4968</v>
      </c>
      <c r="C77" s="3843">
        <v>34429</v>
      </c>
      <c r="D77" s="3844" t="s">
        <v>4774</v>
      </c>
      <c r="E77" s="3845">
        <v>35155</v>
      </c>
    </row>
    <row r="78" spans="1:5" ht="15.75" customHeight="1">
      <c r="A78" s="3841" t="s">
        <v>497</v>
      </c>
      <c r="B78" s="3842" t="s">
        <v>4901</v>
      </c>
      <c r="C78" s="3843">
        <v>35156</v>
      </c>
      <c r="D78" s="3844" t="s">
        <v>4774</v>
      </c>
      <c r="E78" s="3845">
        <v>35888</v>
      </c>
    </row>
    <row r="79" spans="1:5" ht="15.75" customHeight="1">
      <c r="A79" s="3841" t="s">
        <v>498</v>
      </c>
      <c r="B79" s="3842" t="s">
        <v>4969</v>
      </c>
      <c r="C79" s="3843">
        <v>35888</v>
      </c>
      <c r="D79" s="3844" t="s">
        <v>4774</v>
      </c>
      <c r="E79" s="3845">
        <v>36616</v>
      </c>
    </row>
    <row r="80" spans="1:5" ht="15.75" customHeight="1">
      <c r="A80" s="3841" t="s">
        <v>499</v>
      </c>
      <c r="B80" s="3842" t="s">
        <v>4970</v>
      </c>
      <c r="C80" s="3843">
        <v>36619</v>
      </c>
      <c r="D80" s="3844" t="s">
        <v>4774</v>
      </c>
      <c r="E80" s="3845">
        <v>37346</v>
      </c>
    </row>
    <row r="81" spans="1:5" ht="15.75" customHeight="1">
      <c r="A81" s="3841" t="s">
        <v>500</v>
      </c>
      <c r="B81" s="3842" t="s">
        <v>4971</v>
      </c>
      <c r="C81" s="3843">
        <v>37347</v>
      </c>
      <c r="D81" s="3844" t="s">
        <v>4774</v>
      </c>
      <c r="E81" s="3845">
        <v>38077</v>
      </c>
    </row>
    <row r="82" spans="1:5" ht="15.75" customHeight="1" thickBot="1">
      <c r="A82" s="3862" t="s">
        <v>501</v>
      </c>
      <c r="B82" s="3873" t="s">
        <v>4972</v>
      </c>
      <c r="C82" s="3864">
        <v>38077</v>
      </c>
      <c r="D82" s="3865" t="s">
        <v>4774</v>
      </c>
      <c r="E82" s="3866">
        <v>38625</v>
      </c>
    </row>
    <row r="83" spans="1:5" ht="15.75" customHeight="1">
      <c r="A83" s="3874"/>
      <c r="B83" s="3874"/>
      <c r="C83" s="3874"/>
      <c r="D83" s="3874"/>
      <c r="E83" s="3875" t="s">
        <v>4902</v>
      </c>
    </row>
    <row r="84" spans="1:5" ht="15.75" customHeight="1"/>
    <row r="85" spans="1:5" ht="15.75" customHeight="1"/>
    <row r="86" spans="1:5" ht="15.75" customHeight="1"/>
    <row r="87" spans="1:5" ht="15.75" customHeight="1"/>
    <row r="88" spans="1:5" ht="15.75" customHeight="1"/>
    <row r="89" spans="1:5" ht="15.75" customHeight="1"/>
    <row r="90" spans="1:5" ht="15.75" customHeight="1"/>
    <row r="91" spans="1:5" ht="15.75" customHeight="1"/>
    <row r="92" spans="1:5" ht="15.75" customHeight="1"/>
    <row r="93" spans="1:5" ht="15.75" customHeight="1"/>
    <row r="94" spans="1:5" ht="15.75" customHeight="1"/>
    <row r="95" spans="1:5" ht="15.75" customHeight="1"/>
    <row r="96" spans="1:5" ht="15.75" customHeight="1"/>
  </sheetData>
  <mergeCells count="7">
    <mergeCell ref="C56:E56"/>
    <mergeCell ref="A1:E1"/>
    <mergeCell ref="A2:E2"/>
    <mergeCell ref="C3:E3"/>
    <mergeCell ref="B17:E17"/>
    <mergeCell ref="C18:E18"/>
    <mergeCell ref="A55:E55"/>
  </mergeCells>
  <phoneticPr fontId="2"/>
  <pageMargins left="0.39370078740157483" right="0.39370078740157483" top="0.59055118110236227" bottom="0.59055118110236227" header="0.11811023622047245" footer="0.11811023622047245"/>
  <pageSetup paperSize="9" scale="90" firstPageNumber="138" orientation="portrait" r:id="rId1"/>
  <headerFooter alignWithMargins="0">
    <oddFooter>&amp;C&amp;"ＭＳ 明朝,標準"&amp;10&amp;P</oddFooter>
  </headerFooter>
  <rowBreaks count="1" manualBreakCount="1">
    <brk id="53" max="4"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48B01-2297-407A-9A30-B445EA77A253}">
  <dimension ref="A1:Q41"/>
  <sheetViews>
    <sheetView showGridLines="0" view="pageBreakPreview" topLeftCell="A16" zoomScaleNormal="100" zoomScaleSheetLayoutView="100" workbookViewId="0">
      <selection activeCell="A29" sqref="A29:D29"/>
    </sheetView>
  </sheetViews>
  <sheetFormatPr defaultColWidth="9" defaultRowHeight="13"/>
  <cols>
    <col min="1" max="1" width="12.453125" style="3878" customWidth="1"/>
    <col min="2" max="17" width="5.1796875" style="3878" customWidth="1"/>
    <col min="18" max="16384" width="9" style="3878"/>
  </cols>
  <sheetData>
    <row r="1" spans="1:17" s="3876" customFormat="1" ht="30" customHeight="1">
      <c r="A1" s="6487" t="s">
        <v>4973</v>
      </c>
      <c r="B1" s="6487"/>
      <c r="C1" s="6487"/>
      <c r="D1" s="6487"/>
      <c r="E1" s="6487"/>
      <c r="F1" s="6487"/>
      <c r="G1" s="6487"/>
      <c r="H1" s="6487"/>
      <c r="I1" s="6487"/>
      <c r="J1" s="6487"/>
      <c r="K1" s="6487"/>
      <c r="L1" s="6487"/>
      <c r="M1" s="6487"/>
      <c r="N1" s="6487"/>
      <c r="O1" s="6487"/>
      <c r="P1" s="6487"/>
      <c r="Q1" s="6487"/>
    </row>
    <row r="2" spans="1:17" ht="13.5" customHeight="1" thickBot="1">
      <c r="A2" s="3877"/>
      <c r="B2" s="3877"/>
      <c r="C2" s="3877"/>
      <c r="D2" s="3877"/>
    </row>
    <row r="3" spans="1:17" ht="18.75" customHeight="1">
      <c r="A3" s="3879"/>
      <c r="B3" s="3880"/>
      <c r="C3" s="6482" t="s">
        <v>4974</v>
      </c>
      <c r="D3" s="6483"/>
      <c r="E3" s="6484"/>
      <c r="F3" s="6482" t="s">
        <v>4975</v>
      </c>
      <c r="G3" s="6483"/>
      <c r="H3" s="6484"/>
      <c r="I3" s="6482" t="s">
        <v>4976</v>
      </c>
      <c r="J3" s="6483"/>
      <c r="K3" s="6484"/>
      <c r="L3" s="6482" t="s">
        <v>4977</v>
      </c>
      <c r="M3" s="6483"/>
      <c r="N3" s="6484"/>
      <c r="O3" s="6482" t="s">
        <v>4978</v>
      </c>
      <c r="P3" s="6483"/>
      <c r="Q3" s="6483"/>
    </row>
    <row r="4" spans="1:17" ht="18.75" customHeight="1">
      <c r="A4" s="6485" t="s">
        <v>4979</v>
      </c>
      <c r="B4" s="6486"/>
      <c r="C4" s="6474" t="s">
        <v>4980</v>
      </c>
      <c r="D4" s="6475"/>
      <c r="E4" s="6476"/>
      <c r="F4" s="6474" t="s">
        <v>4981</v>
      </c>
      <c r="G4" s="6475"/>
      <c r="H4" s="6476"/>
      <c r="I4" s="6474" t="s">
        <v>4982</v>
      </c>
      <c r="J4" s="6475"/>
      <c r="K4" s="6476"/>
      <c r="L4" s="6474" t="s">
        <v>4983</v>
      </c>
      <c r="M4" s="6475"/>
      <c r="N4" s="6476"/>
      <c r="O4" s="6474" t="s">
        <v>4984</v>
      </c>
      <c r="P4" s="6475"/>
      <c r="Q4" s="6475"/>
    </row>
    <row r="5" spans="1:17" ht="33.75" customHeight="1">
      <c r="A5" s="6477">
        <v>38655</v>
      </c>
      <c r="B5" s="6478"/>
      <c r="C5" s="6474" t="s">
        <v>4985</v>
      </c>
      <c r="D5" s="6475"/>
      <c r="E5" s="6476"/>
      <c r="F5" s="6474" t="s">
        <v>4986</v>
      </c>
      <c r="G5" s="6475"/>
      <c r="H5" s="6476"/>
      <c r="I5" s="6474" t="s">
        <v>4987</v>
      </c>
      <c r="J5" s="6475"/>
      <c r="K5" s="6476"/>
      <c r="L5" s="6479" t="s">
        <v>4988</v>
      </c>
      <c r="M5" s="6480"/>
      <c r="N5" s="6481"/>
      <c r="O5" s="6474"/>
      <c r="P5" s="6475"/>
      <c r="Q5" s="6475"/>
    </row>
    <row r="6" spans="1:17" ht="18.75" customHeight="1">
      <c r="A6" s="6472" t="s">
        <v>4774</v>
      </c>
      <c r="B6" s="6473"/>
      <c r="C6" s="6474" t="s">
        <v>4989</v>
      </c>
      <c r="D6" s="6475"/>
      <c r="E6" s="6476"/>
      <c r="F6" s="6474" t="s">
        <v>4990</v>
      </c>
      <c r="G6" s="6475"/>
      <c r="H6" s="6476"/>
      <c r="I6" s="6474" t="s">
        <v>4844</v>
      </c>
      <c r="J6" s="6475"/>
      <c r="K6" s="6476"/>
      <c r="L6" s="6474" t="s">
        <v>4991</v>
      </c>
      <c r="M6" s="6475"/>
      <c r="N6" s="6476"/>
      <c r="O6" s="6474"/>
      <c r="P6" s="6475"/>
      <c r="Q6" s="6475"/>
    </row>
    <row r="7" spans="1:17" ht="18.75" customHeight="1" thickBot="1">
      <c r="A7" s="6464">
        <v>40115</v>
      </c>
      <c r="B7" s="6465"/>
      <c r="C7" s="6466" t="s">
        <v>4992</v>
      </c>
      <c r="D7" s="6467"/>
      <c r="E7" s="6468"/>
      <c r="F7" s="6466" t="s">
        <v>4846</v>
      </c>
      <c r="G7" s="6467"/>
      <c r="H7" s="6468"/>
      <c r="I7" s="6466" t="s">
        <v>4843</v>
      </c>
      <c r="J7" s="6467"/>
      <c r="K7" s="6468"/>
      <c r="L7" s="6466" t="s">
        <v>4993</v>
      </c>
      <c r="M7" s="6467"/>
      <c r="N7" s="6468"/>
      <c r="O7" s="6466"/>
      <c r="P7" s="6467"/>
      <c r="Q7" s="6467"/>
    </row>
    <row r="8" spans="1:17" ht="18.75" customHeight="1">
      <c r="A8" s="3881"/>
      <c r="B8" s="3882"/>
      <c r="C8" s="6482" t="s">
        <v>4853</v>
      </c>
      <c r="D8" s="6483"/>
      <c r="E8" s="6484"/>
      <c r="F8" s="6482" t="s">
        <v>4980</v>
      </c>
      <c r="G8" s="6483"/>
      <c r="H8" s="6484"/>
      <c r="I8" s="6482" t="s">
        <v>4981</v>
      </c>
      <c r="J8" s="6483"/>
      <c r="K8" s="6484"/>
      <c r="L8" s="6482" t="s">
        <v>4982</v>
      </c>
      <c r="M8" s="6483"/>
      <c r="N8" s="6484"/>
      <c r="O8" s="6482" t="s">
        <v>4978</v>
      </c>
      <c r="P8" s="6483"/>
      <c r="Q8" s="6483"/>
    </row>
    <row r="9" spans="1:17" ht="18.75" customHeight="1">
      <c r="A9" s="6485" t="s">
        <v>4994</v>
      </c>
      <c r="B9" s="6486"/>
      <c r="C9" s="6474" t="s">
        <v>4995</v>
      </c>
      <c r="D9" s="6475"/>
      <c r="E9" s="6476"/>
      <c r="F9" s="6474" t="s">
        <v>4985</v>
      </c>
      <c r="G9" s="6475"/>
      <c r="H9" s="6476"/>
      <c r="I9" s="6474" t="s">
        <v>4986</v>
      </c>
      <c r="J9" s="6475"/>
      <c r="K9" s="6476"/>
      <c r="L9" s="6474" t="s">
        <v>4844</v>
      </c>
      <c r="M9" s="6475"/>
      <c r="N9" s="6476"/>
      <c r="O9" s="6474" t="s">
        <v>4984</v>
      </c>
      <c r="P9" s="6475"/>
      <c r="Q9" s="6475"/>
    </row>
    <row r="10" spans="1:17" ht="33.75" customHeight="1">
      <c r="A10" s="6477">
        <v>40116</v>
      </c>
      <c r="B10" s="6478"/>
      <c r="C10" s="6474" t="s">
        <v>4996</v>
      </c>
      <c r="D10" s="6475"/>
      <c r="E10" s="6476"/>
      <c r="F10" s="6474" t="s">
        <v>4989</v>
      </c>
      <c r="G10" s="6475"/>
      <c r="H10" s="6476"/>
      <c r="I10" s="6479" t="s">
        <v>4997</v>
      </c>
      <c r="J10" s="6480"/>
      <c r="K10" s="6481"/>
      <c r="L10" s="6474" t="s">
        <v>4843</v>
      </c>
      <c r="M10" s="6475"/>
      <c r="N10" s="6476"/>
      <c r="O10" s="6474"/>
      <c r="P10" s="6475"/>
      <c r="Q10" s="6475"/>
    </row>
    <row r="11" spans="1:17" ht="18.75" customHeight="1">
      <c r="A11" s="6472" t="s">
        <v>4774</v>
      </c>
      <c r="B11" s="6473"/>
      <c r="C11" s="6474" t="s">
        <v>4851</v>
      </c>
      <c r="D11" s="6475"/>
      <c r="E11" s="6476"/>
      <c r="F11" s="6474" t="s">
        <v>4992</v>
      </c>
      <c r="G11" s="6475"/>
      <c r="H11" s="6476"/>
      <c r="I11" s="6474" t="s">
        <v>4846</v>
      </c>
      <c r="J11" s="6475"/>
      <c r="K11" s="6476"/>
      <c r="L11" s="6474" t="s">
        <v>4983</v>
      </c>
      <c r="M11" s="6475"/>
      <c r="N11" s="6476"/>
      <c r="O11" s="6474"/>
      <c r="P11" s="6475"/>
      <c r="Q11" s="6475"/>
    </row>
    <row r="12" spans="1:17" ht="33.75" customHeight="1" thickBot="1">
      <c r="A12" s="6464">
        <v>41576</v>
      </c>
      <c r="B12" s="6465"/>
      <c r="C12" s="6466" t="s">
        <v>4974</v>
      </c>
      <c r="D12" s="6467"/>
      <c r="E12" s="6468"/>
      <c r="F12" s="6466" t="s">
        <v>4975</v>
      </c>
      <c r="G12" s="6467"/>
      <c r="H12" s="6468"/>
      <c r="I12" s="6469" t="s">
        <v>4998</v>
      </c>
      <c r="J12" s="6470"/>
      <c r="K12" s="6471"/>
      <c r="L12" s="6466" t="s">
        <v>4991</v>
      </c>
      <c r="M12" s="6467"/>
      <c r="N12" s="6468"/>
      <c r="O12" s="6466"/>
      <c r="P12" s="6467"/>
      <c r="Q12" s="6467"/>
    </row>
    <row r="13" spans="1:17" ht="33.75" customHeight="1">
      <c r="A13" s="6456" t="s">
        <v>4999</v>
      </c>
      <c r="B13" s="6457"/>
      <c r="C13" s="6458" t="s">
        <v>5000</v>
      </c>
      <c r="D13" s="6459"/>
      <c r="E13" s="6460"/>
      <c r="F13" s="6458" t="s">
        <v>4910</v>
      </c>
      <c r="G13" s="6459"/>
      <c r="H13" s="6460"/>
      <c r="I13" s="6458" t="s">
        <v>4985</v>
      </c>
      <c r="J13" s="6459"/>
      <c r="K13" s="6460"/>
      <c r="L13" s="6461" t="s">
        <v>5001</v>
      </c>
      <c r="M13" s="6462"/>
      <c r="N13" s="6463"/>
      <c r="O13" s="6458" t="s">
        <v>4847</v>
      </c>
      <c r="P13" s="6459"/>
      <c r="Q13" s="6459"/>
    </row>
    <row r="14" spans="1:17" ht="18.75" customHeight="1">
      <c r="A14" s="6454">
        <v>41577</v>
      </c>
      <c r="B14" s="6455"/>
      <c r="C14" s="6448" t="s">
        <v>5002</v>
      </c>
      <c r="D14" s="6449"/>
      <c r="E14" s="6450"/>
      <c r="F14" s="6448" t="s">
        <v>5003</v>
      </c>
      <c r="G14" s="6449"/>
      <c r="H14" s="6450"/>
      <c r="I14" s="6448" t="s">
        <v>5004</v>
      </c>
      <c r="J14" s="6449"/>
      <c r="K14" s="6450"/>
      <c r="L14" s="6448" t="s">
        <v>5005</v>
      </c>
      <c r="M14" s="6449"/>
      <c r="N14" s="6450"/>
      <c r="O14" s="6448" t="s">
        <v>5006</v>
      </c>
      <c r="P14" s="6449"/>
      <c r="Q14" s="6449"/>
    </row>
    <row r="15" spans="1:17" ht="33.75" customHeight="1">
      <c r="A15" s="6446" t="s">
        <v>4774</v>
      </c>
      <c r="B15" s="6447"/>
      <c r="C15" s="6448" t="s">
        <v>5007</v>
      </c>
      <c r="D15" s="6449"/>
      <c r="E15" s="6450"/>
      <c r="F15" s="6448" t="s">
        <v>5008</v>
      </c>
      <c r="G15" s="6449"/>
      <c r="H15" s="6450"/>
      <c r="I15" s="6451" t="s">
        <v>5009</v>
      </c>
      <c r="J15" s="6452"/>
      <c r="K15" s="6453"/>
      <c r="L15" s="6451" t="s">
        <v>5010</v>
      </c>
      <c r="M15" s="6452"/>
      <c r="N15" s="6453"/>
      <c r="O15" s="6448" t="s">
        <v>4978</v>
      </c>
      <c r="P15" s="6449"/>
      <c r="Q15" s="6449"/>
    </row>
    <row r="16" spans="1:17" ht="18.75" customHeight="1" thickBot="1">
      <c r="A16" s="6441">
        <v>43037</v>
      </c>
      <c r="B16" s="6442"/>
      <c r="C16" s="6443" t="s">
        <v>5011</v>
      </c>
      <c r="D16" s="6444"/>
      <c r="E16" s="6445"/>
      <c r="F16" s="6443" t="s">
        <v>4980</v>
      </c>
      <c r="G16" s="6444"/>
      <c r="H16" s="6445"/>
      <c r="I16" s="6443" t="s">
        <v>4981</v>
      </c>
      <c r="J16" s="6444"/>
      <c r="K16" s="6445"/>
      <c r="L16" s="6443" t="s">
        <v>5012</v>
      </c>
      <c r="M16" s="6444"/>
      <c r="N16" s="6445"/>
      <c r="O16" s="6443" t="s">
        <v>4984</v>
      </c>
      <c r="P16" s="6444"/>
      <c r="Q16" s="6444"/>
    </row>
    <row r="17" spans="1:17" ht="33.75" customHeight="1">
      <c r="A17" s="6431" t="s">
        <v>5013</v>
      </c>
      <c r="B17" s="6432"/>
      <c r="C17" s="6433" t="s">
        <v>5014</v>
      </c>
      <c r="D17" s="6434"/>
      <c r="E17" s="6435"/>
      <c r="F17" s="6436" t="s">
        <v>5015</v>
      </c>
      <c r="G17" s="6437"/>
      <c r="H17" s="6438"/>
      <c r="I17" s="6433" t="s">
        <v>5003</v>
      </c>
      <c r="J17" s="6434"/>
      <c r="K17" s="6435"/>
      <c r="L17" s="6433" t="s">
        <v>4981</v>
      </c>
      <c r="M17" s="6434"/>
      <c r="N17" s="6435"/>
      <c r="O17" s="6433" t="s">
        <v>4978</v>
      </c>
      <c r="P17" s="6434"/>
      <c r="Q17" s="6434"/>
    </row>
    <row r="18" spans="1:17" ht="18.649999999999999" customHeight="1">
      <c r="A18" s="6439">
        <v>43038</v>
      </c>
      <c r="B18" s="6440"/>
      <c r="C18" s="6426" t="s">
        <v>5016</v>
      </c>
      <c r="D18" s="6427"/>
      <c r="E18" s="6428"/>
      <c r="F18" s="6426" t="s">
        <v>5007</v>
      </c>
      <c r="G18" s="6427"/>
      <c r="H18" s="6428"/>
      <c r="I18" s="6426" t="s">
        <v>5008</v>
      </c>
      <c r="J18" s="6427"/>
      <c r="K18" s="6428"/>
      <c r="L18" s="6426" t="s">
        <v>5005</v>
      </c>
      <c r="M18" s="6427"/>
      <c r="N18" s="6428"/>
      <c r="O18" s="6426" t="s">
        <v>4984</v>
      </c>
      <c r="P18" s="6427"/>
      <c r="Q18" s="6427"/>
    </row>
    <row r="19" spans="1:17" ht="18.649999999999999" customHeight="1">
      <c r="A19" s="6424" t="s">
        <v>4774</v>
      </c>
      <c r="B19" s="6425"/>
      <c r="C19" s="6426" t="s">
        <v>5017</v>
      </c>
      <c r="D19" s="6427"/>
      <c r="E19" s="6428"/>
      <c r="F19" s="6426" t="s">
        <v>5011</v>
      </c>
      <c r="G19" s="6427"/>
      <c r="H19" s="6428"/>
      <c r="I19" s="6426" t="s">
        <v>4985</v>
      </c>
      <c r="J19" s="6427"/>
      <c r="K19" s="6428"/>
      <c r="L19" s="6426" t="s">
        <v>5012</v>
      </c>
      <c r="M19" s="6427"/>
      <c r="N19" s="6428"/>
      <c r="O19" s="6426"/>
      <c r="P19" s="6427"/>
      <c r="Q19" s="6427"/>
    </row>
    <row r="20" spans="1:17" ht="18.649999999999999" customHeight="1" thickBot="1">
      <c r="A20" s="6419">
        <v>44498</v>
      </c>
      <c r="B20" s="6420"/>
      <c r="C20" s="6421" t="s">
        <v>5000</v>
      </c>
      <c r="D20" s="6422"/>
      <c r="E20" s="6423"/>
      <c r="F20" s="6421" t="s">
        <v>4910</v>
      </c>
      <c r="G20" s="6422"/>
      <c r="H20" s="6423"/>
      <c r="I20" s="6421" t="s">
        <v>4986</v>
      </c>
      <c r="J20" s="6422"/>
      <c r="K20" s="6423"/>
      <c r="L20" s="6421" t="s">
        <v>4847</v>
      </c>
      <c r="M20" s="6422"/>
      <c r="N20" s="6423"/>
      <c r="O20" s="6421"/>
      <c r="P20" s="6422"/>
      <c r="Q20" s="6422"/>
    </row>
    <row r="21" spans="1:17" ht="18.649999999999999" customHeight="1">
      <c r="A21" s="6431" t="s">
        <v>5018</v>
      </c>
      <c r="B21" s="6432"/>
      <c r="C21" s="6433" t="s">
        <v>5019</v>
      </c>
      <c r="D21" s="6434"/>
      <c r="E21" s="6435"/>
      <c r="F21" s="6436" t="s">
        <v>5020</v>
      </c>
      <c r="G21" s="6437"/>
      <c r="H21" s="6438"/>
      <c r="I21" s="6433" t="s">
        <v>5021</v>
      </c>
      <c r="J21" s="6434"/>
      <c r="K21" s="6435"/>
      <c r="L21" s="6433" t="s">
        <v>5022</v>
      </c>
      <c r="M21" s="6434"/>
      <c r="N21" s="6435"/>
      <c r="O21" s="6433" t="s">
        <v>5023</v>
      </c>
      <c r="P21" s="6434"/>
      <c r="Q21" s="6434"/>
    </row>
    <row r="22" spans="1:17" ht="18.649999999999999" customHeight="1">
      <c r="A22" s="6429">
        <v>44499</v>
      </c>
      <c r="B22" s="6430"/>
      <c r="C22" s="6426" t="s">
        <v>5024</v>
      </c>
      <c r="D22" s="6427"/>
      <c r="E22" s="6428"/>
      <c r="F22" s="6426" t="s">
        <v>5025</v>
      </c>
      <c r="G22" s="6427"/>
      <c r="H22" s="6428"/>
      <c r="I22" s="6426" t="s">
        <v>5026</v>
      </c>
      <c r="J22" s="6427"/>
      <c r="K22" s="6428"/>
      <c r="L22" s="6426" t="s">
        <v>5027</v>
      </c>
      <c r="M22" s="6427"/>
      <c r="N22" s="6428"/>
      <c r="O22" s="6426" t="s">
        <v>4984</v>
      </c>
      <c r="P22" s="6427"/>
      <c r="Q22" s="6427"/>
    </row>
    <row r="23" spans="1:17" ht="18.649999999999999" customHeight="1">
      <c r="A23" s="6424" t="s">
        <v>4774</v>
      </c>
      <c r="B23" s="6425"/>
      <c r="C23" s="6426" t="s">
        <v>5028</v>
      </c>
      <c r="D23" s="6427"/>
      <c r="E23" s="6428"/>
      <c r="F23" s="6426" t="s">
        <v>5029</v>
      </c>
      <c r="G23" s="6427"/>
      <c r="H23" s="6428"/>
      <c r="I23" s="6426" t="s">
        <v>5030</v>
      </c>
      <c r="J23" s="6427"/>
      <c r="K23" s="6428"/>
      <c r="L23" s="6426" t="s">
        <v>5031</v>
      </c>
      <c r="M23" s="6427"/>
      <c r="N23" s="6428"/>
      <c r="O23" s="6426"/>
      <c r="P23" s="6427"/>
      <c r="Q23" s="6427"/>
    </row>
    <row r="24" spans="1:17" ht="18.649999999999999" customHeight="1" thickBot="1">
      <c r="A24" s="6419"/>
      <c r="B24" s="6420"/>
      <c r="C24" s="6421" t="s">
        <v>5032</v>
      </c>
      <c r="D24" s="6422"/>
      <c r="E24" s="6423"/>
      <c r="F24" s="6421" t="s">
        <v>5033</v>
      </c>
      <c r="G24" s="6422"/>
      <c r="H24" s="6423"/>
      <c r="I24" s="6421" t="s">
        <v>5034</v>
      </c>
      <c r="J24" s="6422"/>
      <c r="K24" s="6423"/>
      <c r="L24" s="6421" t="s">
        <v>5035</v>
      </c>
      <c r="M24" s="6422"/>
      <c r="N24" s="6423"/>
      <c r="O24" s="6421"/>
      <c r="P24" s="6422"/>
      <c r="Q24" s="6422"/>
    </row>
    <row r="25" spans="1:17">
      <c r="Q25" s="3883" t="s">
        <v>4902</v>
      </c>
    </row>
    <row r="26" spans="1:17" s="3884" customFormat="1" ht="30" customHeight="1">
      <c r="A26" s="6411" t="s">
        <v>5036</v>
      </c>
      <c r="B26" s="6411"/>
      <c r="C26" s="6411"/>
      <c r="D26" s="6411"/>
      <c r="E26" s="6411"/>
      <c r="F26" s="6411"/>
      <c r="G26" s="6411"/>
      <c r="H26" s="6411"/>
      <c r="I26" s="6411"/>
      <c r="J26" s="6411"/>
      <c r="K26" s="6411"/>
      <c r="L26" s="6411"/>
      <c r="M26" s="6411"/>
      <c r="N26" s="6411"/>
      <c r="O26" s="6411"/>
      <c r="P26" s="6411"/>
      <c r="Q26" s="6411"/>
    </row>
    <row r="27" spans="1:17" ht="13.5" thickBot="1">
      <c r="A27" s="3885"/>
      <c r="B27" s="3886"/>
      <c r="C27" s="3885"/>
      <c r="D27" s="3885"/>
      <c r="E27" s="3885"/>
      <c r="O27" s="3887"/>
      <c r="P27" s="3887"/>
      <c r="Q27" s="3888" t="s">
        <v>5037</v>
      </c>
    </row>
    <row r="28" spans="1:17" ht="38" customHeight="1">
      <c r="A28" s="6412" t="s">
        <v>5038</v>
      </c>
      <c r="B28" s="6413"/>
      <c r="C28" s="6413"/>
      <c r="D28" s="6413"/>
      <c r="E28" s="6414" t="s">
        <v>5039</v>
      </c>
      <c r="F28" s="6415"/>
      <c r="G28" s="6415"/>
      <c r="H28" s="6412"/>
      <c r="I28" s="6414" t="s">
        <v>5040</v>
      </c>
      <c r="J28" s="6415"/>
      <c r="K28" s="6415"/>
      <c r="L28" s="6412"/>
      <c r="M28" s="6416" t="s">
        <v>5041</v>
      </c>
      <c r="N28" s="6416"/>
      <c r="O28" s="6416"/>
      <c r="P28" s="6417" t="s">
        <v>915</v>
      </c>
      <c r="Q28" s="6418"/>
    </row>
    <row r="29" spans="1:17" ht="30" customHeight="1" thickBot="1">
      <c r="A29" s="6404" t="s">
        <v>5042</v>
      </c>
      <c r="B29" s="6405"/>
      <c r="C29" s="6405"/>
      <c r="D29" s="6405"/>
      <c r="E29" s="6406">
        <v>7</v>
      </c>
      <c r="F29" s="6407"/>
      <c r="G29" s="6407"/>
      <c r="H29" s="6404"/>
      <c r="I29" s="6406">
        <v>7</v>
      </c>
      <c r="J29" s="6407"/>
      <c r="K29" s="6407"/>
      <c r="L29" s="6404"/>
      <c r="M29" s="6406">
        <v>4</v>
      </c>
      <c r="N29" s="6407"/>
      <c r="O29" s="6404"/>
      <c r="P29" s="6408">
        <f>SUM(E29:O29)</f>
        <v>18</v>
      </c>
      <c r="Q29" s="6409"/>
    </row>
    <row r="30" spans="1:17">
      <c r="A30" s="3889"/>
      <c r="B30" s="3889"/>
      <c r="C30" s="3889"/>
      <c r="D30" s="3889"/>
      <c r="E30" s="3889"/>
      <c r="F30" s="3889"/>
      <c r="Q30" s="3890" t="s">
        <v>4902</v>
      </c>
    </row>
    <row r="31" spans="1:17" ht="10.5" customHeight="1"/>
    <row r="32" spans="1:17" s="3891" customFormat="1" ht="30" customHeight="1">
      <c r="A32" s="6410" t="s">
        <v>5043</v>
      </c>
      <c r="B32" s="6410"/>
      <c r="C32" s="6410"/>
      <c r="D32" s="6410"/>
      <c r="E32" s="6410"/>
      <c r="F32" s="6410"/>
      <c r="G32" s="6410"/>
      <c r="H32" s="6410"/>
      <c r="I32" s="6410"/>
      <c r="J32" s="6410"/>
      <c r="K32" s="6410"/>
      <c r="L32" s="6410"/>
      <c r="M32" s="6410"/>
      <c r="N32" s="6410"/>
      <c r="O32" s="6410"/>
      <c r="P32" s="6410"/>
      <c r="Q32" s="6410"/>
    </row>
    <row r="33" spans="1:17" s="3892" customFormat="1" ht="15" customHeight="1" thickBot="1">
      <c r="Q33" s="3893" t="s">
        <v>4735</v>
      </c>
    </row>
    <row r="34" spans="1:17" s="3884" customFormat="1" ht="18" customHeight="1">
      <c r="A34" s="6393" t="s">
        <v>373</v>
      </c>
      <c r="B34" s="6394"/>
      <c r="C34" s="6397" t="s">
        <v>5044</v>
      </c>
      <c r="D34" s="6399" t="s">
        <v>5045</v>
      </c>
      <c r="E34" s="6399" t="s">
        <v>5046</v>
      </c>
      <c r="F34" s="6401" t="s">
        <v>5047</v>
      </c>
      <c r="G34" s="6402"/>
      <c r="H34" s="6402"/>
      <c r="I34" s="6402"/>
      <c r="J34" s="6402"/>
      <c r="K34" s="6402"/>
      <c r="L34" s="6403"/>
      <c r="M34" s="6401" t="s">
        <v>5048</v>
      </c>
      <c r="N34" s="6402"/>
      <c r="O34" s="6402"/>
      <c r="P34" s="6403"/>
      <c r="Q34" s="6385" t="s">
        <v>5049</v>
      </c>
    </row>
    <row r="35" spans="1:17" s="3884" customFormat="1" ht="40.5" customHeight="1">
      <c r="A35" s="6395"/>
      <c r="B35" s="6396"/>
      <c r="C35" s="6398"/>
      <c r="D35" s="6400"/>
      <c r="E35" s="6400"/>
      <c r="F35" s="3894" t="s">
        <v>5050</v>
      </c>
      <c r="G35" s="3894" t="s">
        <v>5051</v>
      </c>
      <c r="H35" s="3895" t="s">
        <v>5052</v>
      </c>
      <c r="I35" s="3894" t="s">
        <v>5053</v>
      </c>
      <c r="J35" s="3894" t="s">
        <v>5054</v>
      </c>
      <c r="K35" s="3895" t="s">
        <v>4702</v>
      </c>
      <c r="L35" s="3894" t="s">
        <v>915</v>
      </c>
      <c r="M35" s="3894" t="s">
        <v>5051</v>
      </c>
      <c r="N35" s="3896" t="s">
        <v>5055</v>
      </c>
      <c r="O35" s="3895" t="s">
        <v>4702</v>
      </c>
      <c r="P35" s="3894" t="s">
        <v>915</v>
      </c>
      <c r="Q35" s="6386"/>
    </row>
    <row r="36" spans="1:17" s="3884" customFormat="1" ht="15" customHeight="1">
      <c r="A36" s="6387" t="s">
        <v>321</v>
      </c>
      <c r="B36" s="6388"/>
      <c r="C36" s="3897">
        <v>5</v>
      </c>
      <c r="D36" s="3897">
        <v>93</v>
      </c>
      <c r="E36" s="3897">
        <v>16</v>
      </c>
      <c r="F36" s="3897">
        <v>38</v>
      </c>
      <c r="G36" s="3897">
        <v>36</v>
      </c>
      <c r="H36" s="3897">
        <v>3</v>
      </c>
      <c r="I36" s="3897">
        <v>3</v>
      </c>
      <c r="J36" s="3898" t="s">
        <v>1012</v>
      </c>
      <c r="K36" s="3897">
        <v>52</v>
      </c>
      <c r="L36" s="3897">
        <v>132</v>
      </c>
      <c r="M36" s="3897">
        <v>6</v>
      </c>
      <c r="N36" s="3897">
        <v>10</v>
      </c>
      <c r="O36" s="3897">
        <v>1</v>
      </c>
      <c r="P36" s="3897">
        <v>17</v>
      </c>
      <c r="Q36" s="3898">
        <v>2</v>
      </c>
    </row>
    <row r="37" spans="1:17">
      <c r="A37" s="6389" t="s">
        <v>5056</v>
      </c>
      <c r="B37" s="6390"/>
      <c r="C37" s="3897">
        <v>4</v>
      </c>
      <c r="D37" s="3897">
        <v>91</v>
      </c>
      <c r="E37" s="3897">
        <v>15</v>
      </c>
      <c r="F37" s="3897">
        <v>32</v>
      </c>
      <c r="G37" s="3897">
        <v>40</v>
      </c>
      <c r="H37" s="3897">
        <v>4</v>
      </c>
      <c r="I37" s="3897">
        <v>3</v>
      </c>
      <c r="J37" s="3897">
        <v>3</v>
      </c>
      <c r="K37" s="3897">
        <v>8</v>
      </c>
      <c r="L37" s="3897">
        <v>90</v>
      </c>
      <c r="M37" s="3897">
        <v>1</v>
      </c>
      <c r="N37" s="3897">
        <v>11</v>
      </c>
      <c r="O37" s="3898" t="s">
        <v>1012</v>
      </c>
      <c r="P37" s="3897">
        <v>12</v>
      </c>
      <c r="Q37" s="3897">
        <v>1</v>
      </c>
    </row>
    <row r="38" spans="1:17">
      <c r="A38" s="6389" t="s">
        <v>4556</v>
      </c>
      <c r="B38" s="6390"/>
      <c r="C38" s="3897">
        <v>5</v>
      </c>
      <c r="D38" s="3897">
        <v>97</v>
      </c>
      <c r="E38" s="3897">
        <v>17</v>
      </c>
      <c r="F38" s="3897">
        <v>33</v>
      </c>
      <c r="G38" s="3897">
        <v>96</v>
      </c>
      <c r="H38" s="3897">
        <v>4</v>
      </c>
      <c r="I38" s="3897">
        <v>3</v>
      </c>
      <c r="J38" s="3897">
        <v>3</v>
      </c>
      <c r="K38" s="3897">
        <v>48</v>
      </c>
      <c r="L38" s="3897">
        <v>187</v>
      </c>
      <c r="M38" s="3897">
        <v>4</v>
      </c>
      <c r="N38" s="3897">
        <v>15</v>
      </c>
      <c r="O38" s="3898">
        <v>1</v>
      </c>
      <c r="P38" s="3897">
        <v>20</v>
      </c>
      <c r="Q38" s="3897">
        <v>1</v>
      </c>
    </row>
    <row r="39" spans="1:17">
      <c r="A39" s="6389" t="s">
        <v>353</v>
      </c>
      <c r="B39" s="6390"/>
      <c r="C39" s="3897">
        <v>8</v>
      </c>
      <c r="D39" s="3897">
        <v>102</v>
      </c>
      <c r="E39" s="3897">
        <v>22</v>
      </c>
      <c r="F39" s="3897">
        <v>38</v>
      </c>
      <c r="G39" s="3897">
        <v>39</v>
      </c>
      <c r="H39" s="3897">
        <v>4</v>
      </c>
      <c r="I39" s="3897">
        <v>9</v>
      </c>
      <c r="J39" s="3897">
        <v>4</v>
      </c>
      <c r="K39" s="3897">
        <v>88</v>
      </c>
      <c r="L39" s="3897">
        <v>182</v>
      </c>
      <c r="M39" s="3897">
        <v>1</v>
      </c>
      <c r="N39" s="3897">
        <v>13</v>
      </c>
      <c r="O39" s="3898" t="s">
        <v>1012</v>
      </c>
      <c r="P39" s="3897">
        <v>14</v>
      </c>
      <c r="Q39" s="3897">
        <v>1</v>
      </c>
    </row>
    <row r="40" spans="1:17" ht="13.5" thickBot="1">
      <c r="A40" s="6391" t="s">
        <v>5057</v>
      </c>
      <c r="B40" s="6392"/>
      <c r="C40" s="3899">
        <v>8</v>
      </c>
      <c r="D40" s="3899">
        <v>94</v>
      </c>
      <c r="E40" s="3899">
        <v>21</v>
      </c>
      <c r="F40" s="3899">
        <v>37</v>
      </c>
      <c r="G40" s="3899">
        <v>33</v>
      </c>
      <c r="H40" s="3899">
        <v>4</v>
      </c>
      <c r="I40" s="3899">
        <v>9</v>
      </c>
      <c r="J40" s="3900">
        <v>5</v>
      </c>
      <c r="K40" s="3899">
        <v>10</v>
      </c>
      <c r="L40" s="3899">
        <v>98</v>
      </c>
      <c r="M40" s="3899">
        <v>2</v>
      </c>
      <c r="N40" s="3899">
        <v>12</v>
      </c>
      <c r="O40" s="3899">
        <v>1</v>
      </c>
      <c r="P40" s="3899">
        <v>15</v>
      </c>
      <c r="Q40" s="3900">
        <v>2</v>
      </c>
    </row>
    <row r="41" spans="1:17">
      <c r="A41" s="3892"/>
      <c r="B41" s="3892"/>
      <c r="C41" s="3892"/>
      <c r="D41" s="3892"/>
      <c r="E41" s="3892"/>
      <c r="F41" s="3892"/>
      <c r="G41" s="3892"/>
      <c r="H41" s="3892"/>
      <c r="I41" s="3892"/>
      <c r="J41" s="3892"/>
      <c r="K41" s="3892"/>
      <c r="L41" s="3892"/>
      <c r="M41" s="3892"/>
      <c r="N41" s="3884"/>
      <c r="O41" s="3901"/>
      <c r="P41" s="3901"/>
      <c r="Q41" s="3902" t="s">
        <v>4902</v>
      </c>
    </row>
  </sheetData>
  <mergeCells count="155">
    <mergeCell ref="A1:Q1"/>
    <mergeCell ref="C3:E3"/>
    <mergeCell ref="F3:H3"/>
    <mergeCell ref="I3:K3"/>
    <mergeCell ref="L3:N3"/>
    <mergeCell ref="O3:Q3"/>
    <mergeCell ref="A5:B5"/>
    <mergeCell ref="C5:E5"/>
    <mergeCell ref="F5:H5"/>
    <mergeCell ref="I5:K5"/>
    <mergeCell ref="L5:N5"/>
    <mergeCell ref="O5:Q5"/>
    <mergeCell ref="A4:B4"/>
    <mergeCell ref="C4:E4"/>
    <mergeCell ref="F4:H4"/>
    <mergeCell ref="I4:K4"/>
    <mergeCell ref="L4:N4"/>
    <mergeCell ref="O4:Q4"/>
    <mergeCell ref="A7:B7"/>
    <mergeCell ref="C7:E7"/>
    <mergeCell ref="F7:H7"/>
    <mergeCell ref="I7:K7"/>
    <mergeCell ref="L7:N7"/>
    <mergeCell ref="O7:Q7"/>
    <mergeCell ref="A6:B6"/>
    <mergeCell ref="C6:E6"/>
    <mergeCell ref="F6:H6"/>
    <mergeCell ref="I6:K6"/>
    <mergeCell ref="L6:N6"/>
    <mergeCell ref="O6:Q6"/>
    <mergeCell ref="O9:Q9"/>
    <mergeCell ref="A10:B10"/>
    <mergeCell ref="C10:E10"/>
    <mergeCell ref="F10:H10"/>
    <mergeCell ref="I10:K10"/>
    <mergeCell ref="L10:N10"/>
    <mergeCell ref="O10:Q10"/>
    <mergeCell ref="C8:E8"/>
    <mergeCell ref="F8:H8"/>
    <mergeCell ref="I8:K8"/>
    <mergeCell ref="L8:N8"/>
    <mergeCell ref="O8:Q8"/>
    <mergeCell ref="A9:B9"/>
    <mergeCell ref="C9:E9"/>
    <mergeCell ref="F9:H9"/>
    <mergeCell ref="I9:K9"/>
    <mergeCell ref="L9:N9"/>
    <mergeCell ref="A12:B12"/>
    <mergeCell ref="C12:E12"/>
    <mergeCell ref="F12:H12"/>
    <mergeCell ref="I12:K12"/>
    <mergeCell ref="L12:N12"/>
    <mergeCell ref="O12:Q12"/>
    <mergeCell ref="A11:B11"/>
    <mergeCell ref="C11:E11"/>
    <mergeCell ref="F11:H11"/>
    <mergeCell ref="I11:K11"/>
    <mergeCell ref="L11:N11"/>
    <mergeCell ref="O11:Q11"/>
    <mergeCell ref="A14:B14"/>
    <mergeCell ref="C14:E14"/>
    <mergeCell ref="F14:H14"/>
    <mergeCell ref="I14:K14"/>
    <mergeCell ref="L14:N14"/>
    <mergeCell ref="O14:Q14"/>
    <mergeCell ref="A13:B13"/>
    <mergeCell ref="C13:E13"/>
    <mergeCell ref="F13:H13"/>
    <mergeCell ref="I13:K13"/>
    <mergeCell ref="L13:N13"/>
    <mergeCell ref="O13:Q13"/>
    <mergeCell ref="A16:B16"/>
    <mergeCell ref="C16:E16"/>
    <mergeCell ref="F16:H16"/>
    <mergeCell ref="I16:K16"/>
    <mergeCell ref="L16:N16"/>
    <mergeCell ref="O16:Q16"/>
    <mergeCell ref="A15:B15"/>
    <mergeCell ref="C15:E15"/>
    <mergeCell ref="F15:H15"/>
    <mergeCell ref="I15:K15"/>
    <mergeCell ref="L15:N15"/>
    <mergeCell ref="O15:Q15"/>
    <mergeCell ref="A18:B18"/>
    <mergeCell ref="C18:E18"/>
    <mergeCell ref="F18:H18"/>
    <mergeCell ref="I18:K18"/>
    <mergeCell ref="L18:N18"/>
    <mergeCell ref="O18:Q18"/>
    <mergeCell ref="A17:B17"/>
    <mergeCell ref="C17:E17"/>
    <mergeCell ref="F17:H17"/>
    <mergeCell ref="I17:K17"/>
    <mergeCell ref="L17:N17"/>
    <mergeCell ref="O17:Q17"/>
    <mergeCell ref="A20:B20"/>
    <mergeCell ref="C20:E20"/>
    <mergeCell ref="F20:H20"/>
    <mergeCell ref="I20:K20"/>
    <mergeCell ref="L20:N20"/>
    <mergeCell ref="O20:Q20"/>
    <mergeCell ref="A19:B19"/>
    <mergeCell ref="C19:E19"/>
    <mergeCell ref="F19:H19"/>
    <mergeCell ref="I19:K19"/>
    <mergeCell ref="L19:N19"/>
    <mergeCell ref="O19:Q19"/>
    <mergeCell ref="A22:B22"/>
    <mergeCell ref="C22:E22"/>
    <mergeCell ref="F22:H22"/>
    <mergeCell ref="I22:K22"/>
    <mergeCell ref="L22:N22"/>
    <mergeCell ref="O22:Q22"/>
    <mergeCell ref="A21:B21"/>
    <mergeCell ref="C21:E21"/>
    <mergeCell ref="F21:H21"/>
    <mergeCell ref="I21:K21"/>
    <mergeCell ref="L21:N21"/>
    <mergeCell ref="O21:Q21"/>
    <mergeCell ref="A24:B24"/>
    <mergeCell ref="C24:E24"/>
    <mergeCell ref="F24:H24"/>
    <mergeCell ref="I24:K24"/>
    <mergeCell ref="L24:N24"/>
    <mergeCell ref="O24:Q24"/>
    <mergeCell ref="A23:B23"/>
    <mergeCell ref="C23:E23"/>
    <mergeCell ref="F23:H23"/>
    <mergeCell ref="I23:K23"/>
    <mergeCell ref="L23:N23"/>
    <mergeCell ref="O23:Q23"/>
    <mergeCell ref="A29:D29"/>
    <mergeCell ref="E29:H29"/>
    <mergeCell ref="I29:L29"/>
    <mergeCell ref="M29:O29"/>
    <mergeCell ref="P29:Q29"/>
    <mergeCell ref="A32:Q32"/>
    <mergeCell ref="A26:Q26"/>
    <mergeCell ref="A28:D28"/>
    <mergeCell ref="E28:H28"/>
    <mergeCell ref="I28:L28"/>
    <mergeCell ref="M28:O28"/>
    <mergeCell ref="P28:Q28"/>
    <mergeCell ref="Q34:Q35"/>
    <mergeCell ref="A36:B36"/>
    <mergeCell ref="A37:B37"/>
    <mergeCell ref="A38:B38"/>
    <mergeCell ref="A39:B39"/>
    <mergeCell ref="A40:B40"/>
    <mergeCell ref="A34:B35"/>
    <mergeCell ref="C34:C35"/>
    <mergeCell ref="D34:D35"/>
    <mergeCell ref="E34:E35"/>
    <mergeCell ref="F34:L34"/>
    <mergeCell ref="M34:P34"/>
  </mergeCells>
  <phoneticPr fontId="2"/>
  <pageMargins left="0.39370078740157483" right="0.39370078740157483" top="0.59055118110236227" bottom="0.59055118110236227" header="0.11811023622047245" footer="0.11811023622047245"/>
  <pageSetup paperSize="9" scale="92" firstPageNumber="140" orientation="portrait" r:id="rId1"/>
  <headerFooter alignWithMargins="0">
    <oddFooter>&amp;C&amp;"ＭＳ 明朝,標準"&amp;10&amp;P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3E10C-A411-4845-91F5-C6D653A90553}">
  <dimension ref="A1:W43"/>
  <sheetViews>
    <sheetView showGridLines="0" view="pageBreakPreview" topLeftCell="A4" zoomScaleNormal="100" zoomScaleSheetLayoutView="100" workbookViewId="0">
      <selection activeCell="I23" sqref="I23"/>
    </sheetView>
  </sheetViews>
  <sheetFormatPr defaultColWidth="9" defaultRowHeight="13"/>
  <cols>
    <col min="1" max="1" width="11.36328125" style="3904" customWidth="1"/>
    <col min="2" max="2" width="9.453125" style="3904" bestFit="1" customWidth="1"/>
    <col min="3" max="10" width="8.453125" style="3904" customWidth="1"/>
    <col min="11" max="11" width="8.1796875" style="3904" customWidth="1"/>
    <col min="12" max="16384" width="9" style="3904"/>
  </cols>
  <sheetData>
    <row r="1" spans="1:11" ht="30" customHeight="1">
      <c r="A1" s="3903" t="s">
        <v>5058</v>
      </c>
      <c r="B1" s="3903"/>
      <c r="C1" s="3903"/>
      <c r="D1" s="3903"/>
      <c r="E1" s="3903"/>
      <c r="F1" s="3903"/>
      <c r="G1" s="3903"/>
      <c r="H1" s="3903"/>
      <c r="I1" s="3903"/>
      <c r="J1" s="3903"/>
      <c r="K1" s="3903"/>
    </row>
    <row r="2" spans="1:11" s="3905" customFormat="1" ht="15" customHeight="1" thickBot="1">
      <c r="K2" s="3906" t="s">
        <v>2428</v>
      </c>
    </row>
    <row r="3" spans="1:11" ht="18.75" customHeight="1">
      <c r="A3" s="6505" t="s">
        <v>5059</v>
      </c>
      <c r="B3" s="6506"/>
      <c r="C3" s="6506"/>
      <c r="D3" s="6509" t="s">
        <v>5060</v>
      </c>
      <c r="E3" s="6509"/>
      <c r="F3" s="6509"/>
      <c r="G3" s="6509"/>
      <c r="H3" s="6509"/>
      <c r="I3" s="6509"/>
      <c r="J3" s="6509"/>
      <c r="K3" s="6510" t="s">
        <v>5061</v>
      </c>
    </row>
    <row r="4" spans="1:11" ht="18.75" customHeight="1">
      <c r="A4" s="6507"/>
      <c r="B4" s="6508"/>
      <c r="C4" s="6508"/>
      <c r="D4" s="3907" t="s">
        <v>5062</v>
      </c>
      <c r="E4" s="3907" t="s">
        <v>5063</v>
      </c>
      <c r="F4" s="3907" t="s">
        <v>5064</v>
      </c>
      <c r="G4" s="3908" t="s">
        <v>5065</v>
      </c>
      <c r="H4" s="3908" t="s">
        <v>5066</v>
      </c>
      <c r="I4" s="3908" t="s">
        <v>5067</v>
      </c>
      <c r="J4" s="3908" t="s">
        <v>5068</v>
      </c>
      <c r="K4" s="6511"/>
    </row>
    <row r="5" spans="1:11" ht="15.75" customHeight="1">
      <c r="A5" s="6512" t="s">
        <v>4455</v>
      </c>
      <c r="B5" s="6512"/>
      <c r="C5" s="6513"/>
      <c r="D5" s="3909" t="s">
        <v>1012</v>
      </c>
      <c r="E5" s="3909" t="s">
        <v>1012</v>
      </c>
      <c r="F5" s="3909" t="s">
        <v>1012</v>
      </c>
      <c r="G5" s="3910" t="s">
        <v>1012</v>
      </c>
      <c r="H5" s="3910" t="s">
        <v>1012</v>
      </c>
      <c r="I5" s="3910" t="s">
        <v>1012</v>
      </c>
      <c r="J5" s="3910" t="s">
        <v>1012</v>
      </c>
      <c r="K5" s="3909">
        <v>13</v>
      </c>
    </row>
    <row r="6" spans="1:11" ht="15.75" customHeight="1">
      <c r="A6" s="6498" t="s">
        <v>5069</v>
      </c>
      <c r="B6" s="6498"/>
      <c r="C6" s="6499"/>
      <c r="D6" s="3909" t="s">
        <v>1012</v>
      </c>
      <c r="E6" s="3909" t="s">
        <v>1012</v>
      </c>
      <c r="F6" s="3909" t="s">
        <v>1012</v>
      </c>
      <c r="G6" s="3910" t="s">
        <v>1012</v>
      </c>
      <c r="H6" s="3910" t="s">
        <v>1012</v>
      </c>
      <c r="I6" s="3910" t="s">
        <v>1012</v>
      </c>
      <c r="J6" s="3910" t="s">
        <v>1012</v>
      </c>
      <c r="K6" s="3909">
        <v>10</v>
      </c>
    </row>
    <row r="7" spans="1:11" ht="15.75" customHeight="1">
      <c r="A7" s="6498" t="s">
        <v>5070</v>
      </c>
      <c r="B7" s="6498"/>
      <c r="C7" s="6499"/>
      <c r="D7" s="3910" t="s">
        <v>1012</v>
      </c>
      <c r="E7" s="3910" t="s">
        <v>1012</v>
      </c>
      <c r="F7" s="3909" t="s">
        <v>1012</v>
      </c>
      <c r="G7" s="3910" t="s">
        <v>1012</v>
      </c>
      <c r="H7" s="3910" t="s">
        <v>1012</v>
      </c>
      <c r="I7" s="3910" t="s">
        <v>1012</v>
      </c>
      <c r="J7" s="3910" t="s">
        <v>1012</v>
      </c>
      <c r="K7" s="3909">
        <v>7</v>
      </c>
    </row>
    <row r="8" spans="1:11" ht="15.75" customHeight="1">
      <c r="A8" s="6498" t="s">
        <v>5071</v>
      </c>
      <c r="B8" s="6498"/>
      <c r="C8" s="6499"/>
      <c r="D8" s="3909">
        <v>1</v>
      </c>
      <c r="E8" s="3910" t="s">
        <v>1011</v>
      </c>
      <c r="F8" s="3909" t="s">
        <v>1012</v>
      </c>
      <c r="G8" s="3910" t="s">
        <v>1012</v>
      </c>
      <c r="H8" s="3910" t="s">
        <v>1012</v>
      </c>
      <c r="I8" s="3910" t="s">
        <v>1012</v>
      </c>
      <c r="J8" s="3910" t="s">
        <v>1012</v>
      </c>
      <c r="K8" s="3909">
        <v>6</v>
      </c>
    </row>
    <row r="9" spans="1:11" ht="15.75" customHeight="1" thickBot="1">
      <c r="A9" s="6500" t="s">
        <v>5072</v>
      </c>
      <c r="B9" s="6500"/>
      <c r="C9" s="6501"/>
      <c r="D9" s="3911">
        <v>3</v>
      </c>
      <c r="E9" s="3912" t="s">
        <v>1011</v>
      </c>
      <c r="F9" s="3913">
        <v>1</v>
      </c>
      <c r="G9" s="3912" t="s">
        <v>1011</v>
      </c>
      <c r="H9" s="3912" t="s">
        <v>1011</v>
      </c>
      <c r="I9" s="3912" t="s">
        <v>1011</v>
      </c>
      <c r="J9" s="3913">
        <v>2</v>
      </c>
      <c r="K9" s="3913">
        <v>4</v>
      </c>
    </row>
    <row r="10" spans="1:11" s="3916" customFormat="1">
      <c r="A10" s="3914"/>
      <c r="B10" s="3914"/>
      <c r="C10" s="3914"/>
      <c r="D10" s="3914"/>
      <c r="E10" s="3914"/>
      <c r="F10" s="3914"/>
      <c r="G10" s="3914"/>
      <c r="H10" s="3914"/>
      <c r="I10" s="3914"/>
      <c r="J10" s="3914"/>
      <c r="K10" s="3915" t="s">
        <v>4902</v>
      </c>
    </row>
    <row r="11" spans="1:11" s="3917" customFormat="1" ht="15" customHeight="1">
      <c r="A11" s="3914"/>
      <c r="B11" s="3914"/>
      <c r="C11" s="3914"/>
      <c r="D11" s="3914"/>
      <c r="E11" s="3914"/>
      <c r="F11" s="3914"/>
      <c r="G11" s="3914"/>
      <c r="H11" s="3914"/>
      <c r="I11" s="3914"/>
      <c r="J11" s="3914"/>
      <c r="K11" s="3915"/>
    </row>
    <row r="12" spans="1:11" s="3916" customFormat="1" ht="18.75" customHeight="1">
      <c r="A12" s="3918" t="s">
        <v>5073</v>
      </c>
      <c r="B12" s="3918"/>
      <c r="C12" s="3918"/>
      <c r="D12" s="3918"/>
      <c r="E12" s="3918"/>
      <c r="F12" s="3918"/>
      <c r="G12" s="3918"/>
      <c r="H12" s="3918"/>
      <c r="I12" s="3918"/>
      <c r="J12" s="3918"/>
      <c r="K12" s="3918"/>
    </row>
    <row r="13" spans="1:11" s="3916" customFormat="1" ht="13.5" thickBot="1">
      <c r="A13" s="3917"/>
      <c r="B13" s="3917"/>
      <c r="C13" s="3917"/>
      <c r="D13" s="3917"/>
      <c r="E13" s="3917"/>
      <c r="F13" s="3917"/>
      <c r="G13" s="3917"/>
      <c r="H13" s="3917"/>
      <c r="I13" s="3917"/>
      <c r="J13" s="3917"/>
      <c r="K13" s="3906" t="s">
        <v>2428</v>
      </c>
    </row>
    <row r="14" spans="1:11" s="3919" customFormat="1" ht="15.75" customHeight="1">
      <c r="A14" s="6502" t="s">
        <v>1420</v>
      </c>
      <c r="B14" s="6504" t="s">
        <v>838</v>
      </c>
      <c r="C14" s="6504" t="s">
        <v>5074</v>
      </c>
      <c r="D14" s="6504"/>
      <c r="E14" s="6504"/>
      <c r="F14" s="6504" t="s">
        <v>5075</v>
      </c>
      <c r="G14" s="6504"/>
      <c r="H14" s="6504"/>
      <c r="I14" s="6504"/>
      <c r="J14" s="6488" t="s">
        <v>5076</v>
      </c>
      <c r="K14" s="6490" t="s">
        <v>5077</v>
      </c>
    </row>
    <row r="15" spans="1:11" s="3919" customFormat="1" ht="15.75" customHeight="1">
      <c r="A15" s="6503"/>
      <c r="B15" s="6489"/>
      <c r="C15" s="3920" t="s">
        <v>5074</v>
      </c>
      <c r="D15" s="3920" t="s">
        <v>5078</v>
      </c>
      <c r="E15" s="3920" t="s">
        <v>5079</v>
      </c>
      <c r="F15" s="3920" t="s">
        <v>5075</v>
      </c>
      <c r="G15" s="3920" t="s">
        <v>5079</v>
      </c>
      <c r="H15" s="3920" t="s">
        <v>5080</v>
      </c>
      <c r="I15" s="3920" t="s">
        <v>5081</v>
      </c>
      <c r="J15" s="6489"/>
      <c r="K15" s="6491"/>
    </row>
    <row r="16" spans="1:11" s="3919" customFormat="1" ht="15.75" customHeight="1">
      <c r="A16" s="3921" t="s">
        <v>349</v>
      </c>
      <c r="B16" s="3922">
        <v>70304</v>
      </c>
      <c r="C16" s="3923">
        <v>11026</v>
      </c>
      <c r="D16" s="3923">
        <v>9078</v>
      </c>
      <c r="E16" s="3923">
        <v>125</v>
      </c>
      <c r="F16" s="3923">
        <v>29498</v>
      </c>
      <c r="G16" s="3923">
        <v>419</v>
      </c>
      <c r="H16" s="3923">
        <v>17</v>
      </c>
      <c r="I16" s="3923">
        <v>2113</v>
      </c>
      <c r="J16" s="3923">
        <v>16953</v>
      </c>
      <c r="K16" s="3923">
        <v>1075</v>
      </c>
    </row>
    <row r="17" spans="1:11" s="3919" customFormat="1" ht="15.75" customHeight="1">
      <c r="A17" s="3921" t="s">
        <v>5069</v>
      </c>
      <c r="B17" s="3922">
        <v>68535</v>
      </c>
      <c r="C17" s="3923">
        <v>10930</v>
      </c>
      <c r="D17" s="3923">
        <v>8449</v>
      </c>
      <c r="E17" s="3923">
        <v>98</v>
      </c>
      <c r="F17" s="3923">
        <v>29796</v>
      </c>
      <c r="G17" s="3923">
        <v>366</v>
      </c>
      <c r="H17" s="3923">
        <v>22</v>
      </c>
      <c r="I17" s="3923">
        <v>1748</v>
      </c>
      <c r="J17" s="3923">
        <v>16213</v>
      </c>
      <c r="K17" s="3923">
        <v>913</v>
      </c>
    </row>
    <row r="18" spans="1:11" s="3916" customFormat="1" ht="15.75" customHeight="1">
      <c r="A18" s="3921" t="s">
        <v>5070</v>
      </c>
      <c r="B18" s="3922">
        <v>66073</v>
      </c>
      <c r="C18" s="3923">
        <v>10609</v>
      </c>
      <c r="D18" s="3923">
        <v>8487</v>
      </c>
      <c r="E18" s="3923">
        <v>103</v>
      </c>
      <c r="F18" s="3923">
        <v>28532</v>
      </c>
      <c r="G18" s="3923">
        <v>345</v>
      </c>
      <c r="H18" s="3923">
        <v>39</v>
      </c>
      <c r="I18" s="3923">
        <v>1912</v>
      </c>
      <c r="J18" s="3923">
        <v>15178</v>
      </c>
      <c r="K18" s="3923">
        <v>868</v>
      </c>
    </row>
    <row r="19" spans="1:11" s="3916" customFormat="1" ht="15.75" customHeight="1">
      <c r="A19" s="3921" t="s">
        <v>4556</v>
      </c>
      <c r="B19" s="3922">
        <v>62562</v>
      </c>
      <c r="C19" s="3923">
        <v>10321</v>
      </c>
      <c r="D19" s="3923">
        <v>8259</v>
      </c>
      <c r="E19" s="3923">
        <v>92</v>
      </c>
      <c r="F19" s="3923">
        <v>26811</v>
      </c>
      <c r="G19" s="3923">
        <v>350</v>
      </c>
      <c r="H19" s="3923">
        <v>33</v>
      </c>
      <c r="I19" s="3923">
        <v>1766</v>
      </c>
      <c r="J19" s="3923">
        <v>14090</v>
      </c>
      <c r="K19" s="3923">
        <v>840</v>
      </c>
    </row>
    <row r="20" spans="1:11" ht="13.5" thickBot="1">
      <c r="A20" s="3924" t="s">
        <v>5072</v>
      </c>
      <c r="B20" s="3925">
        <v>60057</v>
      </c>
      <c r="C20" s="3926">
        <v>9117</v>
      </c>
      <c r="D20" s="3926">
        <v>8756</v>
      </c>
      <c r="E20" s="3926">
        <v>92</v>
      </c>
      <c r="F20" s="3926">
        <v>25261</v>
      </c>
      <c r="G20" s="3926">
        <v>260</v>
      </c>
      <c r="H20" s="3926">
        <v>15</v>
      </c>
      <c r="I20" s="3926">
        <v>1809</v>
      </c>
      <c r="J20" s="3926">
        <v>13969</v>
      </c>
      <c r="K20" s="3926">
        <v>778</v>
      </c>
    </row>
    <row r="21" spans="1:11">
      <c r="J21" s="3927"/>
      <c r="K21" s="3928" t="s">
        <v>478</v>
      </c>
    </row>
    <row r="22" spans="1:11" ht="15" customHeight="1"/>
    <row r="23" spans="1:11" ht="30" customHeight="1">
      <c r="A23" s="3929" t="s">
        <v>5082</v>
      </c>
      <c r="B23" s="3929"/>
      <c r="C23" s="3929"/>
      <c r="D23" s="3929"/>
      <c r="E23" s="3929"/>
      <c r="F23" s="3929"/>
      <c r="G23" s="3929"/>
      <c r="H23" s="3929"/>
      <c r="I23" s="3929"/>
      <c r="J23" s="3929"/>
      <c r="K23" s="3929"/>
    </row>
    <row r="24" spans="1:11" ht="13.5" customHeight="1" thickBot="1">
      <c r="A24" s="3930"/>
      <c r="B24" s="3930"/>
      <c r="C24" s="3930"/>
      <c r="D24" s="3930"/>
      <c r="E24" s="3930"/>
      <c r="F24" s="3930"/>
      <c r="G24" s="3930"/>
      <c r="H24" s="3930"/>
      <c r="I24" s="3930"/>
      <c r="K24" s="3931" t="s">
        <v>2428</v>
      </c>
    </row>
    <row r="25" spans="1:11" ht="24">
      <c r="A25" s="3932" t="s">
        <v>1420</v>
      </c>
      <c r="B25" s="3933" t="s">
        <v>838</v>
      </c>
      <c r="C25" s="3933" t="s">
        <v>2327</v>
      </c>
      <c r="D25" s="3934" t="s">
        <v>5083</v>
      </c>
      <c r="E25" s="3933" t="s">
        <v>5084</v>
      </c>
      <c r="F25" s="3933" t="s">
        <v>5085</v>
      </c>
      <c r="G25" s="3935" t="s">
        <v>5086</v>
      </c>
      <c r="H25" s="3935" t="s">
        <v>5087</v>
      </c>
      <c r="I25" s="3933" t="s">
        <v>5088</v>
      </c>
      <c r="J25" s="3933" t="s">
        <v>5089</v>
      </c>
      <c r="K25" s="3936" t="s">
        <v>5090</v>
      </c>
    </row>
    <row r="26" spans="1:11" ht="19.5" customHeight="1">
      <c r="A26" s="3937" t="s">
        <v>349</v>
      </c>
      <c r="B26" s="3938">
        <v>2906</v>
      </c>
      <c r="C26" s="3939">
        <v>53</v>
      </c>
      <c r="D26" s="3940" t="s">
        <v>1012</v>
      </c>
      <c r="E26" s="3940" t="s">
        <v>1012</v>
      </c>
      <c r="F26" s="3940" t="s">
        <v>1012</v>
      </c>
      <c r="G26" s="3940" t="s">
        <v>1012</v>
      </c>
      <c r="H26" s="3939">
        <v>246</v>
      </c>
      <c r="I26" s="3941" t="s">
        <v>1012</v>
      </c>
      <c r="J26" s="3939">
        <v>227</v>
      </c>
      <c r="K26" s="3939">
        <v>2380</v>
      </c>
    </row>
    <row r="27" spans="1:11" ht="19.5" customHeight="1">
      <c r="A27" s="3937" t="s">
        <v>5069</v>
      </c>
      <c r="B27" s="3938">
        <v>5342</v>
      </c>
      <c r="C27" s="3939">
        <v>47</v>
      </c>
      <c r="D27" s="3941" t="s">
        <v>1012</v>
      </c>
      <c r="E27" s="3941" t="s">
        <v>1012</v>
      </c>
      <c r="F27" s="3941" t="s">
        <v>1012</v>
      </c>
      <c r="G27" s="3941" t="s">
        <v>1012</v>
      </c>
      <c r="H27" s="3939">
        <v>369</v>
      </c>
      <c r="I27" s="3941" t="s">
        <v>1012</v>
      </c>
      <c r="J27" s="3939">
        <v>229</v>
      </c>
      <c r="K27" s="3939">
        <v>4697</v>
      </c>
    </row>
    <row r="28" spans="1:11" ht="19.5" customHeight="1">
      <c r="A28" s="3937" t="s">
        <v>5070</v>
      </c>
      <c r="B28" s="3938">
        <v>4850</v>
      </c>
      <c r="C28" s="3939">
        <v>77</v>
      </c>
      <c r="D28" s="3941" t="s">
        <v>1012</v>
      </c>
      <c r="E28" s="3941" t="s">
        <v>1012</v>
      </c>
      <c r="F28" s="3941" t="s">
        <v>1012</v>
      </c>
      <c r="G28" s="3941" t="s">
        <v>1012</v>
      </c>
      <c r="H28" s="3939">
        <v>312</v>
      </c>
      <c r="I28" s="3941" t="s">
        <v>1012</v>
      </c>
      <c r="J28" s="3939">
        <v>224</v>
      </c>
      <c r="K28" s="3939">
        <v>4237</v>
      </c>
    </row>
    <row r="29" spans="1:11" ht="19.5" customHeight="1">
      <c r="A29" s="3937" t="s">
        <v>4556</v>
      </c>
      <c r="B29" s="3938">
        <v>3830</v>
      </c>
      <c r="C29" s="3939">
        <v>19</v>
      </c>
      <c r="D29" s="3941" t="s">
        <v>1012</v>
      </c>
      <c r="E29" s="3941" t="s">
        <v>1012</v>
      </c>
      <c r="F29" s="3941" t="s">
        <v>1012</v>
      </c>
      <c r="G29" s="3941" t="s">
        <v>1012</v>
      </c>
      <c r="H29" s="3939">
        <v>293</v>
      </c>
      <c r="I29" s="3941" t="s">
        <v>1012</v>
      </c>
      <c r="J29" s="3939">
        <v>228</v>
      </c>
      <c r="K29" s="3939">
        <v>3290</v>
      </c>
    </row>
    <row r="30" spans="1:11" ht="19.5" customHeight="1" thickBot="1">
      <c r="A30" s="3942" t="s">
        <v>5072</v>
      </c>
      <c r="B30" s="3943">
        <v>3543</v>
      </c>
      <c r="C30" s="3944">
        <v>11</v>
      </c>
      <c r="D30" s="3945" t="s">
        <v>1012</v>
      </c>
      <c r="E30" s="3945" t="s">
        <v>1012</v>
      </c>
      <c r="F30" s="3945" t="s">
        <v>1012</v>
      </c>
      <c r="G30" s="3945" t="s">
        <v>1012</v>
      </c>
      <c r="H30" s="3944">
        <v>286</v>
      </c>
      <c r="I30" s="3945" t="s">
        <v>1012</v>
      </c>
      <c r="J30" s="3944">
        <v>224</v>
      </c>
      <c r="K30" s="3944">
        <v>3022</v>
      </c>
    </row>
    <row r="31" spans="1:11" ht="13.25" customHeight="1">
      <c r="A31" s="3946" t="s">
        <v>5091</v>
      </c>
      <c r="B31" s="3946"/>
      <c r="C31" s="3946"/>
      <c r="D31" s="3946"/>
      <c r="E31" s="3947"/>
      <c r="F31" s="3946"/>
      <c r="G31" s="3947"/>
      <c r="I31" s="3948"/>
      <c r="J31" s="3948"/>
      <c r="K31" s="3949" t="s">
        <v>5092</v>
      </c>
    </row>
    <row r="33" spans="1:23" ht="15" customHeight="1"/>
    <row r="34" spans="1:23" s="3951" customFormat="1" ht="30" customHeight="1">
      <c r="A34" s="3950" t="s">
        <v>5093</v>
      </c>
      <c r="B34" s="3950"/>
      <c r="C34" s="3950"/>
      <c r="D34" s="3950"/>
      <c r="E34" s="3950"/>
      <c r="F34" s="3950"/>
      <c r="G34" s="3950"/>
      <c r="H34" s="3950"/>
      <c r="I34" s="3950"/>
      <c r="J34" s="3950"/>
      <c r="K34" s="3950"/>
    </row>
    <row r="35" spans="1:23" s="3955" customFormat="1" ht="13.5" customHeight="1" thickBot="1">
      <c r="A35" s="3952"/>
      <c r="B35" s="3952"/>
      <c r="C35" s="3953"/>
      <c r="D35" s="3952"/>
      <c r="E35" s="3952"/>
      <c r="F35" s="3952"/>
      <c r="G35" s="3952"/>
      <c r="H35" s="3954"/>
      <c r="I35" s="3954" t="s">
        <v>5094</v>
      </c>
      <c r="J35" s="3952"/>
    </row>
    <row r="36" spans="1:23" s="3955" customFormat="1" ht="19.25" customHeight="1">
      <c r="A36" s="6492" t="s">
        <v>5095</v>
      </c>
      <c r="B36" s="6494" t="s">
        <v>378</v>
      </c>
      <c r="C36" s="6496" t="s">
        <v>5096</v>
      </c>
      <c r="D36" s="6494" t="s">
        <v>5097</v>
      </c>
      <c r="E36" s="6494" t="s">
        <v>5098</v>
      </c>
      <c r="F36" s="6496" t="s">
        <v>5099</v>
      </c>
      <c r="G36" s="6496"/>
      <c r="H36" s="6496"/>
      <c r="I36" s="6497"/>
      <c r="J36" s="3952"/>
      <c r="K36" s="3954"/>
    </row>
    <row r="37" spans="1:23" s="3955" customFormat="1" ht="19.25" customHeight="1">
      <c r="A37" s="6493"/>
      <c r="B37" s="6495"/>
      <c r="C37" s="6495"/>
      <c r="D37" s="6495"/>
      <c r="E37" s="6495"/>
      <c r="F37" s="3956" t="s">
        <v>5100</v>
      </c>
      <c r="G37" s="3956" t="s">
        <v>5101</v>
      </c>
      <c r="H37" s="3956" t="s">
        <v>5102</v>
      </c>
      <c r="I37" s="3957" t="s">
        <v>483</v>
      </c>
      <c r="J37" s="3952"/>
      <c r="K37" s="3954"/>
    </row>
    <row r="38" spans="1:23" s="3955" customFormat="1" ht="19.25" customHeight="1">
      <c r="A38" s="3958" t="s">
        <v>321</v>
      </c>
      <c r="B38" s="3959">
        <v>1103</v>
      </c>
      <c r="C38" s="3960">
        <v>410</v>
      </c>
      <c r="D38" s="3960">
        <v>61</v>
      </c>
      <c r="E38" s="3960">
        <v>115</v>
      </c>
      <c r="F38" s="3960">
        <v>469</v>
      </c>
      <c r="G38" s="3961">
        <v>15</v>
      </c>
      <c r="H38" s="3960">
        <v>8</v>
      </c>
      <c r="I38" s="3961">
        <v>25</v>
      </c>
      <c r="J38" s="3952"/>
      <c r="K38" s="3954"/>
    </row>
    <row r="39" spans="1:23" s="3955" customFormat="1" ht="19.25" customHeight="1">
      <c r="A39" s="3962">
        <v>30</v>
      </c>
      <c r="B39" s="2002">
        <v>1101</v>
      </c>
      <c r="C39" s="3963">
        <v>406</v>
      </c>
      <c r="D39" s="3963">
        <v>59</v>
      </c>
      <c r="E39" s="3963">
        <v>114</v>
      </c>
      <c r="F39" s="3963">
        <v>476</v>
      </c>
      <c r="G39" s="3964">
        <v>14</v>
      </c>
      <c r="H39" s="3964">
        <v>8</v>
      </c>
      <c r="I39" s="3964">
        <v>24</v>
      </c>
      <c r="J39" s="3952"/>
      <c r="K39" s="3954"/>
    </row>
    <row r="40" spans="1:23" s="3955" customFormat="1" ht="19.25" customHeight="1">
      <c r="A40" s="3962">
        <v>31</v>
      </c>
      <c r="B40" s="2002">
        <v>1111</v>
      </c>
      <c r="C40" s="3963">
        <v>395</v>
      </c>
      <c r="D40" s="3963">
        <v>59</v>
      </c>
      <c r="E40" s="3963">
        <v>113</v>
      </c>
      <c r="F40" s="3963">
        <v>488</v>
      </c>
      <c r="G40" s="3964">
        <v>12</v>
      </c>
      <c r="H40" s="3964">
        <v>9</v>
      </c>
      <c r="I40" s="3964">
        <v>35</v>
      </c>
      <c r="J40" s="3952"/>
      <c r="K40" s="3954"/>
    </row>
    <row r="41" spans="1:23" s="3955" customFormat="1" ht="19.25" customHeight="1">
      <c r="A41" s="3965" t="s">
        <v>5103</v>
      </c>
      <c r="B41" s="2002">
        <v>1129</v>
      </c>
      <c r="C41" s="3963">
        <v>394</v>
      </c>
      <c r="D41" s="3963">
        <v>59</v>
      </c>
      <c r="E41" s="3963">
        <v>114</v>
      </c>
      <c r="F41" s="3963">
        <v>507</v>
      </c>
      <c r="G41" s="3964">
        <v>12</v>
      </c>
      <c r="H41" s="3964">
        <v>9</v>
      </c>
      <c r="I41" s="3964">
        <v>34</v>
      </c>
      <c r="J41" s="3952"/>
      <c r="K41" s="3954"/>
    </row>
    <row r="42" spans="1:23" s="3955" customFormat="1" ht="19.25" customHeight="1" thickBot="1">
      <c r="A42" s="3966" t="s">
        <v>5104</v>
      </c>
      <c r="B42" s="3967">
        <v>1134</v>
      </c>
      <c r="C42" s="3968">
        <v>399</v>
      </c>
      <c r="D42" s="3968">
        <v>57</v>
      </c>
      <c r="E42" s="3968">
        <v>117</v>
      </c>
      <c r="F42" s="3968">
        <v>509</v>
      </c>
      <c r="G42" s="3969">
        <v>12</v>
      </c>
      <c r="H42" s="3968">
        <v>8</v>
      </c>
      <c r="I42" s="3969">
        <v>32</v>
      </c>
      <c r="J42" s="3952"/>
      <c r="K42" s="3954"/>
    </row>
    <row r="43" spans="1:23" s="3951" customFormat="1" ht="15" customHeight="1">
      <c r="A43" s="3970"/>
      <c r="B43" s="3971"/>
      <c r="C43" s="3953"/>
      <c r="D43" s="3971"/>
      <c r="E43" s="3971"/>
      <c r="F43" s="3971"/>
      <c r="G43" s="3971"/>
      <c r="H43" s="3971"/>
      <c r="I43" s="3972" t="s">
        <v>5105</v>
      </c>
      <c r="J43" s="3971"/>
      <c r="M43" s="3904"/>
      <c r="N43" s="3904"/>
      <c r="O43" s="3904"/>
      <c r="P43" s="3904"/>
      <c r="Q43" s="3904"/>
      <c r="R43" s="3904"/>
      <c r="S43" s="3904"/>
      <c r="T43" s="3904"/>
      <c r="U43" s="3904"/>
      <c r="V43" s="3963"/>
      <c r="W43" s="3963"/>
    </row>
  </sheetData>
  <mergeCells count="20">
    <mergeCell ref="A7:C7"/>
    <mergeCell ref="A3:C4"/>
    <mergeCell ref="D3:J3"/>
    <mergeCell ref="K3:K4"/>
    <mergeCell ref="A5:C5"/>
    <mergeCell ref="A6:C6"/>
    <mergeCell ref="A8:C8"/>
    <mergeCell ref="A9:C9"/>
    <mergeCell ref="A14:A15"/>
    <mergeCell ref="B14:B15"/>
    <mergeCell ref="C14:E14"/>
    <mergeCell ref="J14:J15"/>
    <mergeCell ref="K14:K15"/>
    <mergeCell ref="A36:A37"/>
    <mergeCell ref="B36:B37"/>
    <mergeCell ref="C36:C37"/>
    <mergeCell ref="D36:D37"/>
    <mergeCell ref="E36:E37"/>
    <mergeCell ref="F36:I36"/>
    <mergeCell ref="F14:I14"/>
  </mergeCells>
  <phoneticPr fontId="2"/>
  <pageMargins left="0.39370078740157483" right="0.39370078740157483" top="0.59055118110236227" bottom="0.59055118110236227" header="0.11811023622047245" footer="0.11811023622047245"/>
  <pageSetup paperSize="9" firstPageNumber="141" orientation="portrait" r:id="rId1"/>
  <headerFooter alignWithMargins="0">
    <oddFooter>&amp;C&amp;"ＭＳ 明朝,標準"&amp;10&amp;P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42AD1-932E-4D8A-8C26-6038916A450E}">
  <dimension ref="A1:H37"/>
  <sheetViews>
    <sheetView showGridLines="0" view="pageBreakPreview" zoomScaleNormal="100" zoomScaleSheetLayoutView="100" workbookViewId="0">
      <selection activeCell="H39" sqref="H39"/>
    </sheetView>
  </sheetViews>
  <sheetFormatPr defaultColWidth="9" defaultRowHeight="13"/>
  <cols>
    <col min="1" max="2" width="12.6328125" style="3975" customWidth="1"/>
    <col min="3" max="3" width="12.6328125" style="3976" customWidth="1"/>
    <col min="4" max="8" width="12.6328125" style="3975" customWidth="1"/>
    <col min="9" max="16384" width="9" style="3975"/>
  </cols>
  <sheetData>
    <row r="1" spans="1:8" ht="30" customHeight="1">
      <c r="A1" s="3973" t="s">
        <v>5106</v>
      </c>
      <c r="B1" s="3974"/>
      <c r="C1" s="3974"/>
      <c r="D1" s="3974"/>
      <c r="E1" s="3974"/>
      <c r="F1" s="3974"/>
      <c r="G1" s="3974"/>
      <c r="H1" s="3974"/>
    </row>
    <row r="19" spans="1:4">
      <c r="D19" s="3977"/>
    </row>
    <row r="20" spans="1:4">
      <c r="D20" s="3977"/>
    </row>
    <row r="21" spans="1:4">
      <c r="D21" s="3977"/>
    </row>
    <row r="22" spans="1:4">
      <c r="D22" s="3977"/>
    </row>
    <row r="23" spans="1:4">
      <c r="D23" s="3977"/>
    </row>
    <row r="24" spans="1:4">
      <c r="D24" s="3977"/>
    </row>
    <row r="25" spans="1:4">
      <c r="D25" s="3977"/>
    </row>
    <row r="31" spans="1:4" ht="14">
      <c r="A31" s="6514" t="s">
        <v>5107</v>
      </c>
      <c r="B31" s="6514"/>
    </row>
    <row r="32" spans="1:4">
      <c r="A32" s="3978"/>
    </row>
    <row r="33" spans="1:1">
      <c r="A33" s="3978"/>
    </row>
    <row r="34" spans="1:1" ht="19">
      <c r="A34" s="3978" ph="1"/>
    </row>
    <row r="35" spans="1:1">
      <c r="A35" s="3978"/>
    </row>
    <row r="36" spans="1:1">
      <c r="A36" s="3978"/>
    </row>
    <row r="37" spans="1:1">
      <c r="A37" s="3978"/>
    </row>
  </sheetData>
  <mergeCells count="1">
    <mergeCell ref="A31:B31"/>
  </mergeCells>
  <phoneticPr fontId="2"/>
  <pageMargins left="0.39370078740157483" right="0.39370078740157483" top="0.59055118110236227" bottom="0.59055118110236227" header="0.11811023622047245" footer="0.11811023622047245"/>
  <pageSetup paperSize="9" firstPageNumber="142" orientation="portrait" r:id="rId1"/>
  <headerFooter alignWithMargins="0">
    <oddFooter>&amp;C&amp;"ＭＳ 明朝,標準"&amp;10&amp;P</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6590F-769A-4A3B-A8C8-052BBFC5C926}">
  <dimension ref="A1:H37"/>
  <sheetViews>
    <sheetView showGridLines="0" view="pageBreakPreview" topLeftCell="A7" zoomScaleNormal="100" zoomScaleSheetLayoutView="100" workbookViewId="0">
      <selection activeCell="B4" sqref="B4"/>
    </sheetView>
  </sheetViews>
  <sheetFormatPr defaultColWidth="9" defaultRowHeight="13"/>
  <cols>
    <col min="1" max="2" width="12.6328125" style="3975" customWidth="1"/>
    <col min="3" max="3" width="12.6328125" style="3976" customWidth="1"/>
    <col min="4" max="8" width="12.6328125" style="3975" customWidth="1"/>
    <col min="9" max="16384" width="9" style="3975"/>
  </cols>
  <sheetData>
    <row r="1" spans="1:8" ht="30" customHeight="1">
      <c r="A1" s="3973" t="s">
        <v>5108</v>
      </c>
      <c r="B1" s="3974"/>
      <c r="C1" s="3974"/>
      <c r="D1" s="3974"/>
      <c r="E1" s="3974"/>
      <c r="F1" s="3974"/>
      <c r="G1" s="3974"/>
      <c r="H1" s="3974"/>
    </row>
    <row r="19" spans="1:4">
      <c r="D19" s="3977"/>
    </row>
    <row r="20" spans="1:4">
      <c r="D20" s="3977"/>
    </row>
    <row r="21" spans="1:4">
      <c r="D21" s="3977"/>
    </row>
    <row r="22" spans="1:4">
      <c r="D22" s="3977"/>
    </row>
    <row r="23" spans="1:4">
      <c r="D23" s="3977"/>
    </row>
    <row r="24" spans="1:4">
      <c r="D24" s="3977"/>
    </row>
    <row r="25" spans="1:4">
      <c r="D25" s="3977"/>
    </row>
    <row r="31" spans="1:4" ht="14">
      <c r="A31" s="6514"/>
      <c r="B31" s="6514"/>
    </row>
    <row r="32" spans="1:4">
      <c r="A32" s="3978"/>
    </row>
    <row r="33" spans="1:1">
      <c r="A33" s="3978"/>
    </row>
    <row r="34" spans="1:1" ht="19">
      <c r="A34" s="3978" ph="1"/>
    </row>
    <row r="35" spans="1:1">
      <c r="A35" s="3978"/>
    </row>
    <row r="36" spans="1:1">
      <c r="A36" s="3978"/>
    </row>
    <row r="37" spans="1:1">
      <c r="A37" s="3978"/>
    </row>
  </sheetData>
  <mergeCells count="1">
    <mergeCell ref="A31:B31"/>
  </mergeCells>
  <phoneticPr fontId="2"/>
  <pageMargins left="0.39370078740157483" right="0.39370078740157483" top="0.59055118110236227" bottom="0.59055118110236227" header="0.11811023622047245" footer="0.11811023622047245"/>
  <pageSetup paperSize="9" scale="95" firstPageNumber="143" orientation="portrait" r:id="rId1"/>
  <headerFooter alignWithMargins="0">
    <oddFooter>&amp;C&amp;"ＭＳ 明朝,標準"&amp;10&amp;P</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D90F-A34E-4AC8-874C-0E8D2FC3B721}">
  <dimension ref="A1:E61"/>
  <sheetViews>
    <sheetView showGridLines="0" view="pageBreakPreview" topLeftCell="A10" zoomScale="90" zoomScaleNormal="100" zoomScaleSheetLayoutView="90" workbookViewId="0">
      <selection activeCell="N49" sqref="N49"/>
    </sheetView>
  </sheetViews>
  <sheetFormatPr defaultColWidth="9" defaultRowHeight="13"/>
  <cols>
    <col min="1" max="1" width="31.6328125" style="3988" customWidth="1"/>
    <col min="2" max="2" width="31.6328125" style="3988" bestFit="1" customWidth="1"/>
    <col min="3" max="4" width="16.6328125" style="3988" customWidth="1"/>
    <col min="5" max="16384" width="9" style="3988"/>
  </cols>
  <sheetData>
    <row r="1" spans="1:5" s="2068" customFormat="1" ht="30" customHeight="1">
      <c r="A1" s="1842" t="s">
        <v>5109</v>
      </c>
      <c r="B1" s="1842"/>
      <c r="C1" s="1842"/>
      <c r="D1" s="1842"/>
    </row>
    <row r="2" spans="1:5" s="2061" customFormat="1" ht="15" customHeight="1" thickBot="1">
      <c r="D2" s="3979" t="s">
        <v>5110</v>
      </c>
    </row>
    <row r="3" spans="1:5" s="2239" customFormat="1" ht="18.75" customHeight="1">
      <c r="A3" s="3776" t="s">
        <v>5111</v>
      </c>
      <c r="B3" s="2251" t="s">
        <v>2366</v>
      </c>
      <c r="C3" s="3980" t="s">
        <v>5112</v>
      </c>
      <c r="D3" s="3981" t="s">
        <v>5113</v>
      </c>
    </row>
    <row r="4" spans="1:5" s="1873" customFormat="1" ht="16.5" customHeight="1">
      <c r="A4" s="3982" t="s">
        <v>5114</v>
      </c>
      <c r="B4" s="3983" t="s">
        <v>5115</v>
      </c>
      <c r="C4" s="3984">
        <v>3141.57</v>
      </c>
      <c r="D4" s="3984">
        <v>5715.9</v>
      </c>
    </row>
    <row r="5" spans="1:5" s="1873" customFormat="1" ht="16.5" customHeight="1">
      <c r="A5" s="3985" t="s">
        <v>5116</v>
      </c>
      <c r="B5" s="3986" t="s">
        <v>5117</v>
      </c>
      <c r="C5" s="3987">
        <v>1001.47</v>
      </c>
      <c r="D5" s="3987">
        <v>1410.02</v>
      </c>
    </row>
    <row r="6" spans="1:5" s="1873" customFormat="1" ht="16.5" customHeight="1">
      <c r="A6" s="3985" t="s">
        <v>5118</v>
      </c>
      <c r="B6" s="3986" t="s">
        <v>5119</v>
      </c>
      <c r="C6" s="3987">
        <v>1027.8599999999999</v>
      </c>
      <c r="D6" s="3987">
        <v>1535.58</v>
      </c>
    </row>
    <row r="7" spans="1:5" s="1873" customFormat="1" ht="16.5" customHeight="1">
      <c r="A7" s="3985" t="s">
        <v>5120</v>
      </c>
      <c r="B7" s="3986" t="s">
        <v>5121</v>
      </c>
      <c r="C7" s="3987">
        <v>987.91</v>
      </c>
      <c r="D7" s="3987">
        <v>976.14</v>
      </c>
      <c r="E7" s="3988"/>
    </row>
    <row r="8" spans="1:5" s="1873" customFormat="1" ht="16.5" customHeight="1">
      <c r="A8" s="3985" t="s">
        <v>5122</v>
      </c>
      <c r="B8" s="3986" t="s">
        <v>5123</v>
      </c>
      <c r="C8" s="3987">
        <v>419.82</v>
      </c>
      <c r="D8" s="3987">
        <v>1097.46</v>
      </c>
    </row>
    <row r="9" spans="1:5" s="1873" customFormat="1" ht="16.5" customHeight="1">
      <c r="A9" s="3985" t="s">
        <v>5124</v>
      </c>
      <c r="B9" s="3986" t="s">
        <v>5125</v>
      </c>
      <c r="C9" s="3987">
        <v>399.93</v>
      </c>
      <c r="D9" s="3987">
        <v>1357</v>
      </c>
    </row>
    <row r="10" spans="1:5" s="1873" customFormat="1" ht="16.5" customHeight="1">
      <c r="A10" s="3985" t="s">
        <v>5126</v>
      </c>
      <c r="B10" s="3986" t="s">
        <v>5127</v>
      </c>
      <c r="C10" s="3987">
        <v>405.23</v>
      </c>
      <c r="D10" s="3987">
        <v>1268</v>
      </c>
    </row>
    <row r="11" spans="1:5" s="1873" customFormat="1" ht="16.5" customHeight="1">
      <c r="A11" s="3985" t="s">
        <v>5128</v>
      </c>
      <c r="B11" s="3986" t="s">
        <v>5129</v>
      </c>
      <c r="C11" s="3987">
        <v>1008.55</v>
      </c>
      <c r="D11" s="3987">
        <v>2812.2</v>
      </c>
    </row>
    <row r="12" spans="1:5" s="1873" customFormat="1" ht="16.5" customHeight="1">
      <c r="A12" s="3985" t="s">
        <v>5130</v>
      </c>
      <c r="B12" s="3986" t="s">
        <v>5131</v>
      </c>
      <c r="C12" s="3987">
        <v>557.9</v>
      </c>
      <c r="D12" s="3987">
        <v>2105</v>
      </c>
    </row>
    <row r="13" spans="1:5" s="1873" customFormat="1" ht="16.5" customHeight="1">
      <c r="A13" s="3985" t="s">
        <v>5132</v>
      </c>
      <c r="B13" s="3986" t="s">
        <v>5133</v>
      </c>
      <c r="C13" s="3987">
        <v>416.3</v>
      </c>
      <c r="D13" s="3987">
        <v>2596</v>
      </c>
    </row>
    <row r="14" spans="1:5" s="1873" customFormat="1" ht="16.5" customHeight="1">
      <c r="A14" s="3985" t="s">
        <v>5134</v>
      </c>
      <c r="B14" s="3986" t="s">
        <v>5135</v>
      </c>
      <c r="C14" s="3987">
        <v>402.07</v>
      </c>
      <c r="D14" s="3987">
        <v>1080</v>
      </c>
    </row>
    <row r="15" spans="1:5" s="1873" customFormat="1" ht="16.5" customHeight="1">
      <c r="A15" s="3985" t="s">
        <v>5136</v>
      </c>
      <c r="B15" s="3986" t="s">
        <v>5137</v>
      </c>
      <c r="C15" s="3987">
        <v>900.5</v>
      </c>
      <c r="D15" s="3987">
        <v>3403.99</v>
      </c>
    </row>
    <row r="16" spans="1:5" s="1873" customFormat="1" ht="16.5" customHeight="1">
      <c r="A16" s="3985"/>
      <c r="B16" s="3986"/>
      <c r="C16" s="3987" t="s">
        <v>5138</v>
      </c>
      <c r="D16" s="3987"/>
    </row>
    <row r="17" spans="1:4" s="1873" customFormat="1" ht="16.5" customHeight="1">
      <c r="A17" s="3985" t="s">
        <v>5139</v>
      </c>
      <c r="B17" s="3986" t="s">
        <v>5140</v>
      </c>
      <c r="C17" s="3987">
        <v>400.91</v>
      </c>
      <c r="D17" s="3987">
        <v>1650</v>
      </c>
    </row>
    <row r="18" spans="1:4" s="1873" customFormat="1" ht="16.5" customHeight="1">
      <c r="A18" s="3985" t="s">
        <v>5141</v>
      </c>
      <c r="B18" s="3986" t="s">
        <v>5142</v>
      </c>
      <c r="C18" s="3987">
        <v>679.56</v>
      </c>
      <c r="D18" s="3987">
        <v>1396.15</v>
      </c>
    </row>
    <row r="19" spans="1:4" s="1873" customFormat="1" ht="16.5" customHeight="1">
      <c r="A19" s="3985" t="s">
        <v>5143</v>
      </c>
      <c r="B19" s="3986" t="s">
        <v>5144</v>
      </c>
      <c r="C19" s="3987">
        <v>408.9</v>
      </c>
      <c r="D19" s="3987">
        <v>1093</v>
      </c>
    </row>
    <row r="20" spans="1:4" s="1873" customFormat="1" ht="16.5" customHeight="1">
      <c r="A20" s="3985" t="s">
        <v>5145</v>
      </c>
      <c r="B20" s="3986" t="s">
        <v>5146</v>
      </c>
      <c r="C20" s="3987">
        <v>431.76</v>
      </c>
      <c r="D20" s="3987">
        <v>2943.83</v>
      </c>
    </row>
    <row r="21" spans="1:4" s="1873" customFormat="1" ht="16.5" customHeight="1">
      <c r="A21" s="3985" t="s">
        <v>5147</v>
      </c>
      <c r="B21" s="3986" t="s">
        <v>5148</v>
      </c>
      <c r="C21" s="3987">
        <v>547.09</v>
      </c>
      <c r="D21" s="3987">
        <v>1697.37</v>
      </c>
    </row>
    <row r="22" spans="1:4" s="1873" customFormat="1" ht="16.5" customHeight="1">
      <c r="A22" s="3985" t="s">
        <v>5149</v>
      </c>
      <c r="B22" s="3986" t="s">
        <v>5150</v>
      </c>
      <c r="C22" s="3987">
        <v>351.82</v>
      </c>
      <c r="D22" s="3987">
        <v>1398.23</v>
      </c>
    </row>
    <row r="23" spans="1:4" s="1873" customFormat="1" ht="16.5" customHeight="1">
      <c r="A23" s="3985" t="s">
        <v>5151</v>
      </c>
      <c r="B23" s="3986" t="s">
        <v>5152</v>
      </c>
      <c r="C23" s="3987">
        <v>59</v>
      </c>
      <c r="D23" s="3989" t="s">
        <v>1982</v>
      </c>
    </row>
    <row r="24" spans="1:4" s="1873" customFormat="1" ht="16.5" customHeight="1">
      <c r="A24" s="3985"/>
      <c r="B24" s="3986" t="s">
        <v>5153</v>
      </c>
      <c r="C24" s="3987"/>
      <c r="D24" s="3987"/>
    </row>
    <row r="25" spans="1:4" s="1873" customFormat="1" ht="16.5" customHeight="1">
      <c r="A25" s="3985" t="s">
        <v>5154</v>
      </c>
      <c r="B25" s="3986" t="s">
        <v>5155</v>
      </c>
      <c r="C25" s="3987">
        <v>1560.24</v>
      </c>
      <c r="D25" s="3987">
        <v>2685.38</v>
      </c>
    </row>
    <row r="26" spans="1:4" s="1873" customFormat="1" ht="16.5" customHeight="1">
      <c r="A26" s="3985" t="s">
        <v>5156</v>
      </c>
      <c r="B26" s="3986" t="s">
        <v>5157</v>
      </c>
      <c r="C26" s="3987">
        <v>327.69</v>
      </c>
      <c r="D26" s="3987">
        <v>3523.15</v>
      </c>
    </row>
    <row r="27" spans="1:4" s="2061" customFormat="1" ht="16.5" customHeight="1">
      <c r="A27" s="3985" t="s">
        <v>5158</v>
      </c>
      <c r="B27" s="3986" t="s">
        <v>5159</v>
      </c>
      <c r="C27" s="3987">
        <v>145.44</v>
      </c>
      <c r="D27" s="3987">
        <v>552.07000000000005</v>
      </c>
    </row>
    <row r="28" spans="1:4" s="2061" customFormat="1" ht="16.5" customHeight="1" thickBot="1">
      <c r="A28" s="3990" t="s">
        <v>5160</v>
      </c>
      <c r="B28" s="3991" t="s">
        <v>5161</v>
      </c>
      <c r="C28" s="3992">
        <v>13249.39</v>
      </c>
      <c r="D28" s="3992">
        <v>6679.15</v>
      </c>
    </row>
    <row r="29" spans="1:4" s="3994" customFormat="1" ht="15" customHeight="1">
      <c r="A29" s="3993" t="s">
        <v>5162</v>
      </c>
      <c r="D29" s="3995" t="s">
        <v>5163</v>
      </c>
    </row>
    <row r="30" spans="1:4" s="3993" customFormat="1" ht="15" customHeight="1">
      <c r="A30" s="3993" t="s">
        <v>5164</v>
      </c>
    </row>
    <row r="31" spans="1:4" s="2061" customFormat="1" ht="30.75" customHeight="1"/>
    <row r="58" spans="3:4">
      <c r="C58" s="3996"/>
      <c r="D58" s="3996"/>
    </row>
    <row r="59" spans="3:4" ht="13.5" customHeight="1"/>
    <row r="60" spans="3:4" ht="13.5" customHeight="1"/>
    <row r="61" spans="3:4" ht="13.5" customHeight="1"/>
  </sheetData>
  <phoneticPr fontId="2"/>
  <printOptions horizontalCentered="1"/>
  <pageMargins left="0.39370078740157483" right="0.39370078740157483" top="0.59055118110236227" bottom="0.59055118110236227" header="0.11811023622047245" footer="0.11811023622047245"/>
  <pageSetup paperSize="9" firstPageNumber="170" orientation="portrait" useFirstPageNumber="1" r:id="rId1"/>
  <headerFooter alignWithMargins="0">
    <oddFooter>&amp;C&amp;"ＭＳ 明朝,標準"&amp;10&amp;P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16192-7431-4DAF-B4E6-B59E4CB38B40}">
  <dimension ref="A1:J55"/>
  <sheetViews>
    <sheetView view="pageBreakPreview" zoomScaleNormal="100" zoomScaleSheetLayoutView="100" workbookViewId="0">
      <pane xSplit="1" ySplit="1" topLeftCell="B41" activePane="bottomRight" state="frozen"/>
      <selection activeCell="K91" sqref="K91"/>
      <selection pane="topRight" activeCell="K91" sqref="K91"/>
      <selection pane="bottomLeft" activeCell="K91" sqref="K91"/>
      <selection pane="bottomRight" activeCell="K91" sqref="K91"/>
    </sheetView>
  </sheetViews>
  <sheetFormatPr defaultColWidth="9" defaultRowHeight="13"/>
  <cols>
    <col min="1" max="1" width="8.453125" style="318" customWidth="1"/>
    <col min="2" max="2" width="12.08984375" style="318" customWidth="1"/>
    <col min="3" max="10" width="8.6328125" style="318" customWidth="1"/>
    <col min="11" max="23" width="7.81640625" style="318" customWidth="1"/>
    <col min="24" max="16384" width="9" style="318"/>
  </cols>
  <sheetData>
    <row r="1" spans="1:10" ht="30" customHeight="1">
      <c r="A1" s="317" t="s">
        <v>876</v>
      </c>
      <c r="B1" s="317"/>
      <c r="C1" s="317"/>
      <c r="D1" s="317"/>
      <c r="E1" s="317"/>
      <c r="F1" s="317"/>
      <c r="G1" s="317"/>
      <c r="H1" s="317"/>
      <c r="I1" s="317"/>
      <c r="J1" s="317"/>
    </row>
    <row r="2" spans="1:10" s="322" customFormat="1" ht="15" customHeight="1" thickBot="1">
      <c r="A2" s="319"/>
      <c r="B2" s="319"/>
      <c r="C2" s="319"/>
      <c r="D2" s="320"/>
      <c r="E2" s="321"/>
      <c r="J2" s="323" t="s">
        <v>877</v>
      </c>
    </row>
    <row r="3" spans="1:10" ht="39.75" customHeight="1">
      <c r="A3" s="324" t="s">
        <v>373</v>
      </c>
      <c r="B3" s="325" t="s">
        <v>878</v>
      </c>
      <c r="C3" s="325" t="s">
        <v>879</v>
      </c>
      <c r="D3" s="326" t="s">
        <v>880</v>
      </c>
      <c r="E3" s="326" t="s">
        <v>881</v>
      </c>
      <c r="F3" s="327" t="s">
        <v>882</v>
      </c>
      <c r="G3" s="326" t="s">
        <v>883</v>
      </c>
      <c r="H3" s="326" t="s">
        <v>884</v>
      </c>
      <c r="I3" s="328" t="s">
        <v>885</v>
      </c>
      <c r="J3" s="328" t="s">
        <v>886</v>
      </c>
    </row>
    <row r="4" spans="1:10" ht="15" customHeight="1">
      <c r="A4" s="329" t="s">
        <v>321</v>
      </c>
      <c r="B4" s="330">
        <v>-693</v>
      </c>
      <c r="C4" s="331">
        <v>-589</v>
      </c>
      <c r="D4" s="332">
        <v>365</v>
      </c>
      <c r="E4" s="332">
        <v>954</v>
      </c>
      <c r="F4" s="333">
        <v>-104</v>
      </c>
      <c r="G4" s="332">
        <v>1833</v>
      </c>
      <c r="H4" s="332">
        <v>1937</v>
      </c>
      <c r="I4" s="332">
        <v>243</v>
      </c>
      <c r="J4" s="332">
        <v>104</v>
      </c>
    </row>
    <row r="5" spans="1:10" s="339" customFormat="1" ht="15" customHeight="1">
      <c r="A5" s="334"/>
      <c r="B5" s="335"/>
      <c r="C5" s="336"/>
      <c r="D5" s="337">
        <v>188</v>
      </c>
      <c r="E5" s="337">
        <v>457</v>
      </c>
      <c r="F5" s="338"/>
      <c r="G5" s="337">
        <v>967</v>
      </c>
      <c r="H5" s="337">
        <v>959</v>
      </c>
      <c r="I5" s="337"/>
      <c r="J5" s="337"/>
    </row>
    <row r="6" spans="1:10" s="339" customFormat="1" ht="15" customHeight="1">
      <c r="A6" s="334"/>
      <c r="B6" s="335"/>
      <c r="C6" s="336"/>
      <c r="D6" s="337">
        <v>177</v>
      </c>
      <c r="E6" s="337">
        <v>497</v>
      </c>
      <c r="F6" s="338"/>
      <c r="G6" s="337">
        <v>866</v>
      </c>
      <c r="H6" s="337">
        <v>978</v>
      </c>
      <c r="I6" s="337"/>
      <c r="J6" s="337"/>
    </row>
    <row r="7" spans="1:10" ht="15" customHeight="1">
      <c r="A7" s="340" t="s">
        <v>322</v>
      </c>
      <c r="B7" s="330">
        <v>-778</v>
      </c>
      <c r="C7" s="331">
        <v>-554</v>
      </c>
      <c r="D7" s="332">
        <v>394</v>
      </c>
      <c r="E7" s="332">
        <v>948</v>
      </c>
      <c r="F7" s="333">
        <v>-224</v>
      </c>
      <c r="G7" s="332">
        <v>1781</v>
      </c>
      <c r="H7" s="332">
        <v>2005</v>
      </c>
      <c r="I7" s="332">
        <v>234</v>
      </c>
      <c r="J7" s="332">
        <v>89</v>
      </c>
    </row>
    <row r="8" spans="1:10" s="339" customFormat="1" ht="15" customHeight="1">
      <c r="A8" s="341"/>
      <c r="B8" s="335"/>
      <c r="C8" s="336"/>
      <c r="D8" s="337">
        <v>204</v>
      </c>
      <c r="E8" s="337">
        <v>467</v>
      </c>
      <c r="F8" s="338"/>
      <c r="G8" s="337">
        <v>983</v>
      </c>
      <c r="H8" s="337">
        <v>1014</v>
      </c>
      <c r="I8" s="337"/>
      <c r="J8" s="337"/>
    </row>
    <row r="9" spans="1:10" s="339" customFormat="1" ht="15" customHeight="1">
      <c r="A9" s="341"/>
      <c r="B9" s="335"/>
      <c r="C9" s="336"/>
      <c r="D9" s="337">
        <v>190</v>
      </c>
      <c r="E9" s="337">
        <v>481</v>
      </c>
      <c r="F9" s="338"/>
      <c r="G9" s="337">
        <v>798</v>
      </c>
      <c r="H9" s="337">
        <v>991</v>
      </c>
      <c r="I9" s="337"/>
      <c r="J9" s="337"/>
    </row>
    <row r="10" spans="1:10" ht="15" customHeight="1">
      <c r="A10" s="342" t="s">
        <v>352</v>
      </c>
      <c r="B10" s="330">
        <v>-877</v>
      </c>
      <c r="C10" s="331">
        <v>-623</v>
      </c>
      <c r="D10" s="332">
        <v>345</v>
      </c>
      <c r="E10" s="332">
        <v>968</v>
      </c>
      <c r="F10" s="333">
        <v>-254</v>
      </c>
      <c r="G10" s="332">
        <v>1912</v>
      </c>
      <c r="H10" s="332">
        <v>2166</v>
      </c>
      <c r="I10" s="332">
        <v>226</v>
      </c>
      <c r="J10" s="332">
        <v>96</v>
      </c>
    </row>
    <row r="11" spans="1:10" s="339" customFormat="1" ht="15" customHeight="1">
      <c r="A11" s="343"/>
      <c r="B11" s="335"/>
      <c r="C11" s="336"/>
      <c r="D11" s="337">
        <v>174</v>
      </c>
      <c r="E11" s="337">
        <v>473</v>
      </c>
      <c r="F11" s="338"/>
      <c r="G11" s="344">
        <v>1049</v>
      </c>
      <c r="H11" s="337">
        <v>1099</v>
      </c>
      <c r="I11" s="337"/>
      <c r="J11" s="337"/>
    </row>
    <row r="12" spans="1:10" s="339" customFormat="1" ht="15" customHeight="1">
      <c r="A12" s="343"/>
      <c r="B12" s="335"/>
      <c r="C12" s="336"/>
      <c r="D12" s="337">
        <v>171</v>
      </c>
      <c r="E12" s="337">
        <v>495</v>
      </c>
      <c r="F12" s="338"/>
      <c r="G12" s="337">
        <v>863</v>
      </c>
      <c r="H12" s="337">
        <v>1067</v>
      </c>
      <c r="I12" s="337"/>
      <c r="J12" s="337"/>
    </row>
    <row r="13" spans="1:10" ht="15" customHeight="1">
      <c r="A13" s="340" t="s">
        <v>887</v>
      </c>
      <c r="B13" s="330">
        <v>-1035</v>
      </c>
      <c r="C13" s="331">
        <v>-602</v>
      </c>
      <c r="D13" s="332">
        <v>318</v>
      </c>
      <c r="E13" s="332">
        <v>920</v>
      </c>
      <c r="F13" s="345">
        <v>-433</v>
      </c>
      <c r="G13" s="332">
        <v>1531</v>
      </c>
      <c r="H13" s="332">
        <v>1964</v>
      </c>
      <c r="I13" s="332">
        <v>221</v>
      </c>
      <c r="J13" s="332">
        <v>82</v>
      </c>
    </row>
    <row r="14" spans="1:10" s="339" customFormat="1" ht="15" customHeight="1">
      <c r="A14" s="341"/>
      <c r="B14" s="335"/>
      <c r="C14" s="336"/>
      <c r="D14" s="337">
        <v>167</v>
      </c>
      <c r="E14" s="337">
        <v>451</v>
      </c>
      <c r="F14" s="346"/>
      <c r="G14" s="337">
        <v>814</v>
      </c>
      <c r="H14" s="337">
        <v>996</v>
      </c>
      <c r="I14" s="337"/>
      <c r="J14" s="337"/>
    </row>
    <row r="15" spans="1:10" s="339" customFormat="1" ht="15" customHeight="1">
      <c r="A15" s="341"/>
      <c r="B15" s="335"/>
      <c r="C15" s="336"/>
      <c r="D15" s="337">
        <v>151</v>
      </c>
      <c r="E15" s="337">
        <v>469</v>
      </c>
      <c r="F15" s="346"/>
      <c r="G15" s="337">
        <v>717</v>
      </c>
      <c r="H15" s="337">
        <v>968</v>
      </c>
      <c r="I15" s="337"/>
      <c r="J15" s="337"/>
    </row>
    <row r="16" spans="1:10" ht="15" customHeight="1">
      <c r="A16" s="340" t="s">
        <v>888</v>
      </c>
      <c r="B16" s="330">
        <v>-1033</v>
      </c>
      <c r="C16" s="331">
        <v>-619</v>
      </c>
      <c r="D16" s="332">
        <v>349</v>
      </c>
      <c r="E16" s="332">
        <v>968</v>
      </c>
      <c r="F16" s="345">
        <v>-414</v>
      </c>
      <c r="G16" s="332">
        <v>1480</v>
      </c>
      <c r="H16" s="332">
        <v>1894</v>
      </c>
      <c r="I16" s="332">
        <v>185</v>
      </c>
      <c r="J16" s="332">
        <v>54</v>
      </c>
    </row>
    <row r="17" spans="1:10" s="339" customFormat="1" ht="15" customHeight="1">
      <c r="A17" s="341"/>
      <c r="B17" s="335"/>
      <c r="C17" s="336"/>
      <c r="D17" s="337">
        <v>175</v>
      </c>
      <c r="E17" s="337">
        <v>453</v>
      </c>
      <c r="F17" s="346"/>
      <c r="G17" s="337">
        <v>842</v>
      </c>
      <c r="H17" s="337">
        <v>989</v>
      </c>
      <c r="I17" s="337"/>
      <c r="J17" s="337"/>
    </row>
    <row r="18" spans="1:10" s="339" customFormat="1" ht="15" customHeight="1">
      <c r="A18" s="341"/>
      <c r="B18" s="335"/>
      <c r="C18" s="336"/>
      <c r="D18" s="337">
        <v>174</v>
      </c>
      <c r="E18" s="337">
        <v>515</v>
      </c>
      <c r="F18" s="346"/>
      <c r="G18" s="337">
        <v>638</v>
      </c>
      <c r="H18" s="337">
        <v>905</v>
      </c>
      <c r="I18" s="337"/>
      <c r="J18" s="337"/>
    </row>
    <row r="19" spans="1:10" ht="14.15" customHeight="1">
      <c r="A19" s="347" t="s">
        <v>355</v>
      </c>
      <c r="B19" s="330">
        <v>-43</v>
      </c>
      <c r="C19" s="331">
        <v>-55</v>
      </c>
      <c r="D19" s="332">
        <v>34</v>
      </c>
      <c r="E19" s="332">
        <v>89</v>
      </c>
      <c r="F19" s="348">
        <v>12</v>
      </c>
      <c r="G19" s="332">
        <v>102</v>
      </c>
      <c r="H19" s="332">
        <v>90</v>
      </c>
      <c r="I19" s="332">
        <v>12</v>
      </c>
      <c r="J19" s="332">
        <v>2</v>
      </c>
    </row>
    <row r="20" spans="1:10" ht="14.15" customHeight="1">
      <c r="A20" s="347"/>
      <c r="B20" s="330"/>
      <c r="C20" s="331"/>
      <c r="D20" s="337">
        <v>17</v>
      </c>
      <c r="E20" s="337">
        <v>32</v>
      </c>
      <c r="F20" s="348"/>
      <c r="G20" s="337">
        <v>65</v>
      </c>
      <c r="H20" s="337"/>
      <c r="I20" s="337"/>
      <c r="J20" s="337"/>
    </row>
    <row r="21" spans="1:10" ht="14.15" customHeight="1">
      <c r="A21" s="347"/>
      <c r="B21" s="330"/>
      <c r="C21" s="331"/>
      <c r="D21" s="337">
        <v>17</v>
      </c>
      <c r="E21" s="337">
        <v>57</v>
      </c>
      <c r="F21" s="348"/>
      <c r="G21" s="337">
        <v>37</v>
      </c>
      <c r="H21" s="337"/>
      <c r="I21" s="337"/>
      <c r="J21" s="337"/>
    </row>
    <row r="22" spans="1:10" ht="14.15" customHeight="1">
      <c r="A22" s="347" t="s">
        <v>889</v>
      </c>
      <c r="B22" s="330">
        <v>-62</v>
      </c>
      <c r="C22" s="331">
        <v>-60</v>
      </c>
      <c r="D22" s="332">
        <v>29</v>
      </c>
      <c r="E22" s="332">
        <v>89</v>
      </c>
      <c r="F22" s="348">
        <v>-2</v>
      </c>
      <c r="G22" s="332">
        <v>116</v>
      </c>
      <c r="H22" s="332">
        <v>118</v>
      </c>
      <c r="I22" s="332">
        <v>18</v>
      </c>
      <c r="J22" s="332">
        <v>4</v>
      </c>
    </row>
    <row r="23" spans="1:10" ht="14.15" customHeight="1">
      <c r="A23" s="347"/>
      <c r="B23" s="330"/>
      <c r="C23" s="331"/>
      <c r="D23" s="337">
        <v>19</v>
      </c>
      <c r="E23" s="337">
        <v>46</v>
      </c>
      <c r="F23" s="348"/>
      <c r="G23" s="337">
        <v>61</v>
      </c>
      <c r="H23" s="337">
        <v>62</v>
      </c>
      <c r="I23" s="337"/>
      <c r="J23" s="337"/>
    </row>
    <row r="24" spans="1:10" ht="14.15" customHeight="1">
      <c r="A24" s="347"/>
      <c r="B24" s="330"/>
      <c r="C24" s="331"/>
      <c r="D24" s="337">
        <v>10</v>
      </c>
      <c r="E24" s="337">
        <v>43</v>
      </c>
      <c r="F24" s="348"/>
      <c r="G24" s="337">
        <v>55</v>
      </c>
      <c r="H24" s="337">
        <v>56</v>
      </c>
      <c r="I24" s="337"/>
      <c r="J24" s="337"/>
    </row>
    <row r="25" spans="1:10" ht="14.15" customHeight="1">
      <c r="A25" s="347" t="s">
        <v>890</v>
      </c>
      <c r="B25" s="330">
        <v>-285</v>
      </c>
      <c r="C25" s="331">
        <v>-59</v>
      </c>
      <c r="D25" s="332">
        <v>24</v>
      </c>
      <c r="E25" s="332">
        <v>83</v>
      </c>
      <c r="F25" s="348">
        <v>-226</v>
      </c>
      <c r="G25" s="332">
        <v>244</v>
      </c>
      <c r="H25" s="332">
        <v>470</v>
      </c>
      <c r="I25" s="332">
        <v>19</v>
      </c>
      <c r="J25" s="332">
        <v>7</v>
      </c>
    </row>
    <row r="26" spans="1:10" ht="14.15" customHeight="1">
      <c r="A26" s="347"/>
      <c r="B26" s="330"/>
      <c r="C26" s="331"/>
      <c r="D26" s="337">
        <v>13</v>
      </c>
      <c r="E26" s="337">
        <v>45</v>
      </c>
      <c r="F26" s="348"/>
      <c r="G26" s="337">
        <v>127</v>
      </c>
      <c r="H26" s="337">
        <v>224</v>
      </c>
      <c r="I26" s="337"/>
      <c r="J26" s="337"/>
    </row>
    <row r="27" spans="1:10" ht="14.15" customHeight="1">
      <c r="A27" s="347"/>
      <c r="B27" s="330"/>
      <c r="C27" s="331"/>
      <c r="D27" s="337">
        <v>11</v>
      </c>
      <c r="E27" s="337">
        <v>38</v>
      </c>
      <c r="F27" s="348"/>
      <c r="G27" s="337">
        <v>117</v>
      </c>
      <c r="H27" s="337">
        <v>246</v>
      </c>
      <c r="I27" s="337"/>
      <c r="J27" s="337"/>
    </row>
    <row r="28" spans="1:10" ht="14.15" customHeight="1">
      <c r="A28" s="347" t="s">
        <v>891</v>
      </c>
      <c r="B28" s="330">
        <v>-83</v>
      </c>
      <c r="C28" s="331">
        <v>-54</v>
      </c>
      <c r="D28" s="332">
        <v>23</v>
      </c>
      <c r="E28" s="332">
        <v>77</v>
      </c>
      <c r="F28" s="348">
        <v>-29</v>
      </c>
      <c r="G28" s="332">
        <v>178</v>
      </c>
      <c r="H28" s="332">
        <v>207</v>
      </c>
      <c r="I28" s="332">
        <v>15</v>
      </c>
      <c r="J28" s="332">
        <v>4</v>
      </c>
    </row>
    <row r="29" spans="1:10" ht="14.15" customHeight="1">
      <c r="A29" s="347"/>
      <c r="B29" s="330"/>
      <c r="C29" s="331"/>
      <c r="D29" s="337">
        <v>9</v>
      </c>
      <c r="E29" s="337">
        <v>33</v>
      </c>
      <c r="F29" s="348"/>
      <c r="G29" s="337">
        <v>104</v>
      </c>
      <c r="H29" s="337">
        <v>110</v>
      </c>
      <c r="I29" s="337"/>
      <c r="J29" s="337"/>
    </row>
    <row r="30" spans="1:10" ht="14.15" customHeight="1">
      <c r="A30" s="347"/>
      <c r="B30" s="330"/>
      <c r="C30" s="331"/>
      <c r="D30" s="337">
        <v>14</v>
      </c>
      <c r="E30" s="337">
        <v>44</v>
      </c>
      <c r="F30" s="348"/>
      <c r="G30" s="337">
        <v>74</v>
      </c>
      <c r="H30" s="337">
        <v>97</v>
      </c>
      <c r="I30" s="337"/>
      <c r="J30" s="337"/>
    </row>
    <row r="31" spans="1:10" ht="14.15" customHeight="1">
      <c r="A31" s="347" t="s">
        <v>892</v>
      </c>
      <c r="B31" s="330">
        <v>-22</v>
      </c>
      <c r="C31" s="331">
        <v>-44</v>
      </c>
      <c r="D31" s="332">
        <v>28</v>
      </c>
      <c r="E31" s="332">
        <v>72</v>
      </c>
      <c r="F31" s="348">
        <v>22</v>
      </c>
      <c r="G31" s="332">
        <v>129</v>
      </c>
      <c r="H31" s="332">
        <v>107</v>
      </c>
      <c r="I31" s="332">
        <v>18</v>
      </c>
      <c r="J31" s="332">
        <v>4</v>
      </c>
    </row>
    <row r="32" spans="1:10" ht="14.15" customHeight="1">
      <c r="A32" s="347"/>
      <c r="B32" s="330"/>
      <c r="C32" s="331"/>
      <c r="D32" s="337">
        <v>16</v>
      </c>
      <c r="E32" s="337">
        <v>31</v>
      </c>
      <c r="F32" s="348"/>
      <c r="G32" s="337">
        <v>85</v>
      </c>
      <c r="H32" s="337">
        <v>64</v>
      </c>
      <c r="I32" s="337"/>
      <c r="J32" s="337"/>
    </row>
    <row r="33" spans="1:10" ht="14.15" customHeight="1">
      <c r="A33" s="347"/>
      <c r="B33" s="330"/>
      <c r="C33" s="331"/>
      <c r="D33" s="337">
        <v>12</v>
      </c>
      <c r="E33" s="337">
        <v>41</v>
      </c>
      <c r="F33" s="348"/>
      <c r="G33" s="337">
        <v>44</v>
      </c>
      <c r="H33" s="337">
        <v>43</v>
      </c>
      <c r="I33" s="337"/>
      <c r="J33" s="337"/>
    </row>
    <row r="34" spans="1:10" ht="14.15" customHeight="1">
      <c r="A34" s="347" t="s">
        <v>893</v>
      </c>
      <c r="B34" s="330">
        <v>-76</v>
      </c>
      <c r="C34" s="331">
        <v>-33</v>
      </c>
      <c r="D34" s="332">
        <v>21</v>
      </c>
      <c r="E34" s="332">
        <v>54</v>
      </c>
      <c r="F34" s="348">
        <v>-43</v>
      </c>
      <c r="G34" s="332">
        <v>87</v>
      </c>
      <c r="H34" s="332">
        <v>130</v>
      </c>
      <c r="I34" s="332">
        <v>15</v>
      </c>
      <c r="J34" s="332">
        <v>6</v>
      </c>
    </row>
    <row r="35" spans="1:10" ht="14.15" customHeight="1">
      <c r="A35" s="347"/>
      <c r="B35" s="330"/>
      <c r="C35" s="331"/>
      <c r="D35" s="337">
        <v>12</v>
      </c>
      <c r="E35" s="337">
        <v>29</v>
      </c>
      <c r="F35" s="348"/>
      <c r="G35" s="337">
        <v>48</v>
      </c>
      <c r="H35" s="337">
        <v>70</v>
      </c>
      <c r="I35" s="337"/>
      <c r="J35" s="337"/>
    </row>
    <row r="36" spans="1:10" ht="14.15" customHeight="1">
      <c r="A36" s="347"/>
      <c r="B36" s="330"/>
      <c r="C36" s="331"/>
      <c r="D36" s="337">
        <v>9</v>
      </c>
      <c r="E36" s="337">
        <v>25</v>
      </c>
      <c r="F36" s="348"/>
      <c r="G36" s="337">
        <v>39</v>
      </c>
      <c r="H36" s="337">
        <v>60</v>
      </c>
      <c r="I36" s="337"/>
      <c r="J36" s="337"/>
    </row>
    <row r="37" spans="1:10" ht="14.15" customHeight="1">
      <c r="A37" s="347" t="s">
        <v>894</v>
      </c>
      <c r="B37" s="330">
        <v>-32</v>
      </c>
      <c r="C37" s="331">
        <v>-42</v>
      </c>
      <c r="D37" s="332">
        <v>30</v>
      </c>
      <c r="E37" s="332">
        <v>72</v>
      </c>
      <c r="F37" s="348">
        <v>10</v>
      </c>
      <c r="G37" s="332">
        <v>114</v>
      </c>
      <c r="H37" s="332">
        <v>104</v>
      </c>
      <c r="I37" s="332">
        <v>9</v>
      </c>
      <c r="J37" s="332">
        <v>4</v>
      </c>
    </row>
    <row r="38" spans="1:10" ht="14.15" customHeight="1">
      <c r="A38" s="347"/>
      <c r="B38" s="330"/>
      <c r="C38" s="331"/>
      <c r="D38" s="337">
        <v>19</v>
      </c>
      <c r="E38" s="337">
        <v>31</v>
      </c>
      <c r="F38" s="348"/>
      <c r="G38" s="337">
        <v>65</v>
      </c>
      <c r="H38" s="337">
        <v>44</v>
      </c>
      <c r="I38" s="337"/>
      <c r="J38" s="337"/>
    </row>
    <row r="39" spans="1:10" ht="14.15" customHeight="1">
      <c r="A39" s="347"/>
      <c r="B39" s="330"/>
      <c r="C39" s="331"/>
      <c r="D39" s="337">
        <v>11</v>
      </c>
      <c r="E39" s="337">
        <v>41</v>
      </c>
      <c r="F39" s="348"/>
      <c r="G39" s="337">
        <v>49</v>
      </c>
      <c r="H39" s="337">
        <v>60</v>
      </c>
      <c r="I39" s="337"/>
      <c r="J39" s="337"/>
    </row>
    <row r="40" spans="1:10" ht="14.15" customHeight="1">
      <c r="A40" s="347" t="s">
        <v>895</v>
      </c>
      <c r="B40" s="330">
        <v>-65</v>
      </c>
      <c r="C40" s="331">
        <v>-56</v>
      </c>
      <c r="D40" s="332">
        <v>37</v>
      </c>
      <c r="E40" s="332">
        <v>93</v>
      </c>
      <c r="F40" s="348">
        <v>-9</v>
      </c>
      <c r="G40" s="332">
        <v>116</v>
      </c>
      <c r="H40" s="332">
        <v>125</v>
      </c>
      <c r="I40" s="332">
        <v>19</v>
      </c>
      <c r="J40" s="332">
        <v>5</v>
      </c>
    </row>
    <row r="41" spans="1:10" ht="14.15" customHeight="1">
      <c r="A41" s="347"/>
      <c r="B41" s="330"/>
      <c r="C41" s="331"/>
      <c r="D41" s="337">
        <v>18</v>
      </c>
      <c r="E41" s="337">
        <v>35</v>
      </c>
      <c r="F41" s="348"/>
      <c r="G41" s="337">
        <v>57</v>
      </c>
      <c r="H41" s="337">
        <v>70</v>
      </c>
      <c r="I41" s="337"/>
      <c r="J41" s="337"/>
    </row>
    <row r="42" spans="1:10" ht="14.15" customHeight="1">
      <c r="A42" s="347"/>
      <c r="B42" s="330"/>
      <c r="C42" s="331"/>
      <c r="D42" s="337">
        <v>19</v>
      </c>
      <c r="E42" s="337">
        <v>58</v>
      </c>
      <c r="F42" s="348"/>
      <c r="G42" s="337">
        <v>59</v>
      </c>
      <c r="H42" s="337">
        <v>55</v>
      </c>
      <c r="I42" s="337"/>
      <c r="J42" s="337"/>
    </row>
    <row r="43" spans="1:10" ht="14.15" customHeight="1">
      <c r="A43" s="347" t="s">
        <v>896</v>
      </c>
      <c r="B43" s="330">
        <v>-39</v>
      </c>
      <c r="C43" s="331">
        <v>-34</v>
      </c>
      <c r="D43" s="332">
        <v>38</v>
      </c>
      <c r="E43" s="332">
        <v>72</v>
      </c>
      <c r="F43" s="348">
        <v>-5</v>
      </c>
      <c r="G43" s="332">
        <v>138</v>
      </c>
      <c r="H43" s="332">
        <v>143</v>
      </c>
      <c r="I43" s="332">
        <v>7</v>
      </c>
      <c r="J43" s="332">
        <v>7</v>
      </c>
    </row>
    <row r="44" spans="1:10" ht="14.15" customHeight="1">
      <c r="A44" s="347"/>
      <c r="B44" s="330"/>
      <c r="C44" s="331"/>
      <c r="D44" s="337">
        <v>12</v>
      </c>
      <c r="E44" s="337">
        <v>38</v>
      </c>
      <c r="F44" s="348"/>
      <c r="G44" s="337">
        <v>81</v>
      </c>
      <c r="H44" s="337">
        <v>91</v>
      </c>
      <c r="I44" s="337"/>
      <c r="J44" s="337"/>
    </row>
    <row r="45" spans="1:10" ht="14.15" customHeight="1">
      <c r="A45" s="347"/>
      <c r="B45" s="330"/>
      <c r="C45" s="331"/>
      <c r="D45" s="337">
        <v>26</v>
      </c>
      <c r="E45" s="337">
        <v>34</v>
      </c>
      <c r="F45" s="348"/>
      <c r="G45" s="337">
        <v>57</v>
      </c>
      <c r="H45" s="337">
        <v>52</v>
      </c>
      <c r="I45" s="337"/>
      <c r="J45" s="337"/>
    </row>
    <row r="46" spans="1:10" ht="14.15" customHeight="1">
      <c r="A46" s="347" t="s">
        <v>897</v>
      </c>
      <c r="B46" s="330">
        <v>-98</v>
      </c>
      <c r="C46" s="331">
        <v>-57</v>
      </c>
      <c r="D46" s="332">
        <v>30</v>
      </c>
      <c r="E46" s="332">
        <v>87</v>
      </c>
      <c r="F46" s="348">
        <v>-41</v>
      </c>
      <c r="G46" s="332">
        <v>90</v>
      </c>
      <c r="H46" s="332">
        <v>131</v>
      </c>
      <c r="I46" s="332">
        <v>16</v>
      </c>
      <c r="J46" s="332">
        <v>5</v>
      </c>
    </row>
    <row r="47" spans="1:10" ht="14.15" customHeight="1">
      <c r="A47" s="347"/>
      <c r="B47" s="330"/>
      <c r="C47" s="331"/>
      <c r="D47" s="337">
        <v>14</v>
      </c>
      <c r="E47" s="337">
        <v>39</v>
      </c>
      <c r="F47" s="348"/>
      <c r="G47" s="337">
        <v>56</v>
      </c>
      <c r="H47" s="337">
        <v>66</v>
      </c>
      <c r="I47" s="337"/>
      <c r="J47" s="337"/>
    </row>
    <row r="48" spans="1:10" ht="14.15" customHeight="1">
      <c r="A48" s="347"/>
      <c r="B48" s="330"/>
      <c r="C48" s="331"/>
      <c r="D48" s="337">
        <v>16</v>
      </c>
      <c r="E48" s="337">
        <v>48</v>
      </c>
      <c r="F48" s="348"/>
      <c r="G48" s="337">
        <v>34</v>
      </c>
      <c r="H48" s="337">
        <v>65</v>
      </c>
      <c r="I48" s="337"/>
      <c r="J48" s="337"/>
    </row>
    <row r="49" spans="1:10" ht="14.15" customHeight="1">
      <c r="A49" s="347" t="s">
        <v>898</v>
      </c>
      <c r="B49" s="330">
        <v>-113</v>
      </c>
      <c r="C49" s="331">
        <v>-54</v>
      </c>
      <c r="D49" s="332">
        <v>28</v>
      </c>
      <c r="E49" s="332">
        <v>82</v>
      </c>
      <c r="F49" s="348">
        <v>-59</v>
      </c>
      <c r="G49" s="332">
        <v>89</v>
      </c>
      <c r="H49" s="332">
        <v>148</v>
      </c>
      <c r="I49" s="332">
        <v>24</v>
      </c>
      <c r="J49" s="332">
        <v>4</v>
      </c>
    </row>
    <row r="50" spans="1:10" ht="14.15" customHeight="1">
      <c r="A50" s="347"/>
      <c r="B50" s="330"/>
      <c r="C50" s="331"/>
      <c r="D50" s="337">
        <v>14</v>
      </c>
      <c r="E50" s="337">
        <v>50</v>
      </c>
      <c r="F50" s="348"/>
      <c r="G50" s="337">
        <v>54</v>
      </c>
      <c r="H50" s="337">
        <v>75</v>
      </c>
      <c r="I50" s="337"/>
      <c r="J50" s="337"/>
    </row>
    <row r="51" spans="1:10" ht="14.15" customHeight="1">
      <c r="A51" s="347"/>
      <c r="B51" s="330"/>
      <c r="C51" s="331"/>
      <c r="D51" s="337">
        <v>14</v>
      </c>
      <c r="E51" s="337">
        <v>32</v>
      </c>
      <c r="F51" s="348"/>
      <c r="G51" s="337">
        <v>35</v>
      </c>
      <c r="H51" s="337">
        <v>73</v>
      </c>
      <c r="I51" s="337"/>
      <c r="J51" s="337"/>
    </row>
    <row r="52" spans="1:10" ht="14.15" customHeight="1">
      <c r="A52" s="347" t="s">
        <v>487</v>
      </c>
      <c r="B52" s="330">
        <v>-115</v>
      </c>
      <c r="C52" s="331">
        <v>-71</v>
      </c>
      <c r="D52" s="332">
        <v>27</v>
      </c>
      <c r="E52" s="332">
        <v>98</v>
      </c>
      <c r="F52" s="348">
        <v>-44</v>
      </c>
      <c r="G52" s="332">
        <v>77</v>
      </c>
      <c r="H52" s="332">
        <v>121</v>
      </c>
      <c r="I52" s="332">
        <v>13</v>
      </c>
      <c r="J52" s="332">
        <v>2</v>
      </c>
    </row>
    <row r="53" spans="1:10" ht="14.15" customHeight="1">
      <c r="A53" s="349"/>
      <c r="B53" s="350"/>
      <c r="C53" s="331"/>
      <c r="D53" s="337">
        <v>12</v>
      </c>
      <c r="E53" s="337">
        <v>44</v>
      </c>
      <c r="F53" s="348"/>
      <c r="G53" s="337">
        <v>39</v>
      </c>
      <c r="H53" s="337">
        <v>69</v>
      </c>
      <c r="I53" s="337"/>
      <c r="J53" s="337"/>
    </row>
    <row r="54" spans="1:10" ht="14.15" customHeight="1" thickBot="1">
      <c r="A54" s="351"/>
      <c r="B54" s="352"/>
      <c r="C54" s="353"/>
      <c r="D54" s="354">
        <v>15</v>
      </c>
      <c r="E54" s="354">
        <v>54</v>
      </c>
      <c r="F54" s="355"/>
      <c r="G54" s="354">
        <v>38</v>
      </c>
      <c r="H54" s="354">
        <v>52</v>
      </c>
      <c r="I54" s="354"/>
      <c r="J54" s="354"/>
    </row>
    <row r="55" spans="1:10" s="322" customFormat="1" ht="15" customHeight="1">
      <c r="A55" s="319"/>
      <c r="B55" s="319"/>
      <c r="C55" s="319"/>
      <c r="D55" s="320"/>
      <c r="E55" s="321"/>
      <c r="F55" s="356"/>
      <c r="G55" s="357"/>
      <c r="H55" s="358"/>
      <c r="I55" s="359"/>
      <c r="J55" s="360" t="s">
        <v>899</v>
      </c>
    </row>
  </sheetData>
  <phoneticPr fontId="2"/>
  <printOptions horizontalCentered="1"/>
  <pageMargins left="0.39370078740157483" right="0.39370078740157483" top="0.59055118110236227" bottom="0.59055118110236227" header="0.11811023622047245" footer="0.11811023622047245"/>
  <pageSetup paperSize="9" scale="97" firstPageNumber="16" fitToHeight="0" orientation="portrait" r:id="rId1"/>
  <headerFooter alignWithMargins="0">
    <oddFooter>&amp;C&amp;"ＭＳ 明朝,標準"&amp;10&amp;P</oddFooter>
  </headerFooter>
  <colBreaks count="1" manualBreakCount="1">
    <brk id="10" max="64" man="1"/>
  </col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3FBB6-A631-44CC-A790-418BEE12D86B}">
  <dimension ref="A1:S53"/>
  <sheetViews>
    <sheetView showGridLines="0" view="pageBreakPreview" topLeftCell="A22" zoomScale="90" zoomScaleNormal="100" zoomScaleSheetLayoutView="90" workbookViewId="0">
      <selection activeCell="L39" sqref="L39"/>
    </sheetView>
  </sheetViews>
  <sheetFormatPr defaultColWidth="9.81640625" defaultRowHeight="13"/>
  <cols>
    <col min="1" max="1" width="7.36328125" style="3988" customWidth="1"/>
    <col min="2" max="2" width="8.36328125" style="3988" customWidth="1"/>
    <col min="3" max="10" width="10.08984375" style="3988" customWidth="1"/>
    <col min="11" max="11" width="10.6328125" style="3988" customWidth="1"/>
    <col min="12" max="16384" width="9.81640625" style="3988"/>
  </cols>
  <sheetData>
    <row r="1" spans="1:10" s="2068" customFormat="1" ht="30" customHeight="1">
      <c r="A1" s="1842" t="s">
        <v>5165</v>
      </c>
      <c r="B1" s="1842"/>
      <c r="C1" s="1842"/>
      <c r="D1" s="1842"/>
    </row>
    <row r="2" spans="1:10" ht="13.5" thickBot="1">
      <c r="J2" s="3997" t="s">
        <v>5110</v>
      </c>
    </row>
    <row r="3" spans="1:10" s="3998" customFormat="1" ht="18" customHeight="1">
      <c r="A3" s="6529" t="s">
        <v>836</v>
      </c>
      <c r="B3" s="6530"/>
      <c r="C3" s="6530"/>
      <c r="D3" s="6530"/>
      <c r="E3" s="6529" t="s">
        <v>5166</v>
      </c>
      <c r="F3" s="6530"/>
      <c r="G3" s="6530"/>
      <c r="H3" s="6530" t="s">
        <v>5167</v>
      </c>
      <c r="I3" s="6530"/>
      <c r="J3" s="6531"/>
    </row>
    <row r="4" spans="1:10" ht="16" customHeight="1">
      <c r="A4" s="6526" t="s">
        <v>838</v>
      </c>
      <c r="B4" s="6526"/>
      <c r="C4" s="6526"/>
      <c r="D4" s="6527"/>
      <c r="E4" s="6528">
        <f>SUM(E5:E25)</f>
        <v>282</v>
      </c>
      <c r="F4" s="6528"/>
      <c r="G4" s="6528"/>
      <c r="H4" s="6528">
        <f>SUM(H5:H25)</f>
        <v>170</v>
      </c>
      <c r="I4" s="6528"/>
      <c r="J4" s="6528"/>
    </row>
    <row r="5" spans="1:10" ht="16" customHeight="1">
      <c r="A5" s="6526" t="s">
        <v>839</v>
      </c>
      <c r="B5" s="6526"/>
      <c r="C5" s="6526"/>
      <c r="D5" s="6527"/>
      <c r="E5" s="6528">
        <v>78</v>
      </c>
      <c r="F5" s="6528"/>
      <c r="G5" s="6528"/>
      <c r="H5" s="6528">
        <v>38</v>
      </c>
      <c r="I5" s="6528"/>
      <c r="J5" s="6528"/>
    </row>
    <row r="6" spans="1:10" ht="16" customHeight="1">
      <c r="A6" s="6526" t="s">
        <v>840</v>
      </c>
      <c r="B6" s="6526"/>
      <c r="C6" s="6526"/>
      <c r="D6" s="6527"/>
      <c r="E6" s="6528">
        <v>40</v>
      </c>
      <c r="F6" s="6528"/>
      <c r="G6" s="6528"/>
      <c r="H6" s="6528">
        <v>11</v>
      </c>
      <c r="I6" s="6528"/>
      <c r="J6" s="6528"/>
    </row>
    <row r="7" spans="1:10" ht="16" customHeight="1">
      <c r="A7" s="6526" t="s">
        <v>841</v>
      </c>
      <c r="B7" s="6526"/>
      <c r="C7" s="6526"/>
      <c r="D7" s="6527"/>
      <c r="E7" s="6528">
        <v>5</v>
      </c>
      <c r="F7" s="6528"/>
      <c r="G7" s="6528"/>
      <c r="H7" s="6528">
        <v>1</v>
      </c>
      <c r="I7" s="6528"/>
      <c r="J7" s="6528"/>
    </row>
    <row r="8" spans="1:10" ht="16" customHeight="1">
      <c r="A8" s="6526" t="s">
        <v>842</v>
      </c>
      <c r="B8" s="6526"/>
      <c r="C8" s="6526"/>
      <c r="D8" s="6527"/>
      <c r="E8" s="6528">
        <v>7</v>
      </c>
      <c r="F8" s="6528"/>
      <c r="G8" s="6528"/>
      <c r="H8" s="6528">
        <v>7</v>
      </c>
      <c r="I8" s="6528"/>
      <c r="J8" s="6528"/>
    </row>
    <row r="9" spans="1:10" ht="16" customHeight="1">
      <c r="A9" s="6526" t="s">
        <v>843</v>
      </c>
      <c r="B9" s="6526"/>
      <c r="C9" s="6526"/>
      <c r="D9" s="6527"/>
      <c r="E9" s="6528">
        <v>9</v>
      </c>
      <c r="F9" s="6528"/>
      <c r="G9" s="6528"/>
      <c r="H9" s="6528">
        <v>9</v>
      </c>
      <c r="I9" s="6528"/>
      <c r="J9" s="6528"/>
    </row>
    <row r="10" spans="1:10" ht="16" customHeight="1">
      <c r="A10" s="6526" t="s">
        <v>1025</v>
      </c>
      <c r="B10" s="6526"/>
      <c r="C10" s="6526"/>
      <c r="D10" s="6527"/>
      <c r="E10" s="6528">
        <v>7</v>
      </c>
      <c r="F10" s="6528"/>
      <c r="G10" s="6528"/>
      <c r="H10" s="6528">
        <v>7</v>
      </c>
      <c r="I10" s="6528"/>
      <c r="J10" s="6528"/>
    </row>
    <row r="11" spans="1:10" ht="16" customHeight="1">
      <c r="A11" s="6526" t="s">
        <v>845</v>
      </c>
      <c r="B11" s="6526"/>
      <c r="C11" s="6526"/>
      <c r="D11" s="6527"/>
      <c r="E11" s="6528">
        <v>9</v>
      </c>
      <c r="F11" s="6528"/>
      <c r="G11" s="6528"/>
      <c r="H11" s="6528">
        <v>6</v>
      </c>
      <c r="I11" s="6528"/>
      <c r="J11" s="6528"/>
    </row>
    <row r="12" spans="1:10" ht="16" customHeight="1">
      <c r="A12" s="6526" t="s">
        <v>846</v>
      </c>
      <c r="B12" s="6526"/>
      <c r="C12" s="6526"/>
      <c r="D12" s="6527"/>
      <c r="E12" s="6528">
        <v>21</v>
      </c>
      <c r="F12" s="6528"/>
      <c r="G12" s="6528"/>
      <c r="H12" s="6528">
        <v>13</v>
      </c>
      <c r="I12" s="6528"/>
      <c r="J12" s="6528"/>
    </row>
    <row r="13" spans="1:10" ht="16" customHeight="1">
      <c r="A13" s="6526" t="s">
        <v>847</v>
      </c>
      <c r="B13" s="6526"/>
      <c r="C13" s="6526"/>
      <c r="D13" s="6527"/>
      <c r="E13" s="6528">
        <v>8</v>
      </c>
      <c r="F13" s="6528"/>
      <c r="G13" s="6528"/>
      <c r="H13" s="6528">
        <v>8</v>
      </c>
      <c r="I13" s="6528"/>
      <c r="J13" s="6528"/>
    </row>
    <row r="14" spans="1:10" ht="16" customHeight="1">
      <c r="A14" s="6526" t="s">
        <v>848</v>
      </c>
      <c r="B14" s="6526"/>
      <c r="C14" s="6526"/>
      <c r="D14" s="6527"/>
      <c r="E14" s="6528">
        <v>6</v>
      </c>
      <c r="F14" s="6528"/>
      <c r="G14" s="6528"/>
      <c r="H14" s="6528">
        <v>8</v>
      </c>
      <c r="I14" s="6528"/>
      <c r="J14" s="6528"/>
    </row>
    <row r="15" spans="1:10" ht="16" customHeight="1">
      <c r="A15" s="6526" t="s">
        <v>849</v>
      </c>
      <c r="B15" s="6526"/>
      <c r="C15" s="6526"/>
      <c r="D15" s="6527"/>
      <c r="E15" s="6528">
        <v>14</v>
      </c>
      <c r="F15" s="6528"/>
      <c r="G15" s="6528"/>
      <c r="H15" s="6528">
        <v>5</v>
      </c>
      <c r="I15" s="6528"/>
      <c r="J15" s="6528"/>
    </row>
    <row r="16" spans="1:10" ht="16" customHeight="1">
      <c r="A16" s="6526" t="s">
        <v>850</v>
      </c>
      <c r="B16" s="6526"/>
      <c r="C16" s="6526"/>
      <c r="D16" s="6527"/>
      <c r="E16" s="6528">
        <v>4</v>
      </c>
      <c r="F16" s="6528"/>
      <c r="G16" s="6528"/>
      <c r="H16" s="6528">
        <v>8</v>
      </c>
      <c r="I16" s="6528"/>
      <c r="J16" s="6528"/>
    </row>
    <row r="17" spans="1:19" ht="16" customHeight="1">
      <c r="A17" s="6526" t="s">
        <v>1393</v>
      </c>
      <c r="B17" s="6526"/>
      <c r="C17" s="6526"/>
      <c r="D17" s="6527"/>
      <c r="E17" s="6528">
        <v>9</v>
      </c>
      <c r="F17" s="6528"/>
      <c r="G17" s="6528"/>
      <c r="H17" s="6528">
        <v>11</v>
      </c>
      <c r="I17" s="6528"/>
      <c r="J17" s="6528"/>
    </row>
    <row r="18" spans="1:19" ht="16" customHeight="1">
      <c r="A18" s="6526" t="s">
        <v>852</v>
      </c>
      <c r="B18" s="6526"/>
      <c r="C18" s="6526"/>
      <c r="D18" s="6527"/>
      <c r="E18" s="6528">
        <v>7</v>
      </c>
      <c r="F18" s="6528"/>
      <c r="G18" s="6528"/>
      <c r="H18" s="6528">
        <v>5</v>
      </c>
      <c r="I18" s="6528"/>
      <c r="J18" s="6528"/>
    </row>
    <row r="19" spans="1:19" ht="16" customHeight="1">
      <c r="A19" s="6526" t="s">
        <v>853</v>
      </c>
      <c r="B19" s="6526"/>
      <c r="C19" s="6526"/>
      <c r="D19" s="6527"/>
      <c r="E19" s="6528">
        <v>8</v>
      </c>
      <c r="F19" s="6528"/>
      <c r="G19" s="6528"/>
      <c r="H19" s="6528">
        <v>7</v>
      </c>
      <c r="I19" s="6528"/>
      <c r="J19" s="6528"/>
    </row>
    <row r="20" spans="1:19" ht="16" customHeight="1">
      <c r="A20" s="6526" t="s">
        <v>854</v>
      </c>
      <c r="B20" s="6526"/>
      <c r="C20" s="6526"/>
      <c r="D20" s="6527"/>
      <c r="E20" s="6528">
        <v>7</v>
      </c>
      <c r="F20" s="6528"/>
      <c r="G20" s="6528"/>
      <c r="H20" s="6528">
        <v>8</v>
      </c>
      <c r="I20" s="6528"/>
      <c r="J20" s="6528"/>
    </row>
    <row r="21" spans="1:19" ht="16" customHeight="1">
      <c r="A21" s="6526" t="s">
        <v>855</v>
      </c>
      <c r="B21" s="6526"/>
      <c r="C21" s="6526"/>
      <c r="D21" s="6527"/>
      <c r="E21" s="6528">
        <v>4</v>
      </c>
      <c r="F21" s="6528"/>
      <c r="G21" s="6528"/>
      <c r="H21" s="6528" t="s">
        <v>1012</v>
      </c>
      <c r="I21" s="6528"/>
      <c r="J21" s="6528"/>
    </row>
    <row r="22" spans="1:19" ht="16" customHeight="1">
      <c r="A22" s="6526" t="s">
        <v>2014</v>
      </c>
      <c r="B22" s="6526"/>
      <c r="C22" s="6526"/>
      <c r="D22" s="6527"/>
      <c r="E22" s="6528">
        <v>18</v>
      </c>
      <c r="F22" s="6528"/>
      <c r="G22" s="6528"/>
      <c r="H22" s="6528">
        <v>4</v>
      </c>
      <c r="I22" s="6528"/>
      <c r="J22" s="6528"/>
    </row>
    <row r="23" spans="1:19" ht="16" customHeight="1">
      <c r="A23" s="6526" t="s">
        <v>1040</v>
      </c>
      <c r="B23" s="6526"/>
      <c r="C23" s="6526"/>
      <c r="D23" s="6527"/>
      <c r="E23" s="6528">
        <v>10</v>
      </c>
      <c r="F23" s="6528"/>
      <c r="G23" s="6528"/>
      <c r="H23" s="6528">
        <v>7</v>
      </c>
      <c r="I23" s="6528"/>
      <c r="J23" s="6528"/>
    </row>
    <row r="24" spans="1:19" ht="16" customHeight="1">
      <c r="A24" s="6526" t="s">
        <v>858</v>
      </c>
      <c r="B24" s="6526"/>
      <c r="C24" s="6526"/>
      <c r="D24" s="6527"/>
      <c r="E24" s="6528">
        <v>3</v>
      </c>
      <c r="F24" s="6528"/>
      <c r="G24" s="6528"/>
      <c r="H24" s="6528">
        <v>2</v>
      </c>
      <c r="I24" s="6528"/>
      <c r="J24" s="6528"/>
    </row>
    <row r="25" spans="1:19" ht="16" customHeight="1" thickBot="1">
      <c r="A25" s="6521" t="s">
        <v>859</v>
      </c>
      <c r="B25" s="6521"/>
      <c r="C25" s="6521"/>
      <c r="D25" s="6522"/>
      <c r="E25" s="6523">
        <v>8</v>
      </c>
      <c r="F25" s="6523"/>
      <c r="G25" s="6523"/>
      <c r="H25" s="6523">
        <v>5</v>
      </c>
      <c r="I25" s="6523"/>
      <c r="J25" s="6523"/>
    </row>
    <row r="26" spans="1:19">
      <c r="A26" s="3999" t="s">
        <v>5168</v>
      </c>
      <c r="B26" s="2061"/>
      <c r="J26" s="3997" t="s">
        <v>5163</v>
      </c>
    </row>
    <row r="27" spans="1:19">
      <c r="A27" s="3999"/>
      <c r="B27" s="2061"/>
      <c r="J27" s="3997"/>
    </row>
    <row r="28" spans="1:19" s="4001" customFormat="1" ht="30" customHeight="1">
      <c r="A28" s="4000" t="s">
        <v>5169</v>
      </c>
      <c r="B28" s="4000"/>
      <c r="C28" s="4000"/>
      <c r="D28" s="4000"/>
      <c r="E28" s="4000"/>
      <c r="F28" s="4000"/>
      <c r="G28" s="4000"/>
      <c r="H28" s="4000"/>
      <c r="I28" s="4000"/>
      <c r="J28" s="4000"/>
      <c r="K28" s="4000"/>
    </row>
    <row r="29" spans="1:19" s="4003" customFormat="1" ht="15" customHeight="1" thickBot="1">
      <c r="A29" s="4002"/>
      <c r="B29" s="4002"/>
      <c r="I29" s="4004"/>
      <c r="J29" s="4004" t="s">
        <v>5170</v>
      </c>
      <c r="K29" s="4005"/>
    </row>
    <row r="30" spans="1:19" s="4001" customFormat="1" ht="15" customHeight="1">
      <c r="A30" s="6524" t="s">
        <v>5171</v>
      </c>
      <c r="B30" s="6525"/>
      <c r="C30" s="4006" t="s">
        <v>5114</v>
      </c>
      <c r="D30" s="4007" t="s">
        <v>839</v>
      </c>
      <c r="E30" s="4007" t="s">
        <v>840</v>
      </c>
      <c r="F30" s="4007" t="s">
        <v>841</v>
      </c>
      <c r="G30" s="4007" t="s">
        <v>842</v>
      </c>
      <c r="H30" s="4007" t="s">
        <v>843</v>
      </c>
      <c r="I30" s="4007" t="s">
        <v>1025</v>
      </c>
      <c r="J30" s="4008" t="s">
        <v>845</v>
      </c>
      <c r="K30" s="4009"/>
      <c r="L30" s="4010"/>
    </row>
    <row r="31" spans="1:19" s="4001" customFormat="1" ht="16" customHeight="1">
      <c r="A31" s="6515" t="s">
        <v>2434</v>
      </c>
      <c r="B31" s="6516"/>
      <c r="C31" s="4011">
        <v>63235</v>
      </c>
      <c r="D31" s="4011">
        <v>10243</v>
      </c>
      <c r="E31" s="4011">
        <v>15355</v>
      </c>
      <c r="F31" s="4012">
        <v>10553</v>
      </c>
      <c r="G31" s="4011">
        <v>4673</v>
      </c>
      <c r="H31" s="4011">
        <v>4110</v>
      </c>
      <c r="I31" s="4011">
        <v>4840</v>
      </c>
      <c r="J31" s="4011">
        <v>16851</v>
      </c>
      <c r="K31" s="4013"/>
    </row>
    <row r="32" spans="1:19" s="4001" customFormat="1" ht="16" customHeight="1">
      <c r="A32" s="6515" t="s">
        <v>1468</v>
      </c>
      <c r="B32" s="6516"/>
      <c r="C32" s="4011">
        <v>50889</v>
      </c>
      <c r="D32" s="4011">
        <v>12551</v>
      </c>
      <c r="E32" s="4011">
        <v>17402</v>
      </c>
      <c r="F32" s="4012">
        <v>5739</v>
      </c>
      <c r="G32" s="4011">
        <v>5759</v>
      </c>
      <c r="H32" s="4011">
        <v>3696</v>
      </c>
      <c r="I32" s="4011">
        <v>4661</v>
      </c>
      <c r="J32" s="4011">
        <v>17646</v>
      </c>
      <c r="K32" s="4013"/>
      <c r="L32" s="4013"/>
      <c r="M32" s="4013"/>
      <c r="N32" s="4013"/>
      <c r="O32" s="4013"/>
      <c r="P32" s="4013"/>
      <c r="Q32" s="4013"/>
      <c r="R32" s="4013"/>
      <c r="S32" s="4013"/>
    </row>
    <row r="33" spans="1:19" s="4001" customFormat="1" ht="16" customHeight="1">
      <c r="A33" s="6515" t="s">
        <v>322</v>
      </c>
      <c r="B33" s="6516" t="s">
        <v>496</v>
      </c>
      <c r="C33" s="4011">
        <v>40146</v>
      </c>
      <c r="D33" s="4011">
        <v>14816</v>
      </c>
      <c r="E33" s="4011">
        <v>17478</v>
      </c>
      <c r="F33" s="4012">
        <v>7218</v>
      </c>
      <c r="G33" s="4011">
        <v>5571</v>
      </c>
      <c r="H33" s="4011">
        <v>3121</v>
      </c>
      <c r="I33" s="4011">
        <v>4822</v>
      </c>
      <c r="J33" s="4011">
        <v>17876</v>
      </c>
      <c r="K33" s="4013"/>
      <c r="L33" s="4013"/>
      <c r="M33" s="4013"/>
      <c r="N33" s="4013"/>
      <c r="O33" s="4013"/>
      <c r="P33" s="4013"/>
      <c r="Q33" s="4013"/>
      <c r="R33" s="4013"/>
      <c r="S33" s="4013"/>
    </row>
    <row r="34" spans="1:19" s="4001" customFormat="1" ht="16" customHeight="1">
      <c r="A34" s="6515" t="s">
        <v>5172</v>
      </c>
      <c r="B34" s="6516" t="s">
        <v>496</v>
      </c>
      <c r="C34" s="4011">
        <v>41505</v>
      </c>
      <c r="D34" s="4011">
        <v>11821</v>
      </c>
      <c r="E34" s="4011">
        <v>17150</v>
      </c>
      <c r="F34" s="4011">
        <v>6571</v>
      </c>
      <c r="G34" s="4011">
        <v>5084</v>
      </c>
      <c r="H34" s="4011">
        <v>2557</v>
      </c>
      <c r="I34" s="4011">
        <v>4319</v>
      </c>
      <c r="J34" s="4011">
        <v>15052</v>
      </c>
      <c r="K34" s="4013"/>
      <c r="L34" s="4013"/>
      <c r="M34" s="4013"/>
      <c r="N34" s="4013"/>
      <c r="O34" s="4013"/>
      <c r="P34" s="4013"/>
      <c r="Q34" s="4013"/>
      <c r="R34" s="4013"/>
      <c r="S34" s="4013"/>
    </row>
    <row r="35" spans="1:19" ht="16" customHeight="1" thickBot="1">
      <c r="A35" s="6517" t="s">
        <v>1469</v>
      </c>
      <c r="B35" s="6518"/>
      <c r="C35" s="4014">
        <v>45266</v>
      </c>
      <c r="D35" s="4015">
        <v>5661</v>
      </c>
      <c r="E35" s="4015">
        <v>6793</v>
      </c>
      <c r="F35" s="4015">
        <v>1949</v>
      </c>
      <c r="G35" s="4015">
        <v>1506</v>
      </c>
      <c r="H35" s="4015">
        <v>1912</v>
      </c>
      <c r="I35" s="4015">
        <v>2365</v>
      </c>
      <c r="J35" s="4015">
        <v>9713</v>
      </c>
      <c r="K35" s="4012"/>
    </row>
    <row r="36" spans="1:19" s="4016" customFormat="1" ht="11" customHeight="1" thickBot="1">
      <c r="C36" s="4003"/>
      <c r="D36" s="4003"/>
      <c r="E36" s="4003"/>
      <c r="F36" s="4003"/>
      <c r="G36" s="4003"/>
      <c r="H36" s="4003"/>
      <c r="I36" s="4003"/>
      <c r="J36" s="4017"/>
      <c r="K36" s="4017"/>
    </row>
    <row r="37" spans="1:19" ht="15" customHeight="1">
      <c r="A37" s="6519" t="s">
        <v>5171</v>
      </c>
      <c r="B37" s="6520"/>
      <c r="C37" s="4018" t="s">
        <v>846</v>
      </c>
      <c r="D37" s="4007" t="s">
        <v>847</v>
      </c>
      <c r="E37" s="4007" t="s">
        <v>848</v>
      </c>
      <c r="F37" s="4007" t="s">
        <v>849</v>
      </c>
      <c r="G37" s="4007" t="s">
        <v>850</v>
      </c>
      <c r="H37" s="4007" t="s">
        <v>1393</v>
      </c>
      <c r="I37" s="4008" t="s">
        <v>852</v>
      </c>
      <c r="J37" s="4008" t="s">
        <v>853</v>
      </c>
    </row>
    <row r="38" spans="1:19" ht="16" customHeight="1">
      <c r="A38" s="6515" t="s">
        <v>2434</v>
      </c>
      <c r="B38" s="6516"/>
      <c r="C38" s="4019">
        <v>5811</v>
      </c>
      <c r="D38" s="4020">
        <v>5257</v>
      </c>
      <c r="E38" s="4020">
        <v>6886</v>
      </c>
      <c r="F38" s="4020">
        <v>18017</v>
      </c>
      <c r="G38" s="4020">
        <v>4042</v>
      </c>
      <c r="H38" s="4020">
        <v>4579</v>
      </c>
      <c r="I38" s="4020">
        <v>5295</v>
      </c>
      <c r="J38" s="4021">
        <v>8168</v>
      </c>
    </row>
    <row r="39" spans="1:19" ht="16" customHeight="1">
      <c r="A39" s="6515" t="s">
        <v>1468</v>
      </c>
      <c r="B39" s="6516"/>
      <c r="C39" s="4022">
        <v>6403</v>
      </c>
      <c r="D39" s="4012">
        <v>4832</v>
      </c>
      <c r="E39" s="4012">
        <v>6365</v>
      </c>
      <c r="F39" s="4012">
        <v>20191</v>
      </c>
      <c r="G39" s="4012">
        <v>4267</v>
      </c>
      <c r="H39" s="4012">
        <v>5377</v>
      </c>
      <c r="I39" s="4012">
        <v>5467</v>
      </c>
      <c r="J39" s="4011">
        <v>7812</v>
      </c>
    </row>
    <row r="40" spans="1:19" ht="16" customHeight="1">
      <c r="A40" s="6515" t="s">
        <v>322</v>
      </c>
      <c r="B40" s="6516" t="s">
        <v>496</v>
      </c>
      <c r="C40" s="4022">
        <v>6793</v>
      </c>
      <c r="D40" s="4011">
        <v>4907</v>
      </c>
      <c r="E40" s="4011">
        <v>3196</v>
      </c>
      <c r="F40" s="4011">
        <v>21304</v>
      </c>
      <c r="G40" s="4011">
        <v>3782</v>
      </c>
      <c r="H40" s="4011">
        <v>4956</v>
      </c>
      <c r="I40" s="4011">
        <v>6170</v>
      </c>
      <c r="J40" s="4011">
        <v>7338</v>
      </c>
    </row>
    <row r="41" spans="1:19" ht="16" customHeight="1">
      <c r="A41" s="6515" t="s">
        <v>5172</v>
      </c>
      <c r="B41" s="6516" t="s">
        <v>496</v>
      </c>
      <c r="C41" s="4022">
        <v>6311</v>
      </c>
      <c r="D41" s="4011">
        <v>3639</v>
      </c>
      <c r="E41" s="4011">
        <v>4281</v>
      </c>
      <c r="F41" s="4011">
        <v>18272</v>
      </c>
      <c r="G41" s="4011">
        <v>3340</v>
      </c>
      <c r="H41" s="4011">
        <v>4862</v>
      </c>
      <c r="I41" s="4011">
        <v>6021</v>
      </c>
      <c r="J41" s="4011">
        <v>6212</v>
      </c>
    </row>
    <row r="42" spans="1:19" ht="16" customHeight="1" thickBot="1">
      <c r="A42" s="6517" t="s">
        <v>1469</v>
      </c>
      <c r="B42" s="6518"/>
      <c r="C42" s="4014">
        <v>3723</v>
      </c>
      <c r="D42" s="4015">
        <v>2299</v>
      </c>
      <c r="E42" s="4015">
        <v>981</v>
      </c>
      <c r="F42" s="4015">
        <v>16725</v>
      </c>
      <c r="G42" s="4015">
        <v>1547</v>
      </c>
      <c r="H42" s="4015">
        <v>1956</v>
      </c>
      <c r="I42" s="4015">
        <v>3364</v>
      </c>
      <c r="J42" s="4015">
        <v>3119</v>
      </c>
    </row>
    <row r="43" spans="1:19" ht="11" customHeight="1" thickBot="1"/>
    <row r="44" spans="1:19" ht="15" customHeight="1">
      <c r="A44" s="6519" t="s">
        <v>5171</v>
      </c>
      <c r="B44" s="6520"/>
      <c r="C44" s="4007" t="s">
        <v>854</v>
      </c>
      <c r="D44" s="4008" t="s">
        <v>855</v>
      </c>
      <c r="E44" s="4007" t="s">
        <v>2014</v>
      </c>
      <c r="F44" s="4007" t="s">
        <v>1396</v>
      </c>
      <c r="G44" s="4007" t="s">
        <v>858</v>
      </c>
      <c r="H44" s="4008" t="s">
        <v>859</v>
      </c>
      <c r="I44" s="4023" t="s">
        <v>5160</v>
      </c>
      <c r="J44" s="4009"/>
    </row>
    <row r="45" spans="1:19" ht="16" customHeight="1">
      <c r="A45" s="6515" t="s">
        <v>2434</v>
      </c>
      <c r="B45" s="6516"/>
      <c r="C45" s="4011">
        <v>10916</v>
      </c>
      <c r="D45" s="4011">
        <v>6411</v>
      </c>
      <c r="E45" s="4012" t="s">
        <v>1012</v>
      </c>
      <c r="F45" s="4012">
        <v>8314</v>
      </c>
      <c r="G45" s="4012" t="s">
        <v>1012</v>
      </c>
      <c r="H45" s="4012">
        <v>795</v>
      </c>
      <c r="I45" s="4012" t="s">
        <v>1012</v>
      </c>
      <c r="J45" s="4013"/>
    </row>
    <row r="46" spans="1:19" ht="16" customHeight="1">
      <c r="A46" s="6515" t="s">
        <v>1468</v>
      </c>
      <c r="B46" s="6516"/>
      <c r="C46" s="4011">
        <v>9752</v>
      </c>
      <c r="D46" s="4011">
        <v>5697</v>
      </c>
      <c r="E46" s="4012" t="s">
        <v>1012</v>
      </c>
      <c r="F46" s="4012">
        <v>8683</v>
      </c>
      <c r="G46" s="4012" t="s">
        <v>1012</v>
      </c>
      <c r="H46" s="4012">
        <v>1026</v>
      </c>
      <c r="I46" s="4012">
        <v>26945</v>
      </c>
      <c r="J46" s="4013"/>
    </row>
    <row r="47" spans="1:19" ht="16" customHeight="1">
      <c r="A47" s="6515" t="s">
        <v>322</v>
      </c>
      <c r="B47" s="6516" t="s">
        <v>496</v>
      </c>
      <c r="C47" s="4011">
        <v>10454</v>
      </c>
      <c r="D47" s="4011">
        <v>4680</v>
      </c>
      <c r="E47" s="4012" t="s">
        <v>1012</v>
      </c>
      <c r="F47" s="4012">
        <v>9118</v>
      </c>
      <c r="G47" s="4012" t="s">
        <v>1012</v>
      </c>
      <c r="H47" s="4012">
        <v>1058</v>
      </c>
      <c r="I47" s="4012">
        <v>36502</v>
      </c>
      <c r="J47" s="4013"/>
    </row>
    <row r="48" spans="1:19" ht="16" customHeight="1">
      <c r="A48" s="6515" t="s">
        <v>5172</v>
      </c>
      <c r="B48" s="6516" t="s">
        <v>496</v>
      </c>
      <c r="C48" s="4011">
        <v>8830</v>
      </c>
      <c r="D48" s="4011">
        <v>4427</v>
      </c>
      <c r="E48" s="4012" t="s">
        <v>1012</v>
      </c>
      <c r="F48" s="4012">
        <v>8409</v>
      </c>
      <c r="G48" s="4012">
        <v>4570</v>
      </c>
      <c r="H48" s="4012">
        <v>1017</v>
      </c>
      <c r="I48" s="4012">
        <v>32977</v>
      </c>
      <c r="J48" s="4013"/>
    </row>
    <row r="49" spans="1:10" ht="16" customHeight="1" thickBot="1">
      <c r="A49" s="6517" t="s">
        <v>1469</v>
      </c>
      <c r="B49" s="6518"/>
      <c r="C49" s="4015">
        <v>5288</v>
      </c>
      <c r="D49" s="4015">
        <v>2492</v>
      </c>
      <c r="E49" s="4015" t="s">
        <v>1012</v>
      </c>
      <c r="F49" s="4015">
        <v>4190</v>
      </c>
      <c r="G49" s="4015">
        <v>2436</v>
      </c>
      <c r="H49" s="4015">
        <v>353</v>
      </c>
      <c r="I49" s="4015">
        <v>12917</v>
      </c>
      <c r="J49" s="4012"/>
    </row>
    <row r="50" spans="1:10">
      <c r="D50" s="4024"/>
      <c r="I50" s="3997" t="s">
        <v>5163</v>
      </c>
    </row>
    <row r="52" spans="1:10">
      <c r="G52" s="4025"/>
    </row>
    <row r="53" spans="1:10">
      <c r="G53" s="4025"/>
    </row>
  </sheetData>
  <mergeCells count="87">
    <mergeCell ref="A3:D3"/>
    <mergeCell ref="E3:G3"/>
    <mergeCell ref="H3:J3"/>
    <mergeCell ref="A4:D4"/>
    <mergeCell ref="E4:G4"/>
    <mergeCell ref="H4:J4"/>
    <mergeCell ref="A5:D5"/>
    <mergeCell ref="E5:G5"/>
    <mergeCell ref="H5:J5"/>
    <mergeCell ref="A6:D6"/>
    <mergeCell ref="E6:G6"/>
    <mergeCell ref="H6:J6"/>
    <mergeCell ref="A7:D7"/>
    <mergeCell ref="E7:G7"/>
    <mergeCell ref="H7:J7"/>
    <mergeCell ref="A8:D8"/>
    <mergeCell ref="E8:G8"/>
    <mergeCell ref="H8:J8"/>
    <mergeCell ref="A9:D9"/>
    <mergeCell ref="E9:G9"/>
    <mergeCell ref="H9:J9"/>
    <mergeCell ref="A10:D10"/>
    <mergeCell ref="E10:G10"/>
    <mergeCell ref="H10:J10"/>
    <mergeCell ref="A11:D11"/>
    <mergeCell ref="E11:G11"/>
    <mergeCell ref="H11:J11"/>
    <mergeCell ref="A12:D12"/>
    <mergeCell ref="E12:G12"/>
    <mergeCell ref="H12:J12"/>
    <mergeCell ref="A13:D13"/>
    <mergeCell ref="E13:G13"/>
    <mergeCell ref="H13:J13"/>
    <mergeCell ref="A14:D14"/>
    <mergeCell ref="E14:G14"/>
    <mergeCell ref="H14:J14"/>
    <mergeCell ref="A15:D15"/>
    <mergeCell ref="E15:G15"/>
    <mergeCell ref="H15:J15"/>
    <mergeCell ref="A16:D16"/>
    <mergeCell ref="E16:G16"/>
    <mergeCell ref="H16:J16"/>
    <mergeCell ref="A17:D17"/>
    <mergeCell ref="E17:G17"/>
    <mergeCell ref="H17:J17"/>
    <mergeCell ref="A18:D18"/>
    <mergeCell ref="E18:G18"/>
    <mergeCell ref="H18:J18"/>
    <mergeCell ref="A19:D19"/>
    <mergeCell ref="E19:G19"/>
    <mergeCell ref="H19:J19"/>
    <mergeCell ref="A20:D20"/>
    <mergeCell ref="E20:G20"/>
    <mergeCell ref="H20:J20"/>
    <mergeCell ref="A21:D21"/>
    <mergeCell ref="E21:G21"/>
    <mergeCell ref="H21:J21"/>
    <mergeCell ref="A22:D22"/>
    <mergeCell ref="E22:G22"/>
    <mergeCell ref="H22:J22"/>
    <mergeCell ref="A23:D23"/>
    <mergeCell ref="E23:G23"/>
    <mergeCell ref="H23:J23"/>
    <mergeCell ref="A24:D24"/>
    <mergeCell ref="E24:G24"/>
    <mergeCell ref="H24:J24"/>
    <mergeCell ref="A39:B39"/>
    <mergeCell ref="A25:D25"/>
    <mergeCell ref="E25:G25"/>
    <mergeCell ref="H25:J25"/>
    <mergeCell ref="A30:B30"/>
    <mergeCell ref="A31:B31"/>
    <mergeCell ref="A32:B32"/>
    <mergeCell ref="A33:B33"/>
    <mergeCell ref="A34:B34"/>
    <mergeCell ref="A35:B35"/>
    <mergeCell ref="A37:B37"/>
    <mergeCell ref="A38:B38"/>
    <mergeCell ref="A47:B47"/>
    <mergeCell ref="A48:B48"/>
    <mergeCell ref="A49:B49"/>
    <mergeCell ref="A40:B40"/>
    <mergeCell ref="A41:B41"/>
    <mergeCell ref="A42:B42"/>
    <mergeCell ref="A44:B44"/>
    <mergeCell ref="A45:B45"/>
    <mergeCell ref="A46:B46"/>
  </mergeCells>
  <phoneticPr fontId="2"/>
  <printOptions horizontalCentered="1"/>
  <pageMargins left="0.39370078740157483" right="0.39370078740157483" top="0.59055118110236227" bottom="0.59055118110236227" header="0.11811023622047245" footer="0.11811023622047245"/>
  <pageSetup paperSize="9" firstPageNumber="145" orientation="portrait" r:id="rId1"/>
  <headerFooter alignWithMargins="0">
    <oddFooter>&amp;C&amp;"ＭＳ 明朝,標準"&amp;10&amp;P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C19-10C9-4DFB-AB1F-5F455477549B}">
  <dimension ref="A1:Q45"/>
  <sheetViews>
    <sheetView showGridLines="0" view="pageBreakPreview" topLeftCell="A13" zoomScaleNormal="100" zoomScaleSheetLayoutView="100" workbookViewId="0">
      <selection activeCell="I50" sqref="I50"/>
    </sheetView>
  </sheetViews>
  <sheetFormatPr defaultColWidth="9" defaultRowHeight="13"/>
  <cols>
    <col min="1" max="1" width="5.1796875" style="4085" customWidth="1"/>
    <col min="2" max="2" width="9.453125" style="4085" customWidth="1"/>
    <col min="3" max="3" width="13.81640625" style="4085" customWidth="1"/>
    <col min="4" max="5" width="11.36328125" style="4085" customWidth="1"/>
    <col min="6" max="6" width="11.36328125" style="4026" customWidth="1"/>
    <col min="7" max="8" width="11.36328125" style="4085" customWidth="1"/>
    <col min="9" max="9" width="11.36328125" style="4026" customWidth="1"/>
    <col min="10" max="11" width="11.36328125" style="4085" customWidth="1"/>
    <col min="12" max="12" width="11.36328125" style="4026" customWidth="1"/>
    <col min="13" max="14" width="11.36328125" style="4085" customWidth="1"/>
    <col min="15" max="15" width="11.36328125" style="4026" customWidth="1"/>
    <col min="16" max="17" width="11.36328125" style="4085" customWidth="1"/>
    <col min="18" max="16384" width="9" style="4085"/>
  </cols>
  <sheetData>
    <row r="1" spans="1:17" s="4026" customFormat="1" ht="30" customHeight="1">
      <c r="A1" s="6562" t="s">
        <v>5173</v>
      </c>
      <c r="B1" s="6562"/>
      <c r="C1" s="6562"/>
      <c r="D1" s="6562"/>
      <c r="E1" s="6562"/>
      <c r="F1" s="6562"/>
      <c r="G1" s="6562"/>
      <c r="H1" s="6562"/>
      <c r="I1" s="6562"/>
    </row>
    <row r="2" spans="1:17" s="4027" customFormat="1" ht="15" customHeight="1" thickBot="1">
      <c r="F2" s="4028"/>
      <c r="I2" s="4028"/>
      <c r="L2" s="4028"/>
      <c r="O2" s="4028"/>
      <c r="Q2" s="4029" t="s">
        <v>1996</v>
      </c>
    </row>
    <row r="3" spans="1:17" s="4026" customFormat="1" ht="18.75" customHeight="1">
      <c r="A3" s="6545" t="s">
        <v>5174</v>
      </c>
      <c r="B3" s="6545"/>
      <c r="C3" s="6546"/>
      <c r="D3" s="6563" t="s">
        <v>5175</v>
      </c>
      <c r="E3" s="6563"/>
      <c r="F3" s="6549"/>
      <c r="G3" s="6536" t="s">
        <v>5176</v>
      </c>
      <c r="H3" s="6563"/>
      <c r="I3" s="6549"/>
      <c r="J3" s="6536" t="s">
        <v>5177</v>
      </c>
      <c r="K3" s="6563"/>
      <c r="L3" s="6549"/>
      <c r="M3" s="6536" t="s">
        <v>5178</v>
      </c>
      <c r="N3" s="6563"/>
      <c r="O3" s="6549"/>
      <c r="P3" s="6550" t="s">
        <v>5179</v>
      </c>
      <c r="Q3" s="6552" t="s">
        <v>5180</v>
      </c>
    </row>
    <row r="4" spans="1:17" s="4026" customFormat="1" ht="18.75" customHeight="1">
      <c r="A4" s="6547"/>
      <c r="B4" s="6547"/>
      <c r="C4" s="6548"/>
      <c r="D4" s="4030" t="s">
        <v>379</v>
      </c>
      <c r="E4" s="4031" t="s">
        <v>380</v>
      </c>
      <c r="F4" s="4031" t="s">
        <v>915</v>
      </c>
      <c r="G4" s="4031" t="s">
        <v>379</v>
      </c>
      <c r="H4" s="4031" t="s">
        <v>380</v>
      </c>
      <c r="I4" s="4031" t="s">
        <v>915</v>
      </c>
      <c r="J4" s="4031" t="s">
        <v>379</v>
      </c>
      <c r="K4" s="4031" t="s">
        <v>380</v>
      </c>
      <c r="L4" s="4031" t="s">
        <v>915</v>
      </c>
      <c r="M4" s="4031" t="s">
        <v>379</v>
      </c>
      <c r="N4" s="4031" t="s">
        <v>380</v>
      </c>
      <c r="O4" s="4031" t="s">
        <v>915</v>
      </c>
      <c r="P4" s="6551"/>
      <c r="Q4" s="6553"/>
    </row>
    <row r="5" spans="1:17" s="4026" customFormat="1" ht="16" customHeight="1">
      <c r="A5" s="6554" t="s">
        <v>5181</v>
      </c>
      <c r="B5" s="6554"/>
      <c r="C5" s="6555"/>
      <c r="D5" s="4032"/>
      <c r="E5" s="4032"/>
      <c r="F5" s="4033"/>
      <c r="G5" s="4032"/>
      <c r="H5" s="4032"/>
      <c r="I5" s="4033"/>
      <c r="J5" s="4032"/>
      <c r="K5" s="4032"/>
      <c r="L5" s="4033"/>
      <c r="M5" s="4034"/>
      <c r="N5" s="4034"/>
      <c r="O5" s="4035"/>
      <c r="P5" s="4032"/>
      <c r="Q5" s="4032"/>
    </row>
    <row r="6" spans="1:17" s="4026" customFormat="1" ht="16" customHeight="1">
      <c r="A6" s="4036" t="s">
        <v>5182</v>
      </c>
      <c r="B6" s="4037" t="s">
        <v>5183</v>
      </c>
      <c r="C6" s="4038"/>
      <c r="D6" s="4032">
        <v>28706</v>
      </c>
      <c r="E6" s="4032">
        <v>33451</v>
      </c>
      <c r="F6" s="4033">
        <f>SUM(D6:E6)</f>
        <v>62157</v>
      </c>
      <c r="G6" s="4039">
        <v>21624</v>
      </c>
      <c r="H6" s="4039">
        <v>25779</v>
      </c>
      <c r="I6" s="4040">
        <f>SUM(G6:H6)</f>
        <v>47403</v>
      </c>
      <c r="J6" s="4039">
        <f t="shared" ref="J6:K8" si="0">D6-G6</f>
        <v>7082</v>
      </c>
      <c r="K6" s="4039">
        <f t="shared" si="0"/>
        <v>7672</v>
      </c>
      <c r="L6" s="4040">
        <f>J6+K6</f>
        <v>14754</v>
      </c>
      <c r="M6" s="4041">
        <f t="shared" ref="M6:O7" si="1">G6/D6*100</f>
        <v>75.329199470493961</v>
      </c>
      <c r="N6" s="4041">
        <f t="shared" si="1"/>
        <v>77.06496068876865</v>
      </c>
      <c r="O6" s="4042">
        <f t="shared" si="1"/>
        <v>76.263333172450416</v>
      </c>
      <c r="P6" s="4043">
        <v>1</v>
      </c>
      <c r="Q6" s="4043">
        <v>2</v>
      </c>
    </row>
    <row r="7" spans="1:17" s="4026" customFormat="1" ht="16" customHeight="1">
      <c r="A7" s="4044"/>
      <c r="B7" s="4037" t="s">
        <v>5184</v>
      </c>
      <c r="C7" s="4038"/>
      <c r="D7" s="4032">
        <v>28219</v>
      </c>
      <c r="E7" s="4032">
        <v>32752</v>
      </c>
      <c r="F7" s="4033">
        <f>SUM(D7:E7)</f>
        <v>60971</v>
      </c>
      <c r="G7" s="4039">
        <v>21047</v>
      </c>
      <c r="H7" s="4039">
        <v>25041</v>
      </c>
      <c r="I7" s="4040">
        <f>SUM(G7:H7)</f>
        <v>46088</v>
      </c>
      <c r="J7" s="4039">
        <f t="shared" si="0"/>
        <v>7172</v>
      </c>
      <c r="K7" s="4039">
        <f t="shared" si="0"/>
        <v>7711</v>
      </c>
      <c r="L7" s="4040">
        <f>J7+K7</f>
        <v>14883</v>
      </c>
      <c r="M7" s="4041">
        <f t="shared" si="1"/>
        <v>74.584499805095859</v>
      </c>
      <c r="N7" s="4041">
        <f t="shared" si="1"/>
        <v>76.45639960918416</v>
      </c>
      <c r="O7" s="4042">
        <f t="shared" si="1"/>
        <v>75.590034606616257</v>
      </c>
      <c r="P7" s="4043">
        <v>1</v>
      </c>
      <c r="Q7" s="4043">
        <v>2</v>
      </c>
    </row>
    <row r="8" spans="1:17" s="4050" customFormat="1" ht="16" customHeight="1">
      <c r="A8" s="4045"/>
      <c r="B8" s="4046" t="s">
        <v>5185</v>
      </c>
      <c r="C8" s="4047"/>
      <c r="D8" s="4048">
        <v>27297</v>
      </c>
      <c r="E8" s="4048">
        <v>31499</v>
      </c>
      <c r="F8" s="4049">
        <f>SUM(D8:E8)</f>
        <v>58796</v>
      </c>
      <c r="G8" s="4039">
        <v>20122</v>
      </c>
      <c r="H8" s="4039">
        <v>23669</v>
      </c>
      <c r="I8" s="4040">
        <f>SUM(G8:H8)</f>
        <v>43791</v>
      </c>
      <c r="J8" s="4039">
        <f t="shared" si="0"/>
        <v>7175</v>
      </c>
      <c r="K8" s="4039">
        <f t="shared" si="0"/>
        <v>7830</v>
      </c>
      <c r="L8" s="4040">
        <f>J8+K8</f>
        <v>15005</v>
      </c>
      <c r="M8" s="4041">
        <f>G8/D8*100</f>
        <v>73.715060263032569</v>
      </c>
      <c r="N8" s="4041">
        <f>H8/E8*100</f>
        <v>75.142068002158808</v>
      </c>
      <c r="O8" s="4042">
        <f>I8/F8*100</f>
        <v>74.479556432410362</v>
      </c>
      <c r="P8" s="4043">
        <v>1</v>
      </c>
      <c r="Q8" s="4043">
        <v>2</v>
      </c>
    </row>
    <row r="9" spans="1:17" s="4050" customFormat="1" ht="16" customHeight="1">
      <c r="A9" s="4045"/>
      <c r="B9" s="4046" t="s">
        <v>5186</v>
      </c>
      <c r="C9" s="4047"/>
      <c r="D9" s="6556" t="s">
        <v>5187</v>
      </c>
      <c r="E9" s="6557"/>
      <c r="F9" s="6557"/>
      <c r="G9" s="6557"/>
      <c r="H9" s="6557"/>
      <c r="I9" s="6557"/>
      <c r="J9" s="4051"/>
      <c r="K9" s="4051"/>
      <c r="L9" s="4052"/>
      <c r="M9" s="4053"/>
      <c r="N9" s="4053"/>
      <c r="O9" s="4054"/>
      <c r="P9" s="4055"/>
      <c r="Q9" s="4055"/>
    </row>
    <row r="10" spans="1:17" s="4050" customFormat="1" ht="16" customHeight="1" thickBot="1">
      <c r="A10" s="4056" t="s">
        <v>5188</v>
      </c>
      <c r="B10" s="4057" t="s">
        <v>5189</v>
      </c>
      <c r="C10" s="4058"/>
      <c r="D10" s="6558" t="s">
        <v>5187</v>
      </c>
      <c r="E10" s="6559"/>
      <c r="F10" s="6559"/>
      <c r="G10" s="6559"/>
      <c r="H10" s="6559"/>
      <c r="I10" s="6559"/>
      <c r="J10" s="4059"/>
      <c r="K10" s="4059"/>
      <c r="L10" s="4060"/>
      <c r="M10" s="4061"/>
      <c r="N10" s="4061"/>
      <c r="O10" s="4062"/>
      <c r="P10" s="4063"/>
      <c r="Q10" s="4063"/>
    </row>
    <row r="11" spans="1:17" s="4026" customFormat="1" ht="16" customHeight="1">
      <c r="A11" s="6560" t="s">
        <v>5190</v>
      </c>
      <c r="B11" s="6560"/>
      <c r="C11" s="6561"/>
      <c r="D11" s="4064"/>
      <c r="E11" s="4064"/>
      <c r="F11" s="4064"/>
      <c r="G11" s="4064"/>
      <c r="H11" s="4064"/>
      <c r="I11" s="4064"/>
      <c r="J11" s="4064"/>
      <c r="K11" s="4064"/>
      <c r="L11" s="4064"/>
      <c r="M11" s="4064"/>
      <c r="N11" s="4064"/>
      <c r="O11" s="4064"/>
      <c r="P11" s="4064"/>
      <c r="Q11" s="4064"/>
    </row>
    <row r="12" spans="1:17" s="4065" customFormat="1" ht="16" customHeight="1">
      <c r="A12" s="4036" t="s">
        <v>5191</v>
      </c>
      <c r="B12" s="4037" t="s">
        <v>5192</v>
      </c>
      <c r="C12" s="4038"/>
      <c r="D12" s="4032">
        <v>13729</v>
      </c>
      <c r="E12" s="4032">
        <v>17741</v>
      </c>
      <c r="F12" s="4033">
        <f>D12+E12</f>
        <v>31470</v>
      </c>
      <c r="G12" s="4032">
        <v>12841</v>
      </c>
      <c r="H12" s="4032">
        <v>16254</v>
      </c>
      <c r="I12" s="4033">
        <f>G12+H12</f>
        <v>29095</v>
      </c>
      <c r="J12" s="4032">
        <f>D12-G12</f>
        <v>888</v>
      </c>
      <c r="K12" s="4032">
        <f>E12-H12</f>
        <v>1487</v>
      </c>
      <c r="L12" s="4033">
        <f>J12+K12</f>
        <v>2375</v>
      </c>
      <c r="M12" s="4034">
        <f>G12/D12*100</f>
        <v>93.531939689707926</v>
      </c>
      <c r="N12" s="4034">
        <f>H12/E12*100</f>
        <v>91.618285327771829</v>
      </c>
      <c r="O12" s="4035">
        <f>I12/F12*100</f>
        <v>92.453129965046074</v>
      </c>
      <c r="P12" s="4032">
        <v>1</v>
      </c>
      <c r="Q12" s="4032">
        <v>2</v>
      </c>
    </row>
    <row r="13" spans="1:17" s="4065" customFormat="1" ht="16" customHeight="1">
      <c r="A13" s="4036"/>
      <c r="B13" s="4037" t="s">
        <v>5193</v>
      </c>
      <c r="C13" s="4038"/>
      <c r="D13" s="6540" t="s">
        <v>5194</v>
      </c>
      <c r="E13" s="6540"/>
      <c r="F13" s="6540"/>
      <c r="G13" s="6540"/>
      <c r="H13" s="6540"/>
      <c r="I13" s="6540"/>
      <c r="J13" s="4066"/>
      <c r="K13" s="4066"/>
      <c r="L13" s="4067"/>
      <c r="M13" s="4068"/>
      <c r="N13" s="4068"/>
      <c r="O13" s="4069"/>
      <c r="P13" s="4066"/>
      <c r="Q13" s="4066"/>
    </row>
    <row r="14" spans="1:17" s="4065" customFormat="1" ht="16" customHeight="1">
      <c r="A14" s="4036"/>
      <c r="B14" s="4037" t="s">
        <v>5195</v>
      </c>
      <c r="C14" s="4038"/>
      <c r="D14" s="4032">
        <v>15925</v>
      </c>
      <c r="E14" s="4032">
        <v>20175</v>
      </c>
      <c r="F14" s="4033">
        <f>D14+E14</f>
        <v>36100</v>
      </c>
      <c r="G14" s="4032">
        <v>14526</v>
      </c>
      <c r="H14" s="4032">
        <v>17881</v>
      </c>
      <c r="I14" s="4033">
        <f>G14+H14</f>
        <v>32407</v>
      </c>
      <c r="J14" s="4032">
        <f>D14-G14</f>
        <v>1399</v>
      </c>
      <c r="K14" s="4032">
        <f>E14-H14</f>
        <v>2294</v>
      </c>
      <c r="L14" s="4033">
        <f>J14+K14</f>
        <v>3693</v>
      </c>
      <c r="M14" s="4034">
        <f>G14/D14*100</f>
        <v>91.215070643642065</v>
      </c>
      <c r="N14" s="4034">
        <f>H14/E14*100</f>
        <v>88.629491945477085</v>
      </c>
      <c r="O14" s="4035">
        <f>I14/F14*100</f>
        <v>89.770083102493075</v>
      </c>
      <c r="P14" s="4032">
        <v>1</v>
      </c>
      <c r="Q14" s="4032">
        <v>2</v>
      </c>
    </row>
    <row r="15" spans="1:17" s="4065" customFormat="1" ht="16" customHeight="1">
      <c r="A15" s="4036"/>
      <c r="B15" s="4037" t="s">
        <v>5196</v>
      </c>
      <c r="C15" s="4038"/>
      <c r="D15" s="6540" t="s">
        <v>5194</v>
      </c>
      <c r="E15" s="6540"/>
      <c r="F15" s="6540"/>
      <c r="G15" s="6540"/>
      <c r="H15" s="6540"/>
      <c r="I15" s="6540"/>
      <c r="J15" s="4066"/>
      <c r="K15" s="4066"/>
      <c r="L15" s="4067"/>
      <c r="M15" s="4068"/>
      <c r="N15" s="4068"/>
      <c r="O15" s="4069"/>
      <c r="P15" s="4066"/>
      <c r="Q15" s="4066"/>
    </row>
    <row r="16" spans="1:17" s="4065" customFormat="1" ht="16" customHeight="1">
      <c r="A16" s="4036"/>
      <c r="B16" s="4037" t="s">
        <v>5197</v>
      </c>
      <c r="C16" s="4038"/>
      <c r="D16" s="4032">
        <v>18030</v>
      </c>
      <c r="E16" s="4032">
        <v>21587</v>
      </c>
      <c r="F16" s="4033">
        <f>D16+E16</f>
        <v>39617</v>
      </c>
      <c r="G16" s="4032">
        <v>12673</v>
      </c>
      <c r="H16" s="4032">
        <v>14313</v>
      </c>
      <c r="I16" s="4033">
        <f>G16+H16</f>
        <v>26986</v>
      </c>
      <c r="J16" s="4032">
        <f>D16-G16</f>
        <v>5357</v>
      </c>
      <c r="K16" s="4032">
        <f>E16-H16</f>
        <v>7274</v>
      </c>
      <c r="L16" s="4033">
        <f>J16+K16</f>
        <v>12631</v>
      </c>
      <c r="M16" s="4034">
        <f t="shared" ref="M16:O17" si="2">G16/D16*100</f>
        <v>70.288408208541313</v>
      </c>
      <c r="N16" s="4034">
        <f t="shared" si="2"/>
        <v>66.303793950062541</v>
      </c>
      <c r="O16" s="4035">
        <f t="shared" si="2"/>
        <v>68.117222404523318</v>
      </c>
      <c r="P16" s="4032">
        <v>1</v>
      </c>
      <c r="Q16" s="4032">
        <v>2</v>
      </c>
    </row>
    <row r="17" spans="1:17" s="4065" customFormat="1" ht="16" customHeight="1">
      <c r="A17" s="4036"/>
      <c r="B17" s="4037" t="s">
        <v>5198</v>
      </c>
      <c r="C17" s="4038"/>
      <c r="D17" s="4032">
        <v>19409</v>
      </c>
      <c r="E17" s="4032">
        <v>22775</v>
      </c>
      <c r="F17" s="4033">
        <f>D17+E17</f>
        <v>42184</v>
      </c>
      <c r="G17" s="4032">
        <v>17421</v>
      </c>
      <c r="H17" s="4032">
        <v>20726</v>
      </c>
      <c r="I17" s="4033">
        <f>G17+H17</f>
        <v>38147</v>
      </c>
      <c r="J17" s="4032">
        <f>D17-G17</f>
        <v>1988</v>
      </c>
      <c r="K17" s="4032">
        <f>E17-H17</f>
        <v>2049</v>
      </c>
      <c r="L17" s="4033">
        <f>J17+K17</f>
        <v>4037</v>
      </c>
      <c r="M17" s="4034">
        <f t="shared" si="2"/>
        <v>89.75732907414087</v>
      </c>
      <c r="N17" s="4034">
        <f t="shared" si="2"/>
        <v>91.003293084522511</v>
      </c>
      <c r="O17" s="4035">
        <f t="shared" si="2"/>
        <v>90.430020860989941</v>
      </c>
      <c r="P17" s="4032">
        <v>1</v>
      </c>
      <c r="Q17" s="4032">
        <v>4</v>
      </c>
    </row>
    <row r="18" spans="1:17" s="4065" customFormat="1" ht="16" customHeight="1">
      <c r="A18" s="4036"/>
      <c r="B18" s="4037" t="s">
        <v>5199</v>
      </c>
      <c r="C18" s="4038"/>
      <c r="D18" s="6540" t="s">
        <v>5194</v>
      </c>
      <c r="E18" s="6540"/>
      <c r="F18" s="6540"/>
      <c r="G18" s="6540"/>
      <c r="H18" s="6540"/>
      <c r="I18" s="6540"/>
      <c r="J18" s="4066"/>
      <c r="K18" s="4066"/>
      <c r="L18" s="4067"/>
      <c r="M18" s="4068"/>
      <c r="N18" s="4068"/>
      <c r="O18" s="4069"/>
      <c r="P18" s="4066"/>
      <c r="Q18" s="4066"/>
    </row>
    <row r="19" spans="1:17" s="4065" customFormat="1" ht="16" customHeight="1">
      <c r="A19" s="4036"/>
      <c r="B19" s="4037" t="s">
        <v>5200</v>
      </c>
      <c r="C19" s="4038"/>
      <c r="D19" s="6540" t="s">
        <v>5194</v>
      </c>
      <c r="E19" s="6540"/>
      <c r="F19" s="6540"/>
      <c r="G19" s="6540"/>
      <c r="H19" s="6540"/>
      <c r="I19" s="6540"/>
      <c r="J19" s="4066"/>
      <c r="K19" s="4066"/>
      <c r="L19" s="4067"/>
      <c r="M19" s="4068"/>
      <c r="N19" s="4068"/>
      <c r="O19" s="4069"/>
      <c r="P19" s="4066"/>
      <c r="Q19" s="4066"/>
    </row>
    <row r="20" spans="1:17" s="4065" customFormat="1" ht="16" customHeight="1">
      <c r="A20" s="4036"/>
      <c r="B20" s="4037" t="s">
        <v>5201</v>
      </c>
      <c r="C20" s="4038"/>
      <c r="D20" s="6540" t="s">
        <v>5194</v>
      </c>
      <c r="E20" s="6540"/>
      <c r="F20" s="6540"/>
      <c r="G20" s="6540"/>
      <c r="H20" s="6540"/>
      <c r="I20" s="6540"/>
      <c r="J20" s="4066"/>
      <c r="K20" s="4066"/>
      <c r="L20" s="4067"/>
      <c r="M20" s="4068"/>
      <c r="N20" s="4068"/>
      <c r="O20" s="4069"/>
      <c r="P20" s="4066"/>
      <c r="Q20" s="4066"/>
    </row>
    <row r="21" spans="1:17" s="4065" customFormat="1" ht="16" customHeight="1">
      <c r="A21" s="4036" t="s">
        <v>5202</v>
      </c>
      <c r="B21" s="4037" t="s">
        <v>5203</v>
      </c>
      <c r="C21" s="4038"/>
      <c r="D21" s="6540" t="s">
        <v>5194</v>
      </c>
      <c r="E21" s="6540"/>
      <c r="F21" s="6540"/>
      <c r="G21" s="6540"/>
      <c r="H21" s="6540"/>
      <c r="I21" s="6540"/>
      <c r="J21" s="4066"/>
      <c r="K21" s="4066"/>
      <c r="L21" s="4067"/>
      <c r="M21" s="4068"/>
      <c r="N21" s="4068"/>
      <c r="O21" s="4069"/>
      <c r="P21" s="4066"/>
      <c r="Q21" s="4066"/>
    </row>
    <row r="22" spans="1:17" s="4065" customFormat="1" ht="16" customHeight="1">
      <c r="A22" s="4036"/>
      <c r="B22" s="4037" t="s">
        <v>5204</v>
      </c>
      <c r="C22" s="4038"/>
      <c r="D22" s="4032">
        <v>24323</v>
      </c>
      <c r="E22" s="4032">
        <v>28735</v>
      </c>
      <c r="F22" s="4033">
        <f>D22+E22</f>
        <v>53058</v>
      </c>
      <c r="G22" s="4032">
        <v>18278</v>
      </c>
      <c r="H22" s="4032">
        <v>21762</v>
      </c>
      <c r="I22" s="4033">
        <f>G22+H22</f>
        <v>40040</v>
      </c>
      <c r="J22" s="4032">
        <f>D22-G22</f>
        <v>6045</v>
      </c>
      <c r="K22" s="4032">
        <f>E22-H22</f>
        <v>6973</v>
      </c>
      <c r="L22" s="4033">
        <f>J22+K22</f>
        <v>13018</v>
      </c>
      <c r="M22" s="4034">
        <f t="shared" ref="M22:O23" si="3">G22/D22*100</f>
        <v>75.146980224478881</v>
      </c>
      <c r="N22" s="4034">
        <f t="shared" si="3"/>
        <v>75.733426135374984</v>
      </c>
      <c r="O22" s="4035">
        <f t="shared" si="3"/>
        <v>75.464585924836967</v>
      </c>
      <c r="P22" s="4032">
        <v>1</v>
      </c>
      <c r="Q22" s="4032">
        <v>2</v>
      </c>
    </row>
    <row r="23" spans="1:17" s="4065" customFormat="1" ht="16" customHeight="1">
      <c r="A23" s="4036"/>
      <c r="B23" s="4037" t="s">
        <v>5205</v>
      </c>
      <c r="C23" s="4038"/>
      <c r="D23" s="4032">
        <v>25169</v>
      </c>
      <c r="E23" s="4032">
        <v>29415</v>
      </c>
      <c r="F23" s="4033">
        <f>D23+E23</f>
        <v>54584</v>
      </c>
      <c r="G23" s="4032">
        <v>18755</v>
      </c>
      <c r="H23" s="4032">
        <v>22297</v>
      </c>
      <c r="I23" s="4033">
        <f>G23+H23</f>
        <v>41052</v>
      </c>
      <c r="J23" s="4032">
        <f>D23-G23</f>
        <v>6414</v>
      </c>
      <c r="K23" s="4032">
        <f>E23-H23</f>
        <v>7118</v>
      </c>
      <c r="L23" s="4033">
        <f>J23+K23</f>
        <v>13532</v>
      </c>
      <c r="M23" s="4034">
        <f t="shared" si="3"/>
        <v>74.516270014700623</v>
      </c>
      <c r="N23" s="4034">
        <f t="shared" si="3"/>
        <v>75.801461839197685</v>
      </c>
      <c r="O23" s="4035">
        <f t="shared" si="3"/>
        <v>75.208852410962919</v>
      </c>
      <c r="P23" s="4032">
        <v>1</v>
      </c>
      <c r="Q23" s="4032">
        <v>2</v>
      </c>
    </row>
    <row r="24" spans="1:17" s="4065" customFormat="1" ht="16" customHeight="1" thickBot="1">
      <c r="A24" s="4070"/>
      <c r="B24" s="4071" t="s">
        <v>5206</v>
      </c>
      <c r="C24" s="4072"/>
      <c r="D24" s="6542" t="s">
        <v>5194</v>
      </c>
      <c r="E24" s="6543"/>
      <c r="F24" s="6543"/>
      <c r="G24" s="6543"/>
      <c r="H24" s="6543"/>
      <c r="I24" s="6543"/>
      <c r="J24" s="4073"/>
      <c r="K24" s="4073"/>
      <c r="L24" s="4074"/>
      <c r="M24" s="4075"/>
      <c r="N24" s="4075"/>
      <c r="O24" s="4076"/>
      <c r="P24" s="4073"/>
      <c r="Q24" s="4073"/>
    </row>
    <row r="25" spans="1:17" s="4081" customFormat="1" ht="17.25" customHeight="1">
      <c r="A25" s="4077"/>
      <c r="B25" s="4077"/>
      <c r="C25" s="4046"/>
      <c r="D25" s="4078"/>
      <c r="E25" s="4078"/>
      <c r="F25" s="4079"/>
      <c r="G25" s="4078"/>
      <c r="H25" s="4078"/>
      <c r="I25" s="4079"/>
      <c r="J25" s="4043"/>
      <c r="K25" s="4043"/>
      <c r="L25" s="4080"/>
      <c r="M25" s="4041"/>
      <c r="N25" s="4041"/>
      <c r="O25" s="4042"/>
      <c r="P25" s="4043"/>
      <c r="Q25" s="4043"/>
    </row>
    <row r="26" spans="1:17" s="4065" customFormat="1" ht="15" customHeight="1">
      <c r="D26" s="4082"/>
      <c r="E26" s="4082"/>
      <c r="F26" s="4083"/>
      <c r="G26" s="4082"/>
      <c r="H26" s="4082"/>
      <c r="I26" s="4083"/>
      <c r="J26" s="4082"/>
      <c r="K26" s="4082"/>
      <c r="L26" s="4083"/>
      <c r="M26" s="4082"/>
      <c r="N26" s="4082"/>
      <c r="O26" s="4028"/>
    </row>
    <row r="27" spans="1:17" s="4050" customFormat="1" ht="30" customHeight="1">
      <c r="A27" s="6544" t="s">
        <v>5207</v>
      </c>
      <c r="B27" s="6544"/>
      <c r="C27" s="6544"/>
      <c r="D27" s="6544"/>
      <c r="E27" s="6544"/>
      <c r="F27" s="6544"/>
      <c r="G27" s="6544"/>
      <c r="H27" s="6544"/>
      <c r="I27" s="6544"/>
    </row>
    <row r="28" spans="1:17" s="4027" customFormat="1" ht="15" customHeight="1" thickBot="1">
      <c r="F28" s="4028"/>
      <c r="I28" s="4028"/>
      <c r="L28" s="4028"/>
      <c r="O28" s="4028"/>
      <c r="Q28" s="4029" t="s">
        <v>1996</v>
      </c>
    </row>
    <row r="29" spans="1:17" s="4026" customFormat="1" ht="18.75" customHeight="1">
      <c r="A29" s="6545" t="s">
        <v>5174</v>
      </c>
      <c r="B29" s="6545"/>
      <c r="C29" s="6546"/>
      <c r="D29" s="6549" t="s">
        <v>5175</v>
      </c>
      <c r="E29" s="6534"/>
      <c r="F29" s="6534"/>
      <c r="G29" s="6534" t="s">
        <v>5176</v>
      </c>
      <c r="H29" s="6534"/>
      <c r="I29" s="6534"/>
      <c r="J29" s="6534" t="s">
        <v>5177</v>
      </c>
      <c r="K29" s="6534"/>
      <c r="L29" s="6534"/>
      <c r="M29" s="6534" t="s">
        <v>5178</v>
      </c>
      <c r="N29" s="6534"/>
      <c r="O29" s="6534"/>
      <c r="P29" s="6534" t="s">
        <v>5179</v>
      </c>
      <c r="Q29" s="6536" t="s">
        <v>5180</v>
      </c>
    </row>
    <row r="30" spans="1:17" s="4026" customFormat="1" ht="18.75" customHeight="1">
      <c r="A30" s="6547"/>
      <c r="B30" s="6547"/>
      <c r="C30" s="6548"/>
      <c r="D30" s="4030" t="s">
        <v>379</v>
      </c>
      <c r="E30" s="4031" t="s">
        <v>380</v>
      </c>
      <c r="F30" s="4031" t="s">
        <v>915</v>
      </c>
      <c r="G30" s="4031" t="s">
        <v>379</v>
      </c>
      <c r="H30" s="4031" t="s">
        <v>380</v>
      </c>
      <c r="I30" s="4031" t="s">
        <v>915</v>
      </c>
      <c r="J30" s="4031" t="s">
        <v>379</v>
      </c>
      <c r="K30" s="4031" t="s">
        <v>380</v>
      </c>
      <c r="L30" s="4031" t="s">
        <v>915</v>
      </c>
      <c r="M30" s="4031" t="s">
        <v>379</v>
      </c>
      <c r="N30" s="4031" t="s">
        <v>380</v>
      </c>
      <c r="O30" s="4031" t="s">
        <v>915</v>
      </c>
      <c r="P30" s="6535"/>
      <c r="Q30" s="6537"/>
    </row>
    <row r="31" spans="1:17" s="4026" customFormat="1" ht="16" customHeight="1">
      <c r="A31" s="6538" t="s">
        <v>5208</v>
      </c>
      <c r="B31" s="6538"/>
      <c r="C31" s="6539"/>
      <c r="D31" s="4064"/>
      <c r="E31" s="4064"/>
      <c r="F31" s="4064"/>
      <c r="G31" s="4064"/>
      <c r="H31" s="4064"/>
      <c r="I31" s="4064"/>
      <c r="J31" s="4064"/>
      <c r="K31" s="4064"/>
      <c r="L31" s="4064"/>
      <c r="M31" s="4064"/>
      <c r="N31" s="4064"/>
      <c r="O31" s="4064"/>
      <c r="P31" s="4064"/>
      <c r="Q31" s="4064"/>
    </row>
    <row r="32" spans="1:17" ht="16" customHeight="1">
      <c r="A32" s="4084" t="s">
        <v>5191</v>
      </c>
      <c r="B32" s="4037" t="s">
        <v>5209</v>
      </c>
      <c r="C32" s="4038"/>
      <c r="D32" s="6540" t="s">
        <v>5194</v>
      </c>
      <c r="E32" s="6540"/>
      <c r="F32" s="6540"/>
      <c r="G32" s="6540"/>
      <c r="H32" s="6540"/>
      <c r="I32" s="6540"/>
      <c r="J32" s="4066"/>
      <c r="K32" s="4066"/>
      <c r="L32" s="4067"/>
      <c r="M32" s="4068"/>
      <c r="N32" s="4068"/>
      <c r="O32" s="4069"/>
      <c r="P32" s="4066"/>
      <c r="Q32" s="4066"/>
    </row>
    <row r="33" spans="1:17" s="4091" customFormat="1" ht="16" customHeight="1">
      <c r="A33" s="4086"/>
      <c r="B33" s="4046" t="s">
        <v>5210</v>
      </c>
      <c r="C33" s="4047"/>
      <c r="D33" s="4087" t="s">
        <v>5211</v>
      </c>
      <c r="E33" s="4087" t="s">
        <v>5211</v>
      </c>
      <c r="F33" s="4088">
        <v>9383</v>
      </c>
      <c r="G33" s="4087" t="s">
        <v>5211</v>
      </c>
      <c r="H33" s="4087" t="s">
        <v>5211</v>
      </c>
      <c r="I33" s="4088">
        <v>8764</v>
      </c>
      <c r="J33" s="4087" t="s">
        <v>5211</v>
      </c>
      <c r="K33" s="4087" t="s">
        <v>5211</v>
      </c>
      <c r="L33" s="4088">
        <v>619</v>
      </c>
      <c r="M33" s="4089" t="s">
        <v>5211</v>
      </c>
      <c r="N33" s="4089" t="s">
        <v>5211</v>
      </c>
      <c r="O33" s="4090">
        <v>93.4</v>
      </c>
      <c r="P33" s="4043"/>
      <c r="Q33" s="4043"/>
    </row>
    <row r="34" spans="1:17" ht="16" customHeight="1">
      <c r="A34" s="4084"/>
      <c r="B34" s="4037" t="s">
        <v>5212</v>
      </c>
      <c r="C34" s="4038"/>
      <c r="D34" s="6541" t="s">
        <v>5194</v>
      </c>
      <c r="E34" s="6541"/>
      <c r="F34" s="6541"/>
      <c r="G34" s="6541"/>
      <c r="H34" s="6541"/>
      <c r="I34" s="6541"/>
      <c r="J34" s="4092"/>
      <c r="K34" s="4092"/>
      <c r="L34" s="4093"/>
      <c r="M34" s="4094"/>
      <c r="N34" s="4094"/>
      <c r="O34" s="4095"/>
      <c r="P34" s="4066"/>
      <c r="Q34" s="4066"/>
    </row>
    <row r="35" spans="1:17" s="4091" customFormat="1" ht="16" customHeight="1">
      <c r="A35" s="4086"/>
      <c r="B35" s="4046" t="s">
        <v>5213</v>
      </c>
      <c r="C35" s="4047"/>
      <c r="D35" s="4087" t="s">
        <v>5211</v>
      </c>
      <c r="E35" s="4087" t="s">
        <v>5211</v>
      </c>
      <c r="F35" s="4088">
        <v>9071</v>
      </c>
      <c r="G35" s="4087" t="s">
        <v>5211</v>
      </c>
      <c r="H35" s="4087" t="s">
        <v>5211</v>
      </c>
      <c r="I35" s="4088">
        <v>6865</v>
      </c>
      <c r="J35" s="4087" t="s">
        <v>5211</v>
      </c>
      <c r="K35" s="4087" t="s">
        <v>5211</v>
      </c>
      <c r="L35" s="4088">
        <v>2206</v>
      </c>
      <c r="M35" s="4089" t="s">
        <v>5211</v>
      </c>
      <c r="N35" s="4089" t="s">
        <v>5211</v>
      </c>
      <c r="O35" s="4090">
        <v>75.7</v>
      </c>
      <c r="P35" s="4043"/>
      <c r="Q35" s="4043"/>
    </row>
    <row r="36" spans="1:17" ht="16" customHeight="1">
      <c r="A36" s="4084"/>
      <c r="B36" s="4037" t="s">
        <v>5214</v>
      </c>
      <c r="C36" s="4038"/>
      <c r="D36" s="4087">
        <v>4096</v>
      </c>
      <c r="E36" s="4087">
        <v>5246</v>
      </c>
      <c r="F36" s="4088">
        <v>9342</v>
      </c>
      <c r="G36" s="4087">
        <v>3756</v>
      </c>
      <c r="H36" s="4087">
        <v>4776</v>
      </c>
      <c r="I36" s="4088">
        <v>8532</v>
      </c>
      <c r="J36" s="4087">
        <v>340</v>
      </c>
      <c r="K36" s="4087">
        <v>470</v>
      </c>
      <c r="L36" s="4088">
        <v>810</v>
      </c>
      <c r="M36" s="4089">
        <f>G36/D36*100</f>
        <v>91.69921875</v>
      </c>
      <c r="N36" s="4089">
        <f>H36/E36*100</f>
        <v>91.040792985131532</v>
      </c>
      <c r="O36" s="4090">
        <f>I36/F36*100</f>
        <v>91.329479768786129</v>
      </c>
      <c r="P36" s="4032"/>
      <c r="Q36" s="4032"/>
    </row>
    <row r="37" spans="1:17" ht="16" customHeight="1">
      <c r="A37" s="4084"/>
      <c r="B37" s="4037" t="s">
        <v>5215</v>
      </c>
      <c r="C37" s="4038"/>
      <c r="D37" s="6532" t="s">
        <v>5194</v>
      </c>
      <c r="E37" s="6532"/>
      <c r="F37" s="6532"/>
      <c r="G37" s="6532"/>
      <c r="H37" s="6532"/>
      <c r="I37" s="6532"/>
      <c r="J37" s="4092"/>
      <c r="K37" s="4092"/>
      <c r="L37" s="4093"/>
      <c r="M37" s="4068"/>
      <c r="N37" s="4068"/>
      <c r="O37" s="4069"/>
      <c r="P37" s="4066"/>
      <c r="Q37" s="4066"/>
    </row>
    <row r="38" spans="1:17" ht="16" customHeight="1">
      <c r="A38" s="4084"/>
      <c r="B38" s="4037" t="s">
        <v>5216</v>
      </c>
      <c r="C38" s="4038"/>
      <c r="D38" s="6532" t="s">
        <v>5194</v>
      </c>
      <c r="E38" s="6532"/>
      <c r="F38" s="6532"/>
      <c r="G38" s="6532"/>
      <c r="H38" s="6532"/>
      <c r="I38" s="6532"/>
      <c r="J38" s="4092"/>
      <c r="K38" s="4092"/>
      <c r="L38" s="4093"/>
      <c r="M38" s="4068"/>
      <c r="N38" s="4068"/>
      <c r="O38" s="4069"/>
      <c r="P38" s="4066"/>
      <c r="Q38" s="4066"/>
    </row>
    <row r="39" spans="1:17" ht="16" customHeight="1">
      <c r="A39" s="4084"/>
      <c r="B39" s="4037" t="s">
        <v>5217</v>
      </c>
      <c r="C39" s="4038"/>
      <c r="D39" s="6532" t="s">
        <v>5194</v>
      </c>
      <c r="E39" s="6532"/>
      <c r="F39" s="6532"/>
      <c r="G39" s="6532"/>
      <c r="H39" s="6532"/>
      <c r="I39" s="6532"/>
      <c r="J39" s="4092"/>
      <c r="K39" s="4092"/>
      <c r="L39" s="4093"/>
      <c r="M39" s="4068"/>
      <c r="N39" s="4068"/>
      <c r="O39" s="4069"/>
      <c r="P39" s="4066"/>
      <c r="Q39" s="4066"/>
    </row>
    <row r="40" spans="1:17" ht="16" customHeight="1">
      <c r="A40" s="4084"/>
      <c r="B40" s="4037" t="s">
        <v>5218</v>
      </c>
      <c r="C40" s="4038"/>
      <c r="D40" s="6532" t="s">
        <v>5194</v>
      </c>
      <c r="E40" s="6532"/>
      <c r="F40" s="6532"/>
      <c r="G40" s="6532"/>
      <c r="H40" s="6532"/>
      <c r="I40" s="6532"/>
      <c r="J40" s="4092"/>
      <c r="K40" s="4092"/>
      <c r="L40" s="4093"/>
      <c r="M40" s="4068"/>
      <c r="N40" s="4068"/>
      <c r="O40" s="4069"/>
      <c r="P40" s="4066"/>
      <c r="Q40" s="4066"/>
    </row>
    <row r="41" spans="1:17" s="4091" customFormat="1" ht="16" customHeight="1">
      <c r="A41" s="4086" t="s">
        <v>5202</v>
      </c>
      <c r="B41" s="4046" t="s">
        <v>5219</v>
      </c>
      <c r="C41" s="4047"/>
      <c r="D41" s="4096">
        <v>3938</v>
      </c>
      <c r="E41" s="4096">
        <v>4854</v>
      </c>
      <c r="F41" s="4097">
        <v>8792</v>
      </c>
      <c r="G41" s="4096">
        <v>3575</v>
      </c>
      <c r="H41" s="4096">
        <v>4484</v>
      </c>
      <c r="I41" s="4097">
        <v>8059</v>
      </c>
      <c r="J41" s="4087">
        <v>363</v>
      </c>
      <c r="K41" s="4087">
        <v>370</v>
      </c>
      <c r="L41" s="4088">
        <v>733</v>
      </c>
      <c r="M41" s="4041">
        <v>90.78</v>
      </c>
      <c r="N41" s="4041">
        <v>92.38</v>
      </c>
      <c r="O41" s="4042">
        <v>91.66</v>
      </c>
      <c r="P41" s="4043"/>
      <c r="Q41" s="4043"/>
    </row>
    <row r="42" spans="1:17" ht="16" customHeight="1">
      <c r="A42" s="4084"/>
      <c r="B42" s="4037" t="s">
        <v>5220</v>
      </c>
      <c r="C42" s="4038"/>
      <c r="D42" s="4087">
        <v>3880</v>
      </c>
      <c r="E42" s="4087">
        <v>4786</v>
      </c>
      <c r="F42" s="4088">
        <f>D42+E42</f>
        <v>8666</v>
      </c>
      <c r="G42" s="4087">
        <v>3261</v>
      </c>
      <c r="H42" s="4087">
        <v>4119</v>
      </c>
      <c r="I42" s="4088">
        <v>7380</v>
      </c>
      <c r="J42" s="4087">
        <v>619</v>
      </c>
      <c r="K42" s="4087">
        <v>667</v>
      </c>
      <c r="L42" s="4088">
        <v>1286</v>
      </c>
      <c r="M42" s="4034">
        <f t="shared" ref="M42:O43" si="4">G42/D42*100</f>
        <v>84.046391752577321</v>
      </c>
      <c r="N42" s="4034">
        <f t="shared" si="4"/>
        <v>86.063518595904725</v>
      </c>
      <c r="O42" s="4035">
        <f t="shared" si="4"/>
        <v>85.160396953611823</v>
      </c>
      <c r="P42" s="4032"/>
      <c r="Q42" s="4032"/>
    </row>
    <row r="43" spans="1:17" ht="16" customHeight="1">
      <c r="A43" s="4084"/>
      <c r="B43" s="4037" t="s">
        <v>5221</v>
      </c>
      <c r="C43" s="4038"/>
      <c r="D43" s="4087">
        <v>3792</v>
      </c>
      <c r="E43" s="4087">
        <v>4631</v>
      </c>
      <c r="F43" s="4088">
        <v>8423</v>
      </c>
      <c r="G43" s="4087">
        <v>3321</v>
      </c>
      <c r="H43" s="4087">
        <v>4176</v>
      </c>
      <c r="I43" s="4088">
        <f>G43+H43</f>
        <v>7497</v>
      </c>
      <c r="J43" s="4087">
        <f>D43-G43</f>
        <v>471</v>
      </c>
      <c r="K43" s="4087">
        <f>E43-H43</f>
        <v>455</v>
      </c>
      <c r="L43" s="4088">
        <f>J43+K43</f>
        <v>926</v>
      </c>
      <c r="M43" s="4034">
        <f t="shared" si="4"/>
        <v>87.579113924050631</v>
      </c>
      <c r="N43" s="4034">
        <f t="shared" si="4"/>
        <v>90.174908227164764</v>
      </c>
      <c r="O43" s="4035">
        <f t="shared" si="4"/>
        <v>89.006292294906814</v>
      </c>
      <c r="P43" s="4032"/>
      <c r="Q43" s="4032"/>
    </row>
    <row r="44" spans="1:17" ht="16" customHeight="1" thickBot="1">
      <c r="A44" s="4098"/>
      <c r="B44" s="4071" t="s">
        <v>5222</v>
      </c>
      <c r="C44" s="4072"/>
      <c r="D44" s="6533" t="s">
        <v>5194</v>
      </c>
      <c r="E44" s="6533"/>
      <c r="F44" s="6533"/>
      <c r="G44" s="6533"/>
      <c r="H44" s="6533"/>
      <c r="I44" s="6533"/>
      <c r="J44" s="4099"/>
      <c r="K44" s="4099"/>
      <c r="L44" s="4100"/>
      <c r="M44" s="4075"/>
      <c r="N44" s="4075"/>
      <c r="O44" s="4076"/>
      <c r="P44" s="4073"/>
      <c r="Q44" s="4073"/>
    </row>
    <row r="45" spans="1:17">
      <c r="Q45" s="4101" t="s">
        <v>5223</v>
      </c>
    </row>
  </sheetData>
  <mergeCells count="35">
    <mergeCell ref="A1:I1"/>
    <mergeCell ref="A3:C4"/>
    <mergeCell ref="D3:F3"/>
    <mergeCell ref="G3:I3"/>
    <mergeCell ref="J3:L3"/>
    <mergeCell ref="D21:I21"/>
    <mergeCell ref="P3:P4"/>
    <mergeCell ref="Q3:Q4"/>
    <mergeCell ref="A5:C5"/>
    <mergeCell ref="D9:I9"/>
    <mergeCell ref="D10:I10"/>
    <mergeCell ref="A11:C11"/>
    <mergeCell ref="M3:O3"/>
    <mergeCell ref="D13:I13"/>
    <mergeCell ref="D15:I15"/>
    <mergeCell ref="D18:I18"/>
    <mergeCell ref="D19:I19"/>
    <mergeCell ref="D20:I20"/>
    <mergeCell ref="D34:I34"/>
    <mergeCell ref="D24:I24"/>
    <mergeCell ref="A27:I27"/>
    <mergeCell ref="A29:C30"/>
    <mergeCell ref="D29:F29"/>
    <mergeCell ref="G29:I29"/>
    <mergeCell ref="M29:O29"/>
    <mergeCell ref="P29:P30"/>
    <mergeCell ref="Q29:Q30"/>
    <mergeCell ref="A31:C31"/>
    <mergeCell ref="D32:I32"/>
    <mergeCell ref="J29:L29"/>
    <mergeCell ref="D37:I37"/>
    <mergeCell ref="D38:I38"/>
    <mergeCell ref="D39:I39"/>
    <mergeCell ref="D40:I40"/>
    <mergeCell ref="D44:I44"/>
  </mergeCells>
  <phoneticPr fontId="2"/>
  <printOptions horizontalCentered="1"/>
  <pageMargins left="0.23622047244094491" right="0.23622047244094491" top="0.74803149606299213" bottom="0.74803149606299213" header="0.31496062992125984" footer="0.31496062992125984"/>
  <pageSetup paperSize="9" firstPageNumber="172" fitToHeight="0" orientation="portrait" useFirstPageNumber="1" r:id="rId1"/>
  <headerFooter alignWithMargins="0">
    <oddFooter>&amp;C&amp;"ＭＳ 明朝,標準"&amp;10&amp;P</oddFooter>
  </headerFooter>
  <colBreaks count="1" manualBreakCount="1">
    <brk id="9" max="33"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74A23-0F69-4EDB-9116-6F12E4A03F9B}">
  <dimension ref="A1:Q48"/>
  <sheetViews>
    <sheetView showGridLines="0" view="pageBreakPreview" zoomScaleNormal="100" zoomScaleSheetLayoutView="100" workbookViewId="0">
      <selection activeCell="F16" sqref="F16"/>
    </sheetView>
  </sheetViews>
  <sheetFormatPr defaultColWidth="9" defaultRowHeight="13"/>
  <cols>
    <col min="1" max="1" width="5.1796875" style="483" customWidth="1"/>
    <col min="2" max="2" width="9.453125" style="483" bestFit="1" customWidth="1"/>
    <col min="3" max="3" width="13.81640625" style="483" customWidth="1"/>
    <col min="4" max="5" width="11.36328125" style="483" customWidth="1"/>
    <col min="6" max="6" width="11.36328125" style="609" customWidth="1"/>
    <col min="7" max="8" width="11.36328125" style="483" customWidth="1"/>
    <col min="9" max="9" width="11.36328125" style="609" customWidth="1"/>
    <col min="10" max="11" width="11.36328125" style="483" customWidth="1"/>
    <col min="12" max="12" width="11.36328125" style="609" customWidth="1"/>
    <col min="13" max="14" width="11.36328125" style="483" customWidth="1"/>
    <col min="15" max="15" width="11.36328125" style="609" customWidth="1"/>
    <col min="16" max="17" width="11.36328125" style="483" customWidth="1"/>
    <col min="18" max="16384" width="9" style="483"/>
  </cols>
  <sheetData>
    <row r="1" spans="1:17" s="609" customFormat="1" ht="30" customHeight="1">
      <c r="A1" s="5231" t="s">
        <v>5224</v>
      </c>
      <c r="B1" s="5231"/>
      <c r="C1" s="5231"/>
      <c r="D1" s="5231"/>
      <c r="E1" s="5231"/>
      <c r="F1" s="5231"/>
      <c r="G1" s="5231"/>
      <c r="H1" s="5231"/>
      <c r="I1" s="5231"/>
    </row>
    <row r="2" spans="1:17" s="511" customFormat="1" ht="15" customHeight="1" thickBot="1">
      <c r="F2" s="610"/>
      <c r="I2" s="610"/>
      <c r="L2" s="610"/>
      <c r="O2" s="610"/>
      <c r="Q2" s="484" t="s">
        <v>1996</v>
      </c>
    </row>
    <row r="3" spans="1:17" s="609" customFormat="1" ht="17.5" customHeight="1">
      <c r="A3" s="4505" t="s">
        <v>5174</v>
      </c>
      <c r="B3" s="4497"/>
      <c r="C3" s="4497"/>
      <c r="D3" s="4505" t="s">
        <v>5175</v>
      </c>
      <c r="E3" s="4497"/>
      <c r="F3" s="4497"/>
      <c r="G3" s="4497" t="s">
        <v>5176</v>
      </c>
      <c r="H3" s="4497"/>
      <c r="I3" s="4497"/>
      <c r="J3" s="4497" t="s">
        <v>5177</v>
      </c>
      <c r="K3" s="4497"/>
      <c r="L3" s="4497"/>
      <c r="M3" s="4497" t="s">
        <v>5178</v>
      </c>
      <c r="N3" s="4497"/>
      <c r="O3" s="4497"/>
      <c r="P3" s="4497" t="s">
        <v>5179</v>
      </c>
      <c r="Q3" s="4498" t="s">
        <v>5180</v>
      </c>
    </row>
    <row r="4" spans="1:17" s="609" customFormat="1" ht="17.5" customHeight="1">
      <c r="A4" s="4506"/>
      <c r="B4" s="4515"/>
      <c r="C4" s="4515"/>
      <c r="D4" s="487" t="s">
        <v>379</v>
      </c>
      <c r="E4" s="516" t="s">
        <v>380</v>
      </c>
      <c r="F4" s="516" t="s">
        <v>915</v>
      </c>
      <c r="G4" s="516" t="s">
        <v>379</v>
      </c>
      <c r="H4" s="516" t="s">
        <v>380</v>
      </c>
      <c r="I4" s="516" t="s">
        <v>915</v>
      </c>
      <c r="J4" s="516" t="s">
        <v>379</v>
      </c>
      <c r="K4" s="516" t="s">
        <v>380</v>
      </c>
      <c r="L4" s="516" t="s">
        <v>915</v>
      </c>
      <c r="M4" s="516" t="s">
        <v>379</v>
      </c>
      <c r="N4" s="516" t="s">
        <v>380</v>
      </c>
      <c r="O4" s="516" t="s">
        <v>915</v>
      </c>
      <c r="P4" s="4515"/>
      <c r="Q4" s="4512"/>
    </row>
    <row r="5" spans="1:17" s="456" customFormat="1" ht="15.9" customHeight="1">
      <c r="A5" s="6582" t="s">
        <v>5225</v>
      </c>
      <c r="B5" s="6582"/>
      <c r="C5" s="4102"/>
      <c r="D5" s="498"/>
      <c r="E5" s="498"/>
      <c r="F5" s="495"/>
      <c r="G5" s="498"/>
      <c r="H5" s="498"/>
      <c r="I5" s="495"/>
      <c r="J5" s="498"/>
      <c r="K5" s="498"/>
      <c r="L5" s="495"/>
      <c r="M5" s="4103"/>
      <c r="N5" s="4103"/>
      <c r="O5" s="4104"/>
      <c r="P5" s="498"/>
      <c r="Q5" s="498"/>
    </row>
    <row r="6" spans="1:17" s="456" customFormat="1" ht="15.9" customHeight="1">
      <c r="A6" s="4105" t="s">
        <v>5182</v>
      </c>
      <c r="B6" s="4106" t="s">
        <v>5183</v>
      </c>
      <c r="C6" s="4102"/>
      <c r="D6" s="497">
        <v>28706</v>
      </c>
      <c r="E6" s="498">
        <v>33451</v>
      </c>
      <c r="F6" s="495">
        <f>SUM(D6:E6)</f>
        <v>62157</v>
      </c>
      <c r="G6" s="4107">
        <v>21621</v>
      </c>
      <c r="H6" s="4107">
        <v>25779</v>
      </c>
      <c r="I6" s="4108">
        <f>SUM(G6:H6)</f>
        <v>47400</v>
      </c>
      <c r="J6" s="4107">
        <f t="shared" ref="J6:K8" si="0">D6-G6</f>
        <v>7085</v>
      </c>
      <c r="K6" s="4107">
        <f t="shared" si="0"/>
        <v>7672</v>
      </c>
      <c r="L6" s="4108">
        <f>J6+K6</f>
        <v>14757</v>
      </c>
      <c r="M6" s="4109">
        <f>G6/D6*100</f>
        <v>75.318748693652893</v>
      </c>
      <c r="N6" s="4109">
        <f>H6/E6*100</f>
        <v>77.06496068876865</v>
      </c>
      <c r="O6" s="4110">
        <f>I6/F6*100</f>
        <v>76.258506684685557</v>
      </c>
      <c r="P6" s="647">
        <v>22</v>
      </c>
      <c r="Q6" s="647">
        <v>29</v>
      </c>
    </row>
    <row r="7" spans="1:17" s="456" customFormat="1" ht="15.9" customHeight="1">
      <c r="A7" s="634"/>
      <c r="B7" s="4106" t="s">
        <v>5184</v>
      </c>
      <c r="C7" s="4102"/>
      <c r="D7" s="497">
        <v>28219</v>
      </c>
      <c r="E7" s="498">
        <v>32752</v>
      </c>
      <c r="F7" s="495">
        <f>SUM(D7:E7)</f>
        <v>60971</v>
      </c>
      <c r="G7" s="4107">
        <v>21044</v>
      </c>
      <c r="H7" s="4107">
        <v>25029</v>
      </c>
      <c r="I7" s="4108">
        <f>SUM(G7:H7)</f>
        <v>46073</v>
      </c>
      <c r="J7" s="4107">
        <f t="shared" si="0"/>
        <v>7175</v>
      </c>
      <c r="K7" s="4107">
        <f t="shared" si="0"/>
        <v>7723</v>
      </c>
      <c r="L7" s="4108">
        <f>J7+K7</f>
        <v>14898</v>
      </c>
      <c r="M7" s="4109">
        <f t="shared" ref="M7:O8" si="1">G7/D7*100</f>
        <v>74.573868670045002</v>
      </c>
      <c r="N7" s="4109">
        <f t="shared" si="1"/>
        <v>76.419760625305315</v>
      </c>
      <c r="O7" s="4110">
        <f t="shared" si="1"/>
        <v>75.565432746715658</v>
      </c>
      <c r="P7" s="647">
        <v>22</v>
      </c>
      <c r="Q7" s="647">
        <v>26</v>
      </c>
    </row>
    <row r="8" spans="1:17" s="560" customFormat="1" ht="15.9" customHeight="1">
      <c r="A8" s="623"/>
      <c r="B8" s="4111" t="s">
        <v>5185</v>
      </c>
      <c r="C8" s="4112"/>
      <c r="D8" s="646">
        <v>27297</v>
      </c>
      <c r="E8" s="647">
        <v>31499</v>
      </c>
      <c r="F8" s="645">
        <f>SUM(D8:E8)</f>
        <v>58796</v>
      </c>
      <c r="G8" s="4107">
        <v>20112</v>
      </c>
      <c r="H8" s="4107">
        <v>23654</v>
      </c>
      <c r="I8" s="4108">
        <f>SUM(G8:H8)</f>
        <v>43766</v>
      </c>
      <c r="J8" s="4107">
        <f t="shared" si="0"/>
        <v>7185</v>
      </c>
      <c r="K8" s="4107">
        <f t="shared" si="0"/>
        <v>7845</v>
      </c>
      <c r="L8" s="4108">
        <f>J8+K8</f>
        <v>15030</v>
      </c>
      <c r="M8" s="4109">
        <f t="shared" si="1"/>
        <v>73.678426200681386</v>
      </c>
      <c r="N8" s="4109">
        <f t="shared" si="1"/>
        <v>75.094447442775959</v>
      </c>
      <c r="O8" s="4110">
        <f t="shared" si="1"/>
        <v>74.437036533097483</v>
      </c>
      <c r="P8" s="647">
        <v>20</v>
      </c>
      <c r="Q8" s="647">
        <v>24</v>
      </c>
    </row>
    <row r="9" spans="1:17" s="560" customFormat="1" ht="15.9" customHeight="1">
      <c r="A9" s="623"/>
      <c r="B9" s="4111" t="s">
        <v>5186</v>
      </c>
      <c r="C9" s="4112"/>
      <c r="D9" s="6583" t="s">
        <v>5226</v>
      </c>
      <c r="E9" s="6584"/>
      <c r="F9" s="6584"/>
      <c r="G9" s="6584"/>
      <c r="H9" s="6584"/>
      <c r="I9" s="6584"/>
      <c r="J9" s="4113"/>
      <c r="K9" s="4113"/>
      <c r="L9" s="4114"/>
      <c r="M9" s="4115"/>
      <c r="N9" s="4115"/>
      <c r="O9" s="4116"/>
      <c r="P9" s="4113"/>
      <c r="Q9" s="4113"/>
    </row>
    <row r="10" spans="1:17" s="1668" customFormat="1" ht="15.9" customHeight="1" thickBot="1">
      <c r="A10" s="4117" t="s">
        <v>5188</v>
      </c>
      <c r="B10" s="4118" t="s">
        <v>5189</v>
      </c>
      <c r="C10" s="4119"/>
      <c r="D10" s="4120">
        <v>25821</v>
      </c>
      <c r="E10" s="4121">
        <v>29113</v>
      </c>
      <c r="F10" s="4121">
        <v>54934</v>
      </c>
      <c r="G10" s="4107">
        <v>14944</v>
      </c>
      <c r="H10" s="4107">
        <v>17337</v>
      </c>
      <c r="I10" s="4108">
        <f>SUM(G10:H10)</f>
        <v>32281</v>
      </c>
      <c r="J10" s="4121">
        <f>D10-G10</f>
        <v>10877</v>
      </c>
      <c r="K10" s="4121">
        <f>E10-H10</f>
        <v>11776</v>
      </c>
      <c r="L10" s="4122">
        <f>SUM(J10:K10)</f>
        <v>22653</v>
      </c>
      <c r="M10" s="4123">
        <v>57.875372758607334</v>
      </c>
      <c r="N10" s="4123">
        <v>59.550716174904686</v>
      </c>
      <c r="O10" s="4124">
        <v>58.763243164524702</v>
      </c>
      <c r="P10" s="4125">
        <v>18</v>
      </c>
      <c r="Q10" s="4125">
        <v>21</v>
      </c>
    </row>
    <row r="11" spans="1:17" s="609" customFormat="1" ht="15.9" customHeight="1">
      <c r="A11" s="6585" t="s">
        <v>5190</v>
      </c>
      <c r="B11" s="6585"/>
      <c r="C11" s="493"/>
      <c r="D11" s="4126"/>
      <c r="E11" s="461"/>
      <c r="F11" s="461"/>
      <c r="G11" s="461"/>
      <c r="H11" s="461"/>
      <c r="I11" s="461"/>
      <c r="J11" s="461"/>
      <c r="K11" s="461"/>
      <c r="L11" s="461"/>
      <c r="M11" s="461"/>
      <c r="N11" s="461"/>
      <c r="O11" s="461"/>
      <c r="P11" s="461"/>
      <c r="Q11" s="461"/>
    </row>
    <row r="12" spans="1:17" s="456" customFormat="1" ht="15.9" customHeight="1">
      <c r="A12" s="4105" t="s">
        <v>1936</v>
      </c>
      <c r="B12" s="4106" t="s">
        <v>5227</v>
      </c>
      <c r="C12" s="4127" t="s">
        <v>5228</v>
      </c>
      <c r="D12" s="498">
        <v>11780</v>
      </c>
      <c r="E12" s="498">
        <v>15457</v>
      </c>
      <c r="F12" s="495">
        <f t="shared" ref="F12:F20" si="2">D12+E12</f>
        <v>27237</v>
      </c>
      <c r="G12" s="498">
        <v>10982</v>
      </c>
      <c r="H12" s="498">
        <v>14268</v>
      </c>
      <c r="I12" s="495">
        <f t="shared" ref="I12:I20" si="3">G12+H12</f>
        <v>25250</v>
      </c>
      <c r="J12" s="498">
        <f t="shared" ref="J12:K20" si="4">D12-G12</f>
        <v>798</v>
      </c>
      <c r="K12" s="498">
        <f t="shared" si="4"/>
        <v>1189</v>
      </c>
      <c r="L12" s="495">
        <f t="shared" ref="L12:L20" si="5">J12+K12</f>
        <v>1987</v>
      </c>
      <c r="M12" s="4103">
        <f t="shared" ref="M12:O20" si="6">G12/D12*100</f>
        <v>93.225806451612897</v>
      </c>
      <c r="N12" s="4103">
        <f t="shared" si="6"/>
        <v>92.307692307692307</v>
      </c>
      <c r="O12" s="4104">
        <f t="shared" si="6"/>
        <v>92.704776590667109</v>
      </c>
      <c r="P12" s="498">
        <v>28</v>
      </c>
      <c r="Q12" s="498">
        <v>40</v>
      </c>
    </row>
    <row r="13" spans="1:17" s="456" customFormat="1" ht="15.9" customHeight="1">
      <c r="A13" s="4105"/>
      <c r="B13" s="4106" t="s">
        <v>5229</v>
      </c>
      <c r="C13" s="4127" t="s">
        <v>5230</v>
      </c>
      <c r="D13" s="498">
        <v>13722</v>
      </c>
      <c r="E13" s="498">
        <v>17825</v>
      </c>
      <c r="F13" s="495">
        <f t="shared" si="2"/>
        <v>31547</v>
      </c>
      <c r="G13" s="498">
        <v>12582</v>
      </c>
      <c r="H13" s="498">
        <v>16145</v>
      </c>
      <c r="I13" s="495">
        <f t="shared" si="3"/>
        <v>28727</v>
      </c>
      <c r="J13" s="498">
        <f t="shared" si="4"/>
        <v>1140</v>
      </c>
      <c r="K13" s="498">
        <f t="shared" si="4"/>
        <v>1680</v>
      </c>
      <c r="L13" s="495">
        <f t="shared" si="5"/>
        <v>2820</v>
      </c>
      <c r="M13" s="4103">
        <f t="shared" si="6"/>
        <v>91.692173152601669</v>
      </c>
      <c r="N13" s="4103">
        <f t="shared" si="6"/>
        <v>90.575035063113603</v>
      </c>
      <c r="O13" s="4104">
        <f t="shared" si="6"/>
        <v>91.060956667828947</v>
      </c>
      <c r="P13" s="498">
        <v>28</v>
      </c>
      <c r="Q13" s="498">
        <v>38</v>
      </c>
    </row>
    <row r="14" spans="1:17" s="456" customFormat="1" ht="15.9" customHeight="1">
      <c r="A14" s="4105"/>
      <c r="B14" s="4106" t="s">
        <v>5231</v>
      </c>
      <c r="C14" s="4127" t="s">
        <v>5232</v>
      </c>
      <c r="D14" s="498">
        <v>15925</v>
      </c>
      <c r="E14" s="498">
        <v>20175</v>
      </c>
      <c r="F14" s="495">
        <f t="shared" si="2"/>
        <v>36100</v>
      </c>
      <c r="G14" s="498">
        <v>14526</v>
      </c>
      <c r="H14" s="498">
        <v>17882</v>
      </c>
      <c r="I14" s="495">
        <f t="shared" si="3"/>
        <v>32408</v>
      </c>
      <c r="J14" s="498">
        <f t="shared" si="4"/>
        <v>1399</v>
      </c>
      <c r="K14" s="498">
        <f t="shared" si="4"/>
        <v>2293</v>
      </c>
      <c r="L14" s="495">
        <f t="shared" si="5"/>
        <v>3692</v>
      </c>
      <c r="M14" s="4103">
        <f t="shared" si="6"/>
        <v>91.215070643642065</v>
      </c>
      <c r="N14" s="4103">
        <f t="shared" si="6"/>
        <v>88.634448574969014</v>
      </c>
      <c r="O14" s="4104">
        <f t="shared" si="6"/>
        <v>89.772853185595565</v>
      </c>
      <c r="P14" s="498">
        <v>28</v>
      </c>
      <c r="Q14" s="498">
        <v>33</v>
      </c>
    </row>
    <row r="15" spans="1:17" s="456" customFormat="1" ht="15.9" customHeight="1">
      <c r="A15" s="4105"/>
      <c r="B15" s="4106" t="s">
        <v>5196</v>
      </c>
      <c r="C15" s="4127"/>
      <c r="D15" s="498">
        <v>17306</v>
      </c>
      <c r="E15" s="498">
        <v>20680</v>
      </c>
      <c r="F15" s="495">
        <f t="shared" si="2"/>
        <v>37986</v>
      </c>
      <c r="G15" s="498">
        <v>15414</v>
      </c>
      <c r="H15" s="498">
        <v>18386</v>
      </c>
      <c r="I15" s="495">
        <f t="shared" si="3"/>
        <v>33800</v>
      </c>
      <c r="J15" s="498">
        <f t="shared" si="4"/>
        <v>1892</v>
      </c>
      <c r="K15" s="498">
        <f t="shared" si="4"/>
        <v>2294</v>
      </c>
      <c r="L15" s="495">
        <f t="shared" si="5"/>
        <v>4186</v>
      </c>
      <c r="M15" s="4103">
        <f t="shared" si="6"/>
        <v>89.067375476713281</v>
      </c>
      <c r="N15" s="4103">
        <f t="shared" si="6"/>
        <v>88.907156673114116</v>
      </c>
      <c r="O15" s="4104">
        <f t="shared" si="6"/>
        <v>88.980150581793296</v>
      </c>
      <c r="P15" s="498">
        <v>28</v>
      </c>
      <c r="Q15" s="498">
        <v>30</v>
      </c>
    </row>
    <row r="16" spans="1:17" s="456" customFormat="1" ht="15.9" customHeight="1">
      <c r="A16" s="4105"/>
      <c r="B16" s="4106" t="s">
        <v>5197</v>
      </c>
      <c r="C16" s="4127" t="s">
        <v>5233</v>
      </c>
      <c r="D16" s="498">
        <v>18030</v>
      </c>
      <c r="E16" s="498">
        <v>21587</v>
      </c>
      <c r="F16" s="495">
        <f t="shared" si="2"/>
        <v>39617</v>
      </c>
      <c r="G16" s="498">
        <v>12668</v>
      </c>
      <c r="H16" s="498">
        <v>14313</v>
      </c>
      <c r="I16" s="495">
        <f t="shared" si="3"/>
        <v>26981</v>
      </c>
      <c r="J16" s="498">
        <f t="shared" si="4"/>
        <v>5362</v>
      </c>
      <c r="K16" s="498">
        <f t="shared" si="4"/>
        <v>7274</v>
      </c>
      <c r="L16" s="495">
        <f t="shared" si="5"/>
        <v>12636</v>
      </c>
      <c r="M16" s="4103">
        <f t="shared" si="6"/>
        <v>70.260676650027733</v>
      </c>
      <c r="N16" s="4103">
        <f t="shared" si="6"/>
        <v>66.303793950062541</v>
      </c>
      <c r="O16" s="4104">
        <f t="shared" si="6"/>
        <v>68.104601559936398</v>
      </c>
      <c r="P16" s="498">
        <v>1</v>
      </c>
      <c r="Q16" s="498">
        <v>2</v>
      </c>
    </row>
    <row r="17" spans="1:17" s="456" customFormat="1" ht="15.9" customHeight="1">
      <c r="A17" s="4105"/>
      <c r="B17" s="4106" t="s">
        <v>5234</v>
      </c>
      <c r="C17" s="4127"/>
      <c r="D17" s="498">
        <v>18799</v>
      </c>
      <c r="E17" s="498">
        <v>22173</v>
      </c>
      <c r="F17" s="495">
        <f t="shared" si="2"/>
        <v>40972</v>
      </c>
      <c r="G17" s="498">
        <v>16988</v>
      </c>
      <c r="H17" s="498">
        <v>19855</v>
      </c>
      <c r="I17" s="495">
        <f t="shared" si="3"/>
        <v>36843</v>
      </c>
      <c r="J17" s="498">
        <f t="shared" si="4"/>
        <v>1811</v>
      </c>
      <c r="K17" s="498">
        <f t="shared" si="4"/>
        <v>2318</v>
      </c>
      <c r="L17" s="495">
        <f t="shared" si="5"/>
        <v>4129</v>
      </c>
      <c r="M17" s="4103">
        <f t="shared" si="6"/>
        <v>90.366508856854082</v>
      </c>
      <c r="N17" s="4103">
        <f t="shared" si="6"/>
        <v>89.545844044558692</v>
      </c>
      <c r="O17" s="4104">
        <f t="shared" si="6"/>
        <v>89.92238601972079</v>
      </c>
      <c r="P17" s="498">
        <v>28</v>
      </c>
      <c r="Q17" s="498">
        <v>31</v>
      </c>
    </row>
    <row r="18" spans="1:17" s="456" customFormat="1" ht="15.9" customHeight="1">
      <c r="A18" s="4105"/>
      <c r="B18" s="4106" t="s">
        <v>5235</v>
      </c>
      <c r="C18" s="4127"/>
      <c r="D18" s="498">
        <v>19793</v>
      </c>
      <c r="E18" s="498">
        <v>23356</v>
      </c>
      <c r="F18" s="495">
        <f t="shared" si="2"/>
        <v>43149</v>
      </c>
      <c r="G18" s="498">
        <v>17352</v>
      </c>
      <c r="H18" s="498">
        <v>20292</v>
      </c>
      <c r="I18" s="495">
        <f t="shared" si="3"/>
        <v>37644</v>
      </c>
      <c r="J18" s="498">
        <f t="shared" si="4"/>
        <v>2441</v>
      </c>
      <c r="K18" s="498">
        <f t="shared" si="4"/>
        <v>3064</v>
      </c>
      <c r="L18" s="495">
        <f t="shared" si="5"/>
        <v>5505</v>
      </c>
      <c r="M18" s="4103">
        <f t="shared" si="6"/>
        <v>87.667357146465918</v>
      </c>
      <c r="N18" s="4103">
        <f t="shared" si="6"/>
        <v>86.881315293714678</v>
      </c>
      <c r="O18" s="4104">
        <f t="shared" si="6"/>
        <v>87.241882778279916</v>
      </c>
      <c r="P18" s="498">
        <v>28</v>
      </c>
      <c r="Q18" s="498">
        <v>29</v>
      </c>
    </row>
    <row r="19" spans="1:17" s="456" customFormat="1" ht="15.9" customHeight="1">
      <c r="A19" s="4105"/>
      <c r="B19" s="4106" t="s">
        <v>5236</v>
      </c>
      <c r="C19" s="4127"/>
      <c r="D19" s="498">
        <v>21028</v>
      </c>
      <c r="E19" s="498">
        <v>24839</v>
      </c>
      <c r="F19" s="495">
        <f t="shared" si="2"/>
        <v>45867</v>
      </c>
      <c r="G19" s="498">
        <v>18421</v>
      </c>
      <c r="H19" s="498">
        <v>22108</v>
      </c>
      <c r="I19" s="495">
        <f t="shared" si="3"/>
        <v>40529</v>
      </c>
      <c r="J19" s="498">
        <f t="shared" si="4"/>
        <v>2607</v>
      </c>
      <c r="K19" s="498">
        <f t="shared" si="4"/>
        <v>2731</v>
      </c>
      <c r="L19" s="495">
        <f t="shared" si="5"/>
        <v>5338</v>
      </c>
      <c r="M19" s="4103">
        <f t="shared" si="6"/>
        <v>87.602244626212666</v>
      </c>
      <c r="N19" s="4103">
        <f t="shared" si="6"/>
        <v>89.005193445790894</v>
      </c>
      <c r="O19" s="4104">
        <f t="shared" si="6"/>
        <v>88.3620031831164</v>
      </c>
      <c r="P19" s="498">
        <v>28</v>
      </c>
      <c r="Q19" s="498">
        <v>29</v>
      </c>
    </row>
    <row r="20" spans="1:17" s="456" customFormat="1" ht="15.9" customHeight="1">
      <c r="A20" s="4105"/>
      <c r="B20" s="4106" t="s">
        <v>5237</v>
      </c>
      <c r="C20" s="4127"/>
      <c r="D20" s="498">
        <v>22060</v>
      </c>
      <c r="E20" s="498">
        <v>26194</v>
      </c>
      <c r="F20" s="495">
        <f t="shared" si="2"/>
        <v>48254</v>
      </c>
      <c r="G20" s="498">
        <v>19102</v>
      </c>
      <c r="H20" s="498">
        <v>23143</v>
      </c>
      <c r="I20" s="495">
        <f t="shared" si="3"/>
        <v>42245</v>
      </c>
      <c r="J20" s="498">
        <f t="shared" si="4"/>
        <v>2958</v>
      </c>
      <c r="K20" s="498">
        <f t="shared" si="4"/>
        <v>3051</v>
      </c>
      <c r="L20" s="495">
        <f t="shared" si="5"/>
        <v>6009</v>
      </c>
      <c r="M20" s="4103">
        <f t="shared" si="6"/>
        <v>86.591115140525844</v>
      </c>
      <c r="N20" s="4103">
        <f t="shared" si="6"/>
        <v>88.35229441856913</v>
      </c>
      <c r="O20" s="4104">
        <f t="shared" si="6"/>
        <v>87.547146350561604</v>
      </c>
      <c r="P20" s="498">
        <v>28</v>
      </c>
      <c r="Q20" s="498">
        <v>29</v>
      </c>
    </row>
    <row r="21" spans="1:17" s="456" customFormat="1" ht="15.9" customHeight="1">
      <c r="A21" s="4105" t="s">
        <v>5182</v>
      </c>
      <c r="B21" s="4106" t="s">
        <v>5238</v>
      </c>
      <c r="C21" s="4127"/>
      <c r="D21" s="6583" t="s">
        <v>5226</v>
      </c>
      <c r="E21" s="6584"/>
      <c r="F21" s="6584"/>
      <c r="G21" s="6584"/>
      <c r="H21" s="6584"/>
      <c r="I21" s="6584"/>
      <c r="J21" s="4113"/>
      <c r="K21" s="4113"/>
      <c r="L21" s="4114"/>
      <c r="M21" s="4115"/>
      <c r="N21" s="4115"/>
      <c r="O21" s="4116"/>
      <c r="P21" s="4113"/>
      <c r="Q21" s="4113"/>
    </row>
    <row r="22" spans="1:17" s="456" customFormat="1" ht="15.9" customHeight="1">
      <c r="A22" s="634"/>
      <c r="B22" s="4106" t="s">
        <v>5239</v>
      </c>
      <c r="C22" s="4127"/>
      <c r="D22" s="498">
        <v>24092</v>
      </c>
      <c r="E22" s="498">
        <v>28430</v>
      </c>
      <c r="F22" s="495">
        <f>D22+E22</f>
        <v>52522</v>
      </c>
      <c r="G22" s="498">
        <v>19789</v>
      </c>
      <c r="H22" s="498">
        <v>24066</v>
      </c>
      <c r="I22" s="495">
        <f>G22+H22</f>
        <v>43855</v>
      </c>
      <c r="J22" s="498">
        <f t="shared" ref="J22:K26" si="7">D22-G22</f>
        <v>4303</v>
      </c>
      <c r="K22" s="498">
        <f t="shared" si="7"/>
        <v>4364</v>
      </c>
      <c r="L22" s="495">
        <f>J22+K22</f>
        <v>8667</v>
      </c>
      <c r="M22" s="4103">
        <f t="shared" ref="M22:O26" si="8">G22/D22*100</f>
        <v>82.139299352482155</v>
      </c>
      <c r="N22" s="4103">
        <f t="shared" si="8"/>
        <v>84.650017587055927</v>
      </c>
      <c r="O22" s="4104">
        <f t="shared" si="8"/>
        <v>83.498343551273763</v>
      </c>
      <c r="P22" s="498">
        <v>24</v>
      </c>
      <c r="Q22" s="498">
        <v>27</v>
      </c>
    </row>
    <row r="23" spans="1:17" s="456" customFormat="1" ht="15.9" customHeight="1">
      <c r="A23" s="634"/>
      <c r="B23" s="4106" t="s">
        <v>5204</v>
      </c>
      <c r="C23" s="4127" t="s">
        <v>5233</v>
      </c>
      <c r="D23" s="498">
        <v>24323</v>
      </c>
      <c r="E23" s="498">
        <v>28735</v>
      </c>
      <c r="F23" s="495">
        <f>D23+E23</f>
        <v>53058</v>
      </c>
      <c r="G23" s="498">
        <v>18262</v>
      </c>
      <c r="H23" s="498">
        <v>21748</v>
      </c>
      <c r="I23" s="495">
        <f>G23+H23</f>
        <v>40010</v>
      </c>
      <c r="J23" s="498">
        <f t="shared" si="7"/>
        <v>6061</v>
      </c>
      <c r="K23" s="498">
        <f t="shared" si="7"/>
        <v>6987</v>
      </c>
      <c r="L23" s="495">
        <f>J23+K23</f>
        <v>13048</v>
      </c>
      <c r="M23" s="4103">
        <f t="shared" si="8"/>
        <v>75.08119886527156</v>
      </c>
      <c r="N23" s="4103">
        <f t="shared" si="8"/>
        <v>75.684705063511387</v>
      </c>
      <c r="O23" s="4104">
        <f t="shared" si="8"/>
        <v>75.408044027290885</v>
      </c>
      <c r="P23" s="498">
        <v>1</v>
      </c>
      <c r="Q23" s="498">
        <v>2</v>
      </c>
    </row>
    <row r="24" spans="1:17" s="456" customFormat="1" ht="15.9" customHeight="1">
      <c r="A24" s="634"/>
      <c r="B24" s="4106" t="s">
        <v>5240</v>
      </c>
      <c r="C24" s="4127"/>
      <c r="D24" s="498">
        <v>25039</v>
      </c>
      <c r="E24" s="498">
        <v>29433</v>
      </c>
      <c r="F24" s="495">
        <f>D24+E24</f>
        <v>54472</v>
      </c>
      <c r="G24" s="498">
        <v>20171</v>
      </c>
      <c r="H24" s="498">
        <v>24306</v>
      </c>
      <c r="I24" s="495">
        <f>G24+H24</f>
        <v>44477</v>
      </c>
      <c r="J24" s="498">
        <f t="shared" si="7"/>
        <v>4868</v>
      </c>
      <c r="K24" s="498">
        <f t="shared" si="7"/>
        <v>5127</v>
      </c>
      <c r="L24" s="495">
        <f>J24+K24</f>
        <v>9995</v>
      </c>
      <c r="M24" s="4103">
        <f t="shared" si="8"/>
        <v>80.558329006749474</v>
      </c>
      <c r="N24" s="4103">
        <f t="shared" si="8"/>
        <v>82.580776679237587</v>
      </c>
      <c r="O24" s="4104">
        <f t="shared" si="8"/>
        <v>81.651123512997501</v>
      </c>
      <c r="P24" s="498">
        <v>24</v>
      </c>
      <c r="Q24" s="498">
        <v>30</v>
      </c>
    </row>
    <row r="25" spans="1:17" s="456" customFormat="1" ht="15.9" customHeight="1">
      <c r="A25" s="634"/>
      <c r="B25" s="4106" t="s">
        <v>5205</v>
      </c>
      <c r="C25" s="4127" t="s">
        <v>5233</v>
      </c>
      <c r="D25" s="498">
        <v>25169</v>
      </c>
      <c r="E25" s="498">
        <v>29415</v>
      </c>
      <c r="F25" s="495">
        <f>D25+E25</f>
        <v>54584</v>
      </c>
      <c r="G25" s="498">
        <v>18730</v>
      </c>
      <c r="H25" s="498">
        <v>22277</v>
      </c>
      <c r="I25" s="495">
        <f>G25+H25</f>
        <v>41007</v>
      </c>
      <c r="J25" s="498">
        <f t="shared" si="7"/>
        <v>6439</v>
      </c>
      <c r="K25" s="498">
        <f t="shared" si="7"/>
        <v>7138</v>
      </c>
      <c r="L25" s="495">
        <f>J25+K25</f>
        <v>13577</v>
      </c>
      <c r="M25" s="4103">
        <f t="shared" si="8"/>
        <v>74.416941475624782</v>
      </c>
      <c r="N25" s="4103">
        <f t="shared" si="8"/>
        <v>75.733469318374986</v>
      </c>
      <c r="O25" s="4104">
        <f t="shared" si="8"/>
        <v>75.126410669793344</v>
      </c>
      <c r="P25" s="498">
        <v>1</v>
      </c>
      <c r="Q25" s="498">
        <v>3</v>
      </c>
    </row>
    <row r="26" spans="1:17" s="456" customFormat="1" ht="15.9" customHeight="1">
      <c r="A26" s="634"/>
      <c r="B26" s="4106" t="s">
        <v>5241</v>
      </c>
      <c r="C26" s="4127"/>
      <c r="D26" s="498">
        <v>25225</v>
      </c>
      <c r="E26" s="498">
        <v>29394</v>
      </c>
      <c r="F26" s="495">
        <f>D26+E26</f>
        <v>54619</v>
      </c>
      <c r="G26" s="498">
        <v>17586</v>
      </c>
      <c r="H26" s="498">
        <v>20925</v>
      </c>
      <c r="I26" s="495">
        <f>G26+H26</f>
        <v>38511</v>
      </c>
      <c r="J26" s="498">
        <f t="shared" si="7"/>
        <v>7639</v>
      </c>
      <c r="K26" s="498">
        <f t="shared" si="7"/>
        <v>8469</v>
      </c>
      <c r="L26" s="495">
        <f>J26+K26</f>
        <v>16108</v>
      </c>
      <c r="M26" s="4103">
        <f t="shared" si="8"/>
        <v>69.716551040634286</v>
      </c>
      <c r="N26" s="4103">
        <f t="shared" si="8"/>
        <v>71.187997550520507</v>
      </c>
      <c r="O26" s="4104">
        <f t="shared" si="8"/>
        <v>70.508431132023645</v>
      </c>
      <c r="P26" s="498">
        <v>22</v>
      </c>
      <c r="Q26" s="498">
        <v>23</v>
      </c>
    </row>
    <row r="27" spans="1:17" s="456" customFormat="1" ht="15.9" customHeight="1" thickBot="1">
      <c r="A27" s="4128"/>
      <c r="B27" s="4129" t="s">
        <v>5206</v>
      </c>
      <c r="C27" s="4130" t="s">
        <v>5242</v>
      </c>
      <c r="D27" s="6574" t="s">
        <v>5226</v>
      </c>
      <c r="E27" s="6575"/>
      <c r="F27" s="6575"/>
      <c r="G27" s="6575"/>
      <c r="H27" s="6575"/>
      <c r="I27" s="6575"/>
      <c r="J27" s="4131"/>
      <c r="K27" s="4131"/>
      <c r="L27" s="4132"/>
      <c r="M27" s="4133"/>
      <c r="N27" s="4133"/>
      <c r="O27" s="4134"/>
      <c r="P27" s="4131"/>
      <c r="Q27" s="4131"/>
    </row>
    <row r="28" spans="1:17" s="511" customFormat="1" ht="13.5" customHeight="1">
      <c r="A28" s="925" t="s">
        <v>5243</v>
      </c>
      <c r="B28" s="925"/>
      <c r="C28" s="925"/>
      <c r="D28" s="925"/>
      <c r="E28" s="925"/>
      <c r="F28" s="4135"/>
      <c r="G28" s="925"/>
      <c r="I28" s="610"/>
      <c r="L28" s="610"/>
      <c r="O28" s="610"/>
      <c r="P28" s="925"/>
      <c r="Q28" s="517" t="s">
        <v>5244</v>
      </c>
    </row>
    <row r="29" spans="1:17" s="511" customFormat="1" ht="13.5" customHeight="1">
      <c r="A29" s="511" t="s">
        <v>5245</v>
      </c>
      <c r="F29" s="610"/>
      <c r="I29" s="610"/>
      <c r="L29" s="610"/>
      <c r="O29" s="610"/>
    </row>
    <row r="30" spans="1:17" ht="13.5" customHeight="1"/>
    <row r="31" spans="1:17" s="4136" customFormat="1" ht="30" customHeight="1">
      <c r="A31" s="6576" t="s">
        <v>5246</v>
      </c>
      <c r="B31" s="6576"/>
      <c r="C31" s="6576"/>
      <c r="D31" s="6576"/>
      <c r="E31" s="6576"/>
      <c r="F31" s="6576"/>
      <c r="G31" s="6576"/>
      <c r="H31" s="6576"/>
      <c r="I31" s="6576"/>
    </row>
    <row r="32" spans="1:17" s="4137" customFormat="1" ht="15" customHeight="1" thickBot="1">
      <c r="F32" s="4138"/>
      <c r="I32" s="4138"/>
      <c r="L32" s="4138"/>
      <c r="O32" s="4138"/>
      <c r="Q32" s="4139" t="s">
        <v>1996</v>
      </c>
    </row>
    <row r="33" spans="1:17" s="4140" customFormat="1" ht="17.5" customHeight="1">
      <c r="A33" s="6577" t="s">
        <v>5174</v>
      </c>
      <c r="B33" s="6577"/>
      <c r="C33" s="6578"/>
      <c r="D33" s="6581" t="s">
        <v>5175</v>
      </c>
      <c r="E33" s="6568"/>
      <c r="F33" s="6568"/>
      <c r="G33" s="6568" t="s">
        <v>5176</v>
      </c>
      <c r="H33" s="6568"/>
      <c r="I33" s="6568"/>
      <c r="J33" s="6568" t="s">
        <v>5177</v>
      </c>
      <c r="K33" s="6568"/>
      <c r="L33" s="6568"/>
      <c r="M33" s="6568" t="s">
        <v>5178</v>
      </c>
      <c r="N33" s="6568"/>
      <c r="O33" s="6568"/>
      <c r="P33" s="6568" t="s">
        <v>5179</v>
      </c>
      <c r="Q33" s="6570" t="s">
        <v>5180</v>
      </c>
    </row>
    <row r="34" spans="1:17" s="4140" customFormat="1" ht="17.5" customHeight="1">
      <c r="A34" s="6579"/>
      <c r="B34" s="6579"/>
      <c r="C34" s="6580"/>
      <c r="D34" s="4141" t="s">
        <v>379</v>
      </c>
      <c r="E34" s="4142" t="s">
        <v>380</v>
      </c>
      <c r="F34" s="4142" t="s">
        <v>915</v>
      </c>
      <c r="G34" s="4142" t="s">
        <v>379</v>
      </c>
      <c r="H34" s="4142" t="s">
        <v>380</v>
      </c>
      <c r="I34" s="4142" t="s">
        <v>915</v>
      </c>
      <c r="J34" s="4142" t="s">
        <v>379</v>
      </c>
      <c r="K34" s="4142" t="s">
        <v>380</v>
      </c>
      <c r="L34" s="4143" t="s">
        <v>915</v>
      </c>
      <c r="M34" s="4142" t="s">
        <v>379</v>
      </c>
      <c r="N34" s="4142" t="s">
        <v>380</v>
      </c>
      <c r="O34" s="4142" t="s">
        <v>915</v>
      </c>
      <c r="P34" s="6569"/>
      <c r="Q34" s="6571"/>
    </row>
    <row r="35" spans="1:17" s="4147" customFormat="1" ht="15.5" customHeight="1">
      <c r="A35" s="6538" t="s">
        <v>5208</v>
      </c>
      <c r="B35" s="6538"/>
      <c r="C35" s="4144"/>
      <c r="D35" s="4145"/>
      <c r="E35" s="4145"/>
      <c r="F35" s="4145"/>
      <c r="G35" s="4145"/>
      <c r="H35" s="4145"/>
      <c r="I35" s="4145"/>
      <c r="J35" s="4145"/>
      <c r="K35" s="4145"/>
      <c r="L35" s="4145"/>
      <c r="M35" s="4145"/>
      <c r="N35" s="4145"/>
      <c r="O35" s="4146"/>
      <c r="P35" s="4146"/>
      <c r="Q35" s="4146"/>
    </row>
    <row r="36" spans="1:17" s="4156" customFormat="1" ht="15.5" customHeight="1">
      <c r="A36" s="4148" t="s">
        <v>1936</v>
      </c>
      <c r="B36" s="4149" t="s">
        <v>5247</v>
      </c>
      <c r="C36" s="4150"/>
      <c r="D36" s="4151" t="s">
        <v>5211</v>
      </c>
      <c r="E36" s="4152" t="s">
        <v>5211</v>
      </c>
      <c r="F36" s="4153">
        <v>9461</v>
      </c>
      <c r="G36" s="4152" t="s">
        <v>5211</v>
      </c>
      <c r="H36" s="4152" t="s">
        <v>5211</v>
      </c>
      <c r="I36" s="4153">
        <v>8699</v>
      </c>
      <c r="J36" s="4152" t="s">
        <v>5211</v>
      </c>
      <c r="K36" s="4152" t="s">
        <v>5211</v>
      </c>
      <c r="L36" s="4153">
        <v>762</v>
      </c>
      <c r="M36" s="4152" t="s">
        <v>5211</v>
      </c>
      <c r="N36" s="4152" t="s">
        <v>5211</v>
      </c>
      <c r="O36" s="4154">
        <f t="shared" ref="O36:O42" si="9">I36/F36*100</f>
        <v>91.945883099038156</v>
      </c>
      <c r="P36" s="4155"/>
      <c r="Q36" s="4155"/>
    </row>
    <row r="37" spans="1:17" s="4156" customFormat="1" ht="15.5" customHeight="1">
      <c r="A37" s="4148"/>
      <c r="B37" s="4149" t="s">
        <v>5248</v>
      </c>
      <c r="C37" s="4150"/>
      <c r="D37" s="4151" t="s">
        <v>5211</v>
      </c>
      <c r="E37" s="4152" t="s">
        <v>5211</v>
      </c>
      <c r="F37" s="4153">
        <v>9298</v>
      </c>
      <c r="G37" s="4152" t="s">
        <v>5211</v>
      </c>
      <c r="H37" s="4152" t="s">
        <v>5211</v>
      </c>
      <c r="I37" s="4153">
        <v>8811</v>
      </c>
      <c r="J37" s="4152" t="s">
        <v>5211</v>
      </c>
      <c r="K37" s="4152" t="s">
        <v>5211</v>
      </c>
      <c r="L37" s="4153">
        <v>487</v>
      </c>
      <c r="M37" s="4152" t="s">
        <v>5211</v>
      </c>
      <c r="N37" s="4152" t="s">
        <v>5211</v>
      </c>
      <c r="O37" s="4154">
        <f t="shared" si="9"/>
        <v>94.762314476231452</v>
      </c>
      <c r="P37" s="4155"/>
      <c r="Q37" s="4155"/>
    </row>
    <row r="38" spans="1:17" s="4156" customFormat="1" ht="15.5" customHeight="1">
      <c r="A38" s="4148"/>
      <c r="B38" s="4149" t="s">
        <v>5249</v>
      </c>
      <c r="C38" s="4150"/>
      <c r="D38" s="4151" t="s">
        <v>5211</v>
      </c>
      <c r="E38" s="4152" t="s">
        <v>5211</v>
      </c>
      <c r="F38" s="4153">
        <v>8865</v>
      </c>
      <c r="G38" s="4152" t="s">
        <v>5211</v>
      </c>
      <c r="H38" s="4152" t="s">
        <v>5211</v>
      </c>
      <c r="I38" s="4153">
        <v>8132</v>
      </c>
      <c r="J38" s="4152" t="s">
        <v>5211</v>
      </c>
      <c r="K38" s="4152" t="s">
        <v>5211</v>
      </c>
      <c r="L38" s="4153">
        <v>733</v>
      </c>
      <c r="M38" s="4152" t="s">
        <v>5211</v>
      </c>
      <c r="N38" s="4152" t="s">
        <v>5211</v>
      </c>
      <c r="O38" s="4154">
        <f t="shared" si="9"/>
        <v>91.731528482797515</v>
      </c>
      <c r="P38" s="4155"/>
      <c r="Q38" s="4155"/>
    </row>
    <row r="39" spans="1:17" s="4156" customFormat="1" ht="15.5" customHeight="1">
      <c r="A39" s="4148"/>
      <c r="B39" s="4149" t="s">
        <v>5250</v>
      </c>
      <c r="C39" s="4150"/>
      <c r="D39" s="4151" t="s">
        <v>5211</v>
      </c>
      <c r="E39" s="4152" t="s">
        <v>5211</v>
      </c>
      <c r="F39" s="4153">
        <v>9312</v>
      </c>
      <c r="G39" s="4152" t="s">
        <v>5211</v>
      </c>
      <c r="H39" s="4152" t="s">
        <v>5211</v>
      </c>
      <c r="I39" s="4153">
        <v>8866</v>
      </c>
      <c r="J39" s="4152" t="s">
        <v>5211</v>
      </c>
      <c r="K39" s="4152" t="s">
        <v>5211</v>
      </c>
      <c r="L39" s="4153">
        <v>446</v>
      </c>
      <c r="M39" s="4152" t="s">
        <v>5211</v>
      </c>
      <c r="N39" s="4152" t="s">
        <v>5211</v>
      </c>
      <c r="O39" s="4154">
        <f t="shared" si="9"/>
        <v>95.210481099656349</v>
      </c>
      <c r="P39" s="4155"/>
      <c r="Q39" s="4155"/>
    </row>
    <row r="40" spans="1:17" s="4156" customFormat="1" ht="15.5" customHeight="1">
      <c r="A40" s="4148"/>
      <c r="B40" s="4149" t="s">
        <v>5251</v>
      </c>
      <c r="C40" s="4150"/>
      <c r="D40" s="4157">
        <v>4143</v>
      </c>
      <c r="E40" s="4155">
        <v>5136</v>
      </c>
      <c r="F40" s="4153">
        <f>D40+E40</f>
        <v>9279</v>
      </c>
      <c r="G40" s="4155">
        <v>3968</v>
      </c>
      <c r="H40" s="4155">
        <v>4921</v>
      </c>
      <c r="I40" s="4153">
        <f>G40+H40</f>
        <v>8889</v>
      </c>
      <c r="J40" s="4155">
        <f t="shared" ref="J40:K42" si="10">D40-G40</f>
        <v>175</v>
      </c>
      <c r="K40" s="4155">
        <f t="shared" si="10"/>
        <v>215</v>
      </c>
      <c r="L40" s="4153">
        <f>J40+K40</f>
        <v>390</v>
      </c>
      <c r="M40" s="4158">
        <f t="shared" ref="M40:N42" si="11">G40/D40*100</f>
        <v>95.776007723871587</v>
      </c>
      <c r="N40" s="4158">
        <f t="shared" si="11"/>
        <v>95.813862928348911</v>
      </c>
      <c r="O40" s="4154">
        <f t="shared" si="9"/>
        <v>95.79696087940512</v>
      </c>
      <c r="P40" s="4155"/>
      <c r="Q40" s="4155"/>
    </row>
    <row r="41" spans="1:17" s="4156" customFormat="1" ht="15.5" customHeight="1">
      <c r="A41" s="4148"/>
      <c r="B41" s="4149" t="s">
        <v>5252</v>
      </c>
      <c r="C41" s="4150"/>
      <c r="D41" s="4157">
        <v>3979</v>
      </c>
      <c r="E41" s="4155">
        <v>4910</v>
      </c>
      <c r="F41" s="4153">
        <f>D41+E41</f>
        <v>8889</v>
      </c>
      <c r="G41" s="4155">
        <v>3782</v>
      </c>
      <c r="H41" s="4155">
        <v>4625</v>
      </c>
      <c r="I41" s="4153">
        <f>G41+H41</f>
        <v>8407</v>
      </c>
      <c r="J41" s="4155">
        <f t="shared" si="10"/>
        <v>197</v>
      </c>
      <c r="K41" s="4155">
        <f t="shared" si="10"/>
        <v>285</v>
      </c>
      <c r="L41" s="4153">
        <f>J41+K41</f>
        <v>482</v>
      </c>
      <c r="M41" s="4158">
        <f t="shared" si="11"/>
        <v>95.049007288263383</v>
      </c>
      <c r="N41" s="4158">
        <f t="shared" si="11"/>
        <v>94.195519348268846</v>
      </c>
      <c r="O41" s="4154">
        <f t="shared" si="9"/>
        <v>94.577567780402745</v>
      </c>
      <c r="P41" s="4155"/>
      <c r="Q41" s="4155"/>
    </row>
    <row r="42" spans="1:17" s="4156" customFormat="1" ht="15.5" customHeight="1">
      <c r="A42" s="4148"/>
      <c r="B42" s="4149" t="s">
        <v>5253</v>
      </c>
      <c r="C42" s="4150"/>
      <c r="D42" s="4157">
        <v>3992</v>
      </c>
      <c r="E42" s="4155">
        <v>4970</v>
      </c>
      <c r="F42" s="4153">
        <f>D42+E42</f>
        <v>8962</v>
      </c>
      <c r="G42" s="4155">
        <v>3767</v>
      </c>
      <c r="H42" s="4155">
        <v>4662</v>
      </c>
      <c r="I42" s="4153">
        <f>G42+H42</f>
        <v>8429</v>
      </c>
      <c r="J42" s="4155">
        <f t="shared" si="10"/>
        <v>225</v>
      </c>
      <c r="K42" s="4155">
        <f t="shared" si="10"/>
        <v>308</v>
      </c>
      <c r="L42" s="4153">
        <f>J42+K42</f>
        <v>533</v>
      </c>
      <c r="M42" s="4158">
        <f t="shared" si="11"/>
        <v>94.363727454909821</v>
      </c>
      <c r="N42" s="4158">
        <f t="shared" si="11"/>
        <v>93.802816901408448</v>
      </c>
      <c r="O42" s="4154">
        <f t="shared" si="9"/>
        <v>94.05266681544299</v>
      </c>
      <c r="P42" s="4155"/>
      <c r="Q42" s="4155"/>
    </row>
    <row r="43" spans="1:17" s="4156" customFormat="1" ht="15.5" customHeight="1">
      <c r="A43" s="4148"/>
      <c r="B43" s="4149" t="s">
        <v>5254</v>
      </c>
      <c r="C43" s="4150"/>
      <c r="D43" s="6572" t="s">
        <v>5226</v>
      </c>
      <c r="E43" s="6573"/>
      <c r="F43" s="6573"/>
      <c r="G43" s="6573"/>
      <c r="H43" s="6573"/>
      <c r="I43" s="6573"/>
      <c r="J43" s="4159"/>
      <c r="K43" s="4159"/>
      <c r="L43" s="4160"/>
      <c r="M43" s="4161"/>
      <c r="N43" s="4161"/>
      <c r="O43" s="4162"/>
      <c r="P43" s="4159"/>
      <c r="Q43" s="4159"/>
    </row>
    <row r="44" spans="1:17" s="4156" customFormat="1" ht="15.5" customHeight="1">
      <c r="A44" s="4148" t="s">
        <v>5182</v>
      </c>
      <c r="B44" s="4149" t="s">
        <v>5255</v>
      </c>
      <c r="C44" s="4150"/>
      <c r="D44" s="6572" t="s">
        <v>5226</v>
      </c>
      <c r="E44" s="6573"/>
      <c r="F44" s="6573"/>
      <c r="G44" s="6573"/>
      <c r="H44" s="6573"/>
      <c r="I44" s="6573"/>
      <c r="J44" s="4159"/>
      <c r="K44" s="4159"/>
      <c r="L44" s="4160"/>
      <c r="M44" s="4161"/>
      <c r="N44" s="4161"/>
      <c r="O44" s="4162"/>
      <c r="P44" s="4159"/>
      <c r="Q44" s="4159"/>
    </row>
    <row r="45" spans="1:17" s="4156" customFormat="1" ht="15.5" customHeight="1">
      <c r="A45" s="4147"/>
      <c r="B45" s="4149" t="s">
        <v>5256</v>
      </c>
      <c r="C45" s="4150"/>
      <c r="D45" s="4157">
        <v>3888</v>
      </c>
      <c r="E45" s="4155">
        <v>4797</v>
      </c>
      <c r="F45" s="4153">
        <v>8685</v>
      </c>
      <c r="G45" s="4155">
        <v>3413</v>
      </c>
      <c r="H45" s="4155">
        <v>4301</v>
      </c>
      <c r="I45" s="4153">
        <f>G45+H45</f>
        <v>7714</v>
      </c>
      <c r="J45" s="4155">
        <f>D45-G45</f>
        <v>475</v>
      </c>
      <c r="K45" s="4155">
        <f>E45-H45</f>
        <v>496</v>
      </c>
      <c r="L45" s="4153">
        <f>J45+K45</f>
        <v>971</v>
      </c>
      <c r="M45" s="4158">
        <f t="shared" ref="M45:O46" si="12">G45/D45*100</f>
        <v>87.782921810699591</v>
      </c>
      <c r="N45" s="4158">
        <f t="shared" si="12"/>
        <v>89.660204294350635</v>
      </c>
      <c r="O45" s="4154">
        <f t="shared" si="12"/>
        <v>88.819804260218774</v>
      </c>
      <c r="P45" s="4155"/>
      <c r="Q45" s="4155"/>
    </row>
    <row r="46" spans="1:17" s="4156" customFormat="1" ht="15.5" customHeight="1">
      <c r="A46" s="4147"/>
      <c r="B46" s="4149" t="s">
        <v>5257</v>
      </c>
      <c r="C46" s="4150"/>
      <c r="D46" s="4157">
        <v>3780</v>
      </c>
      <c r="E46" s="4155">
        <v>4595</v>
      </c>
      <c r="F46" s="4153">
        <f>D46+E46</f>
        <v>8375</v>
      </c>
      <c r="G46" s="4155">
        <v>3210</v>
      </c>
      <c r="H46" s="4155">
        <v>4008</v>
      </c>
      <c r="I46" s="4153">
        <f>G46+H46</f>
        <v>7218</v>
      </c>
      <c r="J46" s="4155">
        <f>D46-G46</f>
        <v>570</v>
      </c>
      <c r="K46" s="4155">
        <f>E46-H46</f>
        <v>587</v>
      </c>
      <c r="L46" s="4153">
        <f>J46+K46</f>
        <v>1157</v>
      </c>
      <c r="M46" s="4158">
        <f t="shared" si="12"/>
        <v>84.920634920634924</v>
      </c>
      <c r="N46" s="4158">
        <f t="shared" si="12"/>
        <v>87.225244831338415</v>
      </c>
      <c r="O46" s="4154">
        <f t="shared" si="12"/>
        <v>86.185074626865671</v>
      </c>
      <c r="P46" s="4155"/>
      <c r="Q46" s="4155"/>
    </row>
    <row r="47" spans="1:17" s="4156" customFormat="1" ht="15.5" customHeight="1" thickBot="1">
      <c r="A47" s="4163"/>
      <c r="B47" s="4164" t="s">
        <v>5258</v>
      </c>
      <c r="C47" s="4165"/>
      <c r="D47" s="6564" t="s">
        <v>5226</v>
      </c>
      <c r="E47" s="6565"/>
      <c r="F47" s="6565"/>
      <c r="G47" s="6565"/>
      <c r="H47" s="6565"/>
      <c r="I47" s="6565"/>
      <c r="J47" s="4166"/>
      <c r="K47" s="4166"/>
      <c r="L47" s="4167"/>
      <c r="M47" s="4168"/>
      <c r="N47" s="4168"/>
      <c r="O47" s="4169"/>
      <c r="P47" s="4166"/>
      <c r="Q47" s="4166"/>
    </row>
    <row r="48" spans="1:17" s="4156" customFormat="1" ht="15" customHeight="1">
      <c r="A48" s="6566"/>
      <c r="B48" s="6566"/>
      <c r="C48" s="6566"/>
      <c r="D48" s="6567"/>
      <c r="E48" s="6567"/>
      <c r="F48" s="6567"/>
      <c r="G48" s="6567"/>
      <c r="I48" s="4138"/>
      <c r="L48" s="4138"/>
      <c r="O48" s="4138"/>
      <c r="P48" s="4170"/>
      <c r="Q48" s="4171" t="s">
        <v>5244</v>
      </c>
    </row>
  </sheetData>
  <mergeCells count="26">
    <mergeCell ref="D21:I21"/>
    <mergeCell ref="A1:I1"/>
    <mergeCell ref="A3:C4"/>
    <mergeCell ref="D3:F3"/>
    <mergeCell ref="G3:I3"/>
    <mergeCell ref="P3:P4"/>
    <mergeCell ref="Q3:Q4"/>
    <mergeCell ref="A5:B5"/>
    <mergeCell ref="D9:I9"/>
    <mergeCell ref="A11:B11"/>
    <mergeCell ref="J3:L3"/>
    <mergeCell ref="M3:O3"/>
    <mergeCell ref="D27:I27"/>
    <mergeCell ref="A31:I31"/>
    <mergeCell ref="A33:C34"/>
    <mergeCell ref="D33:F33"/>
    <mergeCell ref="G33:I33"/>
    <mergeCell ref="D47:I47"/>
    <mergeCell ref="A48:G48"/>
    <mergeCell ref="M33:O33"/>
    <mergeCell ref="P33:P34"/>
    <mergeCell ref="Q33:Q34"/>
    <mergeCell ref="A35:B35"/>
    <mergeCell ref="D43:I43"/>
    <mergeCell ref="D44:I44"/>
    <mergeCell ref="J33:L33"/>
  </mergeCells>
  <phoneticPr fontId="2"/>
  <printOptions horizontalCentered="1"/>
  <pageMargins left="0.23622047244094491" right="0.23622047244094491" top="0.74803149606299213" bottom="0.74803149606299213" header="0.31496062992125984" footer="0.31496062992125984"/>
  <pageSetup paperSize="9" firstPageNumber="148" orientation="portrait" r:id="rId1"/>
  <headerFooter alignWithMargins="0">
    <oddFooter>&amp;C&amp;"ＭＳ 明朝,標準"&amp;10&amp;P</oddFooter>
  </headerFooter>
  <colBreaks count="1" manualBreakCount="1">
    <brk id="9" max="47"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60B3F-087B-41BA-9BA2-D6E2B7E42D24}">
  <dimension ref="A1:R48"/>
  <sheetViews>
    <sheetView showGridLines="0" view="pageBreakPreview" topLeftCell="A17" zoomScaleNormal="90" zoomScaleSheetLayoutView="100" workbookViewId="0">
      <selection activeCell="I50" sqref="I50"/>
    </sheetView>
  </sheetViews>
  <sheetFormatPr defaultColWidth="9" defaultRowHeight="13"/>
  <cols>
    <col min="1" max="1" width="5.1796875" style="4199" customWidth="1"/>
    <col min="2" max="2" width="9.453125" style="4199" customWidth="1"/>
    <col min="3" max="3" width="13.81640625" style="4199" customWidth="1"/>
    <col min="4" max="5" width="11.36328125" style="4199" customWidth="1"/>
    <col min="6" max="6" width="11.36328125" style="4140" customWidth="1"/>
    <col min="7" max="8" width="11.36328125" style="4199" customWidth="1"/>
    <col min="9" max="9" width="11.36328125" style="4140" customWidth="1"/>
    <col min="10" max="11" width="11.36328125" style="4199" customWidth="1"/>
    <col min="12" max="12" width="11.36328125" style="4140" customWidth="1"/>
    <col min="13" max="14" width="11.36328125" style="4199" customWidth="1"/>
    <col min="15" max="15" width="11.36328125" style="4140" customWidth="1"/>
    <col min="16" max="17" width="11.36328125" style="4199" customWidth="1"/>
    <col min="18" max="16384" width="9" style="4199"/>
  </cols>
  <sheetData>
    <row r="1" spans="1:18" s="4140" customFormat="1" ht="30" customHeight="1">
      <c r="A1" s="6590" t="s">
        <v>5259</v>
      </c>
      <c r="B1" s="6590"/>
      <c r="C1" s="6590"/>
      <c r="D1" s="6590"/>
      <c r="E1" s="6590"/>
      <c r="F1" s="6590"/>
      <c r="G1" s="6590"/>
      <c r="H1" s="6590"/>
      <c r="I1" s="6590"/>
    </row>
    <row r="2" spans="1:18" s="4137" customFormat="1" ht="14" customHeight="1" thickBot="1">
      <c r="F2" s="4138"/>
      <c r="I2" s="4138"/>
      <c r="L2" s="4138"/>
      <c r="O2" s="4138"/>
      <c r="Q2" s="4139" t="s">
        <v>1996</v>
      </c>
    </row>
    <row r="3" spans="1:18" s="4140" customFormat="1" ht="18.5" customHeight="1">
      <c r="A3" s="6577" t="s">
        <v>5174</v>
      </c>
      <c r="B3" s="6577"/>
      <c r="C3" s="6578"/>
      <c r="D3" s="6570" t="s">
        <v>5175</v>
      </c>
      <c r="E3" s="6592"/>
      <c r="F3" s="6581"/>
      <c r="G3" s="6570" t="s">
        <v>5176</v>
      </c>
      <c r="H3" s="6592"/>
      <c r="I3" s="6581"/>
      <c r="J3" s="6570" t="s">
        <v>5177</v>
      </c>
      <c r="K3" s="6592"/>
      <c r="L3" s="6581"/>
      <c r="M3" s="6570" t="s">
        <v>5178</v>
      </c>
      <c r="N3" s="6592"/>
      <c r="O3" s="6581"/>
      <c r="P3" s="6586" t="s">
        <v>5179</v>
      </c>
      <c r="Q3" s="6588" t="s">
        <v>5180</v>
      </c>
    </row>
    <row r="4" spans="1:18" s="4140" customFormat="1" ht="18.75" customHeight="1">
      <c r="A4" s="6579"/>
      <c r="B4" s="6579"/>
      <c r="C4" s="6580"/>
      <c r="D4" s="4141" t="s">
        <v>379</v>
      </c>
      <c r="E4" s="4142" t="s">
        <v>380</v>
      </c>
      <c r="F4" s="4142" t="s">
        <v>915</v>
      </c>
      <c r="G4" s="4142" t="s">
        <v>379</v>
      </c>
      <c r="H4" s="4142" t="s">
        <v>380</v>
      </c>
      <c r="I4" s="4142" t="s">
        <v>915</v>
      </c>
      <c r="J4" s="4142" t="s">
        <v>379</v>
      </c>
      <c r="K4" s="4142" t="s">
        <v>380</v>
      </c>
      <c r="L4" s="4142" t="s">
        <v>915</v>
      </c>
      <c r="M4" s="4142" t="s">
        <v>379</v>
      </c>
      <c r="N4" s="4142" t="s">
        <v>380</v>
      </c>
      <c r="O4" s="4142" t="s">
        <v>915</v>
      </c>
      <c r="P4" s="6587"/>
      <c r="Q4" s="6589"/>
    </row>
    <row r="5" spans="1:18" s="4156" customFormat="1" ht="16" customHeight="1">
      <c r="A5" s="4147" t="s">
        <v>5181</v>
      </c>
      <c r="B5" s="4147"/>
      <c r="C5" s="4172"/>
      <c r="D5" s="4155"/>
      <c r="E5" s="4155"/>
      <c r="F5" s="4153"/>
      <c r="G5" s="4155"/>
      <c r="H5" s="4155"/>
      <c r="I5" s="4153"/>
      <c r="J5" s="4155"/>
      <c r="K5" s="4155"/>
      <c r="L5" s="4153"/>
      <c r="M5" s="4158"/>
      <c r="N5" s="4158"/>
      <c r="O5" s="4154"/>
      <c r="P5" s="4155"/>
      <c r="Q5" s="4155"/>
      <c r="R5" s="4140"/>
    </row>
    <row r="6" spans="1:18" s="4156" customFormat="1" ht="16" customHeight="1">
      <c r="A6" s="4148" t="s">
        <v>5182</v>
      </c>
      <c r="B6" s="4149" t="s">
        <v>5260</v>
      </c>
      <c r="C6" s="4173"/>
      <c r="D6" s="4155">
        <v>28691</v>
      </c>
      <c r="E6" s="4155">
        <v>33378</v>
      </c>
      <c r="F6" s="4153">
        <f>SUM(D6:E6)</f>
        <v>62069</v>
      </c>
      <c r="G6" s="4155">
        <v>10897</v>
      </c>
      <c r="H6" s="4155">
        <v>12666</v>
      </c>
      <c r="I6" s="4153">
        <f>SUM(G6:H6)</f>
        <v>23563</v>
      </c>
      <c r="J6" s="4155">
        <f t="shared" ref="J6:L7" si="0">D6-G6</f>
        <v>17794</v>
      </c>
      <c r="K6" s="4155">
        <f t="shared" si="0"/>
        <v>20712</v>
      </c>
      <c r="L6" s="4153">
        <f t="shared" si="0"/>
        <v>38506</v>
      </c>
      <c r="M6" s="4158">
        <f t="shared" ref="M6:O7" si="1">ROUND(G6/D6*100,2)</f>
        <v>37.979999999999997</v>
      </c>
      <c r="N6" s="4158">
        <f t="shared" si="1"/>
        <v>37.950000000000003</v>
      </c>
      <c r="O6" s="4154">
        <f t="shared" si="1"/>
        <v>37.96</v>
      </c>
      <c r="P6" s="4155">
        <v>1</v>
      </c>
      <c r="Q6" s="4155">
        <v>2</v>
      </c>
      <c r="R6" s="4140"/>
    </row>
    <row r="7" spans="1:18" s="4156" customFormat="1" ht="16" customHeight="1">
      <c r="A7" s="4148"/>
      <c r="B7" s="4149" t="s">
        <v>5261</v>
      </c>
      <c r="C7" s="4173"/>
      <c r="D7" s="4155">
        <v>28199</v>
      </c>
      <c r="E7" s="4155">
        <v>32653</v>
      </c>
      <c r="F7" s="4153">
        <f>SUM(D7:E7)</f>
        <v>60852</v>
      </c>
      <c r="G7" s="4155">
        <v>12326</v>
      </c>
      <c r="H7" s="4155">
        <v>14408</v>
      </c>
      <c r="I7" s="4153">
        <f>SUM(G7:H7)</f>
        <v>26734</v>
      </c>
      <c r="J7" s="4155">
        <f t="shared" si="0"/>
        <v>15873</v>
      </c>
      <c r="K7" s="4155">
        <f t="shared" si="0"/>
        <v>18245</v>
      </c>
      <c r="L7" s="4153">
        <f t="shared" si="0"/>
        <v>34118</v>
      </c>
      <c r="M7" s="4158">
        <f t="shared" si="1"/>
        <v>43.71</v>
      </c>
      <c r="N7" s="4158">
        <f t="shared" si="1"/>
        <v>44.12</v>
      </c>
      <c r="O7" s="4154">
        <f t="shared" si="1"/>
        <v>43.93</v>
      </c>
      <c r="P7" s="4155">
        <v>1</v>
      </c>
      <c r="Q7" s="4155">
        <v>4</v>
      </c>
      <c r="R7" s="4140"/>
    </row>
    <row r="8" spans="1:18" s="4156" customFormat="1" ht="16" customHeight="1">
      <c r="A8" s="4174"/>
      <c r="B8" s="4175" t="s">
        <v>5262</v>
      </c>
      <c r="C8" s="4176"/>
      <c r="D8" s="4177">
        <v>27193</v>
      </c>
      <c r="E8" s="4177">
        <v>31326</v>
      </c>
      <c r="F8" s="4178">
        <f>SUM(D8:E8)</f>
        <v>58519</v>
      </c>
      <c r="G8" s="4177">
        <v>13940</v>
      </c>
      <c r="H8" s="4177">
        <v>15902</v>
      </c>
      <c r="I8" s="4178">
        <f>SUM(G8:H8)</f>
        <v>29842</v>
      </c>
      <c r="J8" s="4177">
        <v>13253</v>
      </c>
      <c r="K8" s="4177">
        <v>15424</v>
      </c>
      <c r="L8" s="4178">
        <f>F8-I8</f>
        <v>28677</v>
      </c>
      <c r="M8" s="4179">
        <v>51.26</v>
      </c>
      <c r="N8" s="4179">
        <v>50.76</v>
      </c>
      <c r="O8" s="4180">
        <f>ROUND(I8/F8*100,2)</f>
        <v>51</v>
      </c>
      <c r="P8" s="4177">
        <v>1</v>
      </c>
      <c r="Q8" s="4177">
        <v>3</v>
      </c>
      <c r="R8" s="4140"/>
    </row>
    <row r="9" spans="1:18" s="4188" customFormat="1" ht="16" customHeight="1" thickBot="1">
      <c r="A9" s="4181"/>
      <c r="B9" s="4182" t="s">
        <v>5263</v>
      </c>
      <c r="C9" s="4183"/>
      <c r="D9" s="4184">
        <v>26865</v>
      </c>
      <c r="E9" s="4184">
        <v>30563</v>
      </c>
      <c r="F9" s="4185">
        <f>SUM(D9:E9)</f>
        <v>57428</v>
      </c>
      <c r="G9" s="4184">
        <v>9712</v>
      </c>
      <c r="H9" s="4184">
        <v>11227</v>
      </c>
      <c r="I9" s="4185">
        <f>SUM(G9:H9)</f>
        <v>20939</v>
      </c>
      <c r="J9" s="4184">
        <v>17153</v>
      </c>
      <c r="K9" s="4184">
        <v>19336</v>
      </c>
      <c r="L9" s="4185">
        <f>F9-I9</f>
        <v>36489</v>
      </c>
      <c r="M9" s="4186">
        <f>ROUND(G9/D9*100,2)</f>
        <v>36.15</v>
      </c>
      <c r="N9" s="4186">
        <f>ROUND(H9/E9*100,2)</f>
        <v>36.729999999999997</v>
      </c>
      <c r="O9" s="4187">
        <f>ROUND(I9/F9*100,2)</f>
        <v>36.46</v>
      </c>
      <c r="P9" s="4184">
        <v>1</v>
      </c>
      <c r="Q9" s="4184">
        <v>2</v>
      </c>
      <c r="R9" s="4136"/>
    </row>
    <row r="10" spans="1:18" s="4156" customFormat="1" ht="16" customHeight="1">
      <c r="A10" s="4174" t="s">
        <v>5264</v>
      </c>
      <c r="B10" s="4175"/>
      <c r="C10" s="4176"/>
      <c r="D10" s="4189"/>
      <c r="E10" s="4177"/>
      <c r="F10" s="4178"/>
      <c r="G10" s="4177"/>
      <c r="H10" s="4177"/>
      <c r="I10" s="4178"/>
      <c r="J10" s="4177"/>
      <c r="K10" s="4177"/>
      <c r="L10" s="4178"/>
      <c r="M10" s="4179"/>
      <c r="N10" s="4179"/>
      <c r="O10" s="4180"/>
      <c r="P10" s="4177"/>
      <c r="Q10" s="4177"/>
      <c r="R10" s="4140"/>
    </row>
    <row r="11" spans="1:18" s="4156" customFormat="1" ht="16" customHeight="1">
      <c r="A11" s="4190" t="s">
        <v>1936</v>
      </c>
      <c r="B11" s="4175" t="s">
        <v>5265</v>
      </c>
      <c r="C11" s="4176"/>
      <c r="D11" s="4191" t="s">
        <v>5211</v>
      </c>
      <c r="E11" s="4191" t="s">
        <v>5211</v>
      </c>
      <c r="F11" s="4178">
        <v>40813</v>
      </c>
      <c r="G11" s="4191" t="s">
        <v>5211</v>
      </c>
      <c r="H11" s="4191" t="s">
        <v>5211</v>
      </c>
      <c r="I11" s="4178">
        <v>18703</v>
      </c>
      <c r="J11" s="4191" t="s">
        <v>5211</v>
      </c>
      <c r="K11" s="4191" t="s">
        <v>5211</v>
      </c>
      <c r="L11" s="4178">
        <v>22110</v>
      </c>
      <c r="M11" s="4191" t="s">
        <v>5211</v>
      </c>
      <c r="N11" s="4191" t="s">
        <v>5211</v>
      </c>
      <c r="O11" s="4180">
        <f>ROUND(I11/F11*100,2)</f>
        <v>45.83</v>
      </c>
      <c r="P11" s="4177">
        <v>1</v>
      </c>
      <c r="Q11" s="4177">
        <v>2</v>
      </c>
    </row>
    <row r="12" spans="1:18" s="4156" customFormat="1" ht="16" customHeight="1">
      <c r="A12" s="4190"/>
      <c r="B12" s="4175" t="s">
        <v>5266</v>
      </c>
      <c r="C12" s="4176"/>
      <c r="D12" s="4191" t="s">
        <v>5211</v>
      </c>
      <c r="E12" s="4191" t="s">
        <v>5211</v>
      </c>
      <c r="F12" s="4178">
        <v>42829</v>
      </c>
      <c r="G12" s="4191" t="s">
        <v>5211</v>
      </c>
      <c r="H12" s="4191" t="s">
        <v>5211</v>
      </c>
      <c r="I12" s="4178">
        <v>29768</v>
      </c>
      <c r="J12" s="4191" t="s">
        <v>5211</v>
      </c>
      <c r="K12" s="4191" t="s">
        <v>5211</v>
      </c>
      <c r="L12" s="4178">
        <v>13061</v>
      </c>
      <c r="M12" s="4191" t="s">
        <v>5211</v>
      </c>
      <c r="N12" s="4191" t="s">
        <v>5211</v>
      </c>
      <c r="O12" s="4180">
        <f>ROUND(I12/F12*100,2)</f>
        <v>69.5</v>
      </c>
      <c r="P12" s="4177">
        <v>1</v>
      </c>
      <c r="Q12" s="4177">
        <v>3</v>
      </c>
    </row>
    <row r="13" spans="1:18" s="4156" customFormat="1" ht="16" customHeight="1">
      <c r="A13" s="4190"/>
      <c r="B13" s="4175" t="s">
        <v>5267</v>
      </c>
      <c r="C13" s="4176"/>
      <c r="D13" s="4191" t="s">
        <v>5211</v>
      </c>
      <c r="E13" s="4191" t="s">
        <v>5211</v>
      </c>
      <c r="F13" s="4178">
        <v>44981</v>
      </c>
      <c r="G13" s="4191" t="s">
        <v>5211</v>
      </c>
      <c r="H13" s="4191" t="s">
        <v>5211</v>
      </c>
      <c r="I13" s="4178">
        <v>36699</v>
      </c>
      <c r="J13" s="4191" t="s">
        <v>5211</v>
      </c>
      <c r="K13" s="4191" t="s">
        <v>5211</v>
      </c>
      <c r="L13" s="4178">
        <v>8202</v>
      </c>
      <c r="M13" s="4191" t="s">
        <v>5211</v>
      </c>
      <c r="N13" s="4191" t="s">
        <v>5211</v>
      </c>
      <c r="O13" s="4180">
        <f>ROUND(I13/F13*100,2)</f>
        <v>81.59</v>
      </c>
      <c r="P13" s="4177">
        <v>1</v>
      </c>
      <c r="Q13" s="4177">
        <v>2</v>
      </c>
    </row>
    <row r="14" spans="1:18" s="4156" customFormat="1" ht="16" customHeight="1">
      <c r="A14" s="4190"/>
      <c r="B14" s="4175" t="s">
        <v>5268</v>
      </c>
      <c r="C14" s="4176"/>
      <c r="D14" s="4177">
        <v>21680</v>
      </c>
      <c r="E14" s="4177">
        <v>26357</v>
      </c>
      <c r="F14" s="4178">
        <f>SUM(D14:E14)</f>
        <v>48037</v>
      </c>
      <c r="G14" s="4177">
        <v>11612</v>
      </c>
      <c r="H14" s="4177">
        <v>12206</v>
      </c>
      <c r="I14" s="4178">
        <f>SUM(G14:H14)</f>
        <v>23818</v>
      </c>
      <c r="J14" s="4177">
        <f>D14-G14</f>
        <v>10068</v>
      </c>
      <c r="K14" s="4177">
        <f>E14-H14</f>
        <v>14151</v>
      </c>
      <c r="L14" s="4178">
        <f>F14-I14</f>
        <v>24219</v>
      </c>
      <c r="M14" s="4179">
        <f>ROUND(G14/D14*100,2)</f>
        <v>53.56</v>
      </c>
      <c r="N14" s="4179">
        <f>ROUND(H14/E14*100,2)</f>
        <v>46.31</v>
      </c>
      <c r="O14" s="4180">
        <f>ROUND(I14/F14*100,2)</f>
        <v>49.58</v>
      </c>
      <c r="P14" s="4177">
        <v>1</v>
      </c>
      <c r="Q14" s="4177">
        <v>2</v>
      </c>
    </row>
    <row r="15" spans="1:18" s="4156" customFormat="1" ht="16" customHeight="1">
      <c r="A15" s="4190"/>
      <c r="B15" s="4175" t="s">
        <v>5269</v>
      </c>
      <c r="C15" s="4176"/>
      <c r="D15" s="4177">
        <v>23214</v>
      </c>
      <c r="E15" s="4177">
        <v>27495</v>
      </c>
      <c r="F15" s="4178">
        <f t="shared" ref="F15:F22" si="2">SUM(D15:E15)</f>
        <v>50709</v>
      </c>
      <c r="G15" s="4177">
        <v>12951</v>
      </c>
      <c r="H15" s="4177">
        <v>13893</v>
      </c>
      <c r="I15" s="4178">
        <f t="shared" ref="I15:I22" si="3">SUM(G15:H15)</f>
        <v>26844</v>
      </c>
      <c r="J15" s="4177">
        <f t="shared" ref="J15:L22" si="4">D15-G15</f>
        <v>10263</v>
      </c>
      <c r="K15" s="4177">
        <f t="shared" si="4"/>
        <v>13602</v>
      </c>
      <c r="L15" s="4178">
        <f t="shared" si="4"/>
        <v>23865</v>
      </c>
      <c r="M15" s="4179">
        <f t="shared" ref="M15:O22" si="5">ROUND(G15/D15*100,2)</f>
        <v>55.79</v>
      </c>
      <c r="N15" s="4179">
        <f t="shared" si="5"/>
        <v>50.53</v>
      </c>
      <c r="O15" s="4180">
        <f t="shared" si="5"/>
        <v>52.94</v>
      </c>
      <c r="P15" s="4177">
        <v>1</v>
      </c>
      <c r="Q15" s="4177">
        <v>2</v>
      </c>
    </row>
    <row r="16" spans="1:18" s="4156" customFormat="1" ht="16" customHeight="1">
      <c r="A16" s="4190"/>
      <c r="B16" s="4175" t="s">
        <v>5270</v>
      </c>
      <c r="C16" s="4176"/>
      <c r="D16" s="4177">
        <v>23940</v>
      </c>
      <c r="E16" s="4177">
        <v>28594</v>
      </c>
      <c r="F16" s="4178">
        <f t="shared" si="2"/>
        <v>52534</v>
      </c>
      <c r="G16" s="4177">
        <v>16141</v>
      </c>
      <c r="H16" s="4177">
        <v>18516</v>
      </c>
      <c r="I16" s="4178">
        <f t="shared" si="3"/>
        <v>34657</v>
      </c>
      <c r="J16" s="4177">
        <f t="shared" si="4"/>
        <v>7799</v>
      </c>
      <c r="K16" s="4177">
        <f t="shared" si="4"/>
        <v>10078</v>
      </c>
      <c r="L16" s="4178">
        <f t="shared" si="4"/>
        <v>17877</v>
      </c>
      <c r="M16" s="4179">
        <f t="shared" si="5"/>
        <v>67.42</v>
      </c>
      <c r="N16" s="4179">
        <f t="shared" si="5"/>
        <v>64.75</v>
      </c>
      <c r="O16" s="4180">
        <f t="shared" si="5"/>
        <v>65.97</v>
      </c>
      <c r="P16" s="4177">
        <v>1</v>
      </c>
      <c r="Q16" s="4177">
        <v>2</v>
      </c>
    </row>
    <row r="17" spans="1:18" s="4156" customFormat="1" ht="16" customHeight="1">
      <c r="A17" s="4190"/>
      <c r="B17" s="4175" t="s">
        <v>5271</v>
      </c>
      <c r="C17" s="4176"/>
      <c r="D17" s="4177">
        <v>25232</v>
      </c>
      <c r="E17" s="4177">
        <v>30149</v>
      </c>
      <c r="F17" s="4178">
        <f t="shared" si="2"/>
        <v>55381</v>
      </c>
      <c r="G17" s="4177">
        <v>12834</v>
      </c>
      <c r="H17" s="4177">
        <v>14765</v>
      </c>
      <c r="I17" s="4178">
        <f t="shared" si="3"/>
        <v>27599</v>
      </c>
      <c r="J17" s="4177">
        <f t="shared" si="4"/>
        <v>12398</v>
      </c>
      <c r="K17" s="4177">
        <f t="shared" si="4"/>
        <v>15384</v>
      </c>
      <c r="L17" s="4178">
        <f t="shared" si="4"/>
        <v>27782</v>
      </c>
      <c r="M17" s="4179">
        <f t="shared" si="5"/>
        <v>50.86</v>
      </c>
      <c r="N17" s="4179">
        <f t="shared" si="5"/>
        <v>48.97</v>
      </c>
      <c r="O17" s="4180">
        <f t="shared" si="5"/>
        <v>49.83</v>
      </c>
      <c r="P17" s="4177">
        <v>1</v>
      </c>
      <c r="Q17" s="4177">
        <v>2</v>
      </c>
    </row>
    <row r="18" spans="1:18" s="4156" customFormat="1" ht="16" customHeight="1">
      <c r="A18" s="4190"/>
      <c r="B18" s="4175" t="s">
        <v>5201</v>
      </c>
      <c r="C18" s="4176"/>
      <c r="D18" s="4177">
        <v>26047</v>
      </c>
      <c r="E18" s="4177">
        <v>31134</v>
      </c>
      <c r="F18" s="4178">
        <f t="shared" si="2"/>
        <v>57181</v>
      </c>
      <c r="G18" s="4177">
        <v>12396</v>
      </c>
      <c r="H18" s="4177">
        <v>14551</v>
      </c>
      <c r="I18" s="4178">
        <f t="shared" si="3"/>
        <v>26947</v>
      </c>
      <c r="J18" s="4177">
        <f t="shared" si="4"/>
        <v>13651</v>
      </c>
      <c r="K18" s="4177">
        <f t="shared" si="4"/>
        <v>16583</v>
      </c>
      <c r="L18" s="4178">
        <f t="shared" si="4"/>
        <v>30234</v>
      </c>
      <c r="M18" s="4179">
        <f t="shared" si="5"/>
        <v>47.59</v>
      </c>
      <c r="N18" s="4179">
        <f t="shared" si="5"/>
        <v>46.74</v>
      </c>
      <c r="O18" s="4180">
        <f t="shared" si="5"/>
        <v>47.13</v>
      </c>
      <c r="P18" s="4177">
        <v>1</v>
      </c>
      <c r="Q18" s="4177">
        <v>2</v>
      </c>
    </row>
    <row r="19" spans="1:18" s="4156" customFormat="1" ht="16" customHeight="1">
      <c r="A19" s="4190" t="s">
        <v>5182</v>
      </c>
      <c r="B19" s="4175" t="s">
        <v>5203</v>
      </c>
      <c r="C19" s="4176"/>
      <c r="D19" s="4177">
        <v>27174</v>
      </c>
      <c r="E19" s="4177">
        <v>32321</v>
      </c>
      <c r="F19" s="4178">
        <f t="shared" si="2"/>
        <v>59495</v>
      </c>
      <c r="G19" s="4177">
        <v>20598</v>
      </c>
      <c r="H19" s="4177">
        <v>24565</v>
      </c>
      <c r="I19" s="4178">
        <f t="shared" si="3"/>
        <v>45163</v>
      </c>
      <c r="J19" s="4177">
        <f t="shared" si="4"/>
        <v>6576</v>
      </c>
      <c r="K19" s="4177">
        <f t="shared" si="4"/>
        <v>7756</v>
      </c>
      <c r="L19" s="4178">
        <f t="shared" si="4"/>
        <v>14332</v>
      </c>
      <c r="M19" s="4179">
        <f t="shared" si="5"/>
        <v>75.8</v>
      </c>
      <c r="N19" s="4179">
        <f t="shared" si="5"/>
        <v>76</v>
      </c>
      <c r="O19" s="4180">
        <f t="shared" si="5"/>
        <v>75.91</v>
      </c>
      <c r="P19" s="4177">
        <v>1</v>
      </c>
      <c r="Q19" s="4177">
        <v>3</v>
      </c>
    </row>
    <row r="20" spans="1:18" s="4156" customFormat="1" ht="16" customHeight="1">
      <c r="A20" s="4174"/>
      <c r="B20" s="4175" t="s">
        <v>5272</v>
      </c>
      <c r="C20" s="4176"/>
      <c r="D20" s="4177">
        <v>27962</v>
      </c>
      <c r="E20" s="4177">
        <v>33224</v>
      </c>
      <c r="F20" s="4178">
        <f t="shared" si="2"/>
        <v>61186</v>
      </c>
      <c r="G20" s="4177">
        <v>18803</v>
      </c>
      <c r="H20" s="4177">
        <v>22143</v>
      </c>
      <c r="I20" s="4178">
        <f t="shared" si="3"/>
        <v>40946</v>
      </c>
      <c r="J20" s="4177">
        <f t="shared" si="4"/>
        <v>9159</v>
      </c>
      <c r="K20" s="4177">
        <f t="shared" si="4"/>
        <v>11081</v>
      </c>
      <c r="L20" s="4178">
        <f t="shared" si="4"/>
        <v>20240</v>
      </c>
      <c r="M20" s="4179">
        <f t="shared" si="5"/>
        <v>67.239999999999995</v>
      </c>
      <c r="N20" s="4179">
        <f t="shared" si="5"/>
        <v>66.650000000000006</v>
      </c>
      <c r="O20" s="4180">
        <f t="shared" si="5"/>
        <v>66.92</v>
      </c>
      <c r="P20" s="4177">
        <v>1</v>
      </c>
      <c r="Q20" s="4177">
        <v>3</v>
      </c>
    </row>
    <row r="21" spans="1:18" s="4156" customFormat="1" ht="16" customHeight="1">
      <c r="A21" s="4174"/>
      <c r="B21" s="4175" t="s">
        <v>5273</v>
      </c>
      <c r="C21" s="4176"/>
      <c r="D21" s="4177">
        <v>28867</v>
      </c>
      <c r="E21" s="4177">
        <v>34120</v>
      </c>
      <c r="F21" s="4178">
        <f t="shared" si="2"/>
        <v>62987</v>
      </c>
      <c r="G21" s="4177">
        <v>12531</v>
      </c>
      <c r="H21" s="4177">
        <v>14503</v>
      </c>
      <c r="I21" s="4178">
        <f t="shared" si="3"/>
        <v>27034</v>
      </c>
      <c r="J21" s="4177">
        <f t="shared" si="4"/>
        <v>16336</v>
      </c>
      <c r="K21" s="4177">
        <f t="shared" si="4"/>
        <v>19617</v>
      </c>
      <c r="L21" s="4178">
        <f t="shared" si="4"/>
        <v>35953</v>
      </c>
      <c r="M21" s="4179">
        <f t="shared" si="5"/>
        <v>43.41</v>
      </c>
      <c r="N21" s="4179">
        <f t="shared" si="5"/>
        <v>42.51</v>
      </c>
      <c r="O21" s="4180">
        <f t="shared" si="5"/>
        <v>42.92</v>
      </c>
      <c r="P21" s="4177">
        <v>1</v>
      </c>
      <c r="Q21" s="4177">
        <v>2</v>
      </c>
    </row>
    <row r="22" spans="1:18" ht="16" customHeight="1" thickBot="1">
      <c r="A22" s="4192"/>
      <c r="B22" s="4193" t="s">
        <v>5274</v>
      </c>
      <c r="C22" s="4194"/>
      <c r="D22" s="4195">
        <v>28898</v>
      </c>
      <c r="E22" s="4195">
        <v>33844</v>
      </c>
      <c r="F22" s="4196">
        <f t="shared" si="2"/>
        <v>62742</v>
      </c>
      <c r="G22" s="4195">
        <v>11759</v>
      </c>
      <c r="H22" s="4195">
        <v>13874</v>
      </c>
      <c r="I22" s="4196">
        <f t="shared" si="3"/>
        <v>25633</v>
      </c>
      <c r="J22" s="4195">
        <f t="shared" si="4"/>
        <v>17139</v>
      </c>
      <c r="K22" s="4195">
        <f t="shared" si="4"/>
        <v>19970</v>
      </c>
      <c r="L22" s="4196">
        <f t="shared" si="4"/>
        <v>37109</v>
      </c>
      <c r="M22" s="4197">
        <f t="shared" si="5"/>
        <v>40.69</v>
      </c>
      <c r="N22" s="4197">
        <f t="shared" si="5"/>
        <v>40.99</v>
      </c>
      <c r="O22" s="4198">
        <f t="shared" si="5"/>
        <v>40.85</v>
      </c>
      <c r="P22" s="4195">
        <v>1</v>
      </c>
      <c r="Q22" s="4195">
        <v>2</v>
      </c>
      <c r="R22" s="4156"/>
    </row>
    <row r="23" spans="1:18" s="4140" customFormat="1">
      <c r="A23" s="4156"/>
      <c r="B23" s="4156"/>
      <c r="C23" s="4156"/>
      <c r="D23" s="4156"/>
      <c r="E23" s="4170"/>
      <c r="F23" s="4200"/>
      <c r="G23" s="4170"/>
      <c r="H23" s="4170"/>
      <c r="I23" s="4200"/>
      <c r="J23" s="4170"/>
      <c r="K23" s="4170"/>
      <c r="L23" s="4200"/>
      <c r="M23" s="4170"/>
      <c r="N23" s="4170"/>
      <c r="O23" s="4200"/>
      <c r="P23" s="4170"/>
      <c r="Q23" s="517" t="s">
        <v>5244</v>
      </c>
      <c r="R23" s="4156"/>
    </row>
    <row r="24" spans="1:18" s="4137" customFormat="1" ht="30" customHeight="1">
      <c r="A24" s="6590" t="s">
        <v>5275</v>
      </c>
      <c r="B24" s="6590"/>
      <c r="C24" s="6590"/>
      <c r="D24" s="6590"/>
      <c r="E24" s="6590"/>
      <c r="F24" s="6590"/>
      <c r="G24" s="6590"/>
      <c r="H24" s="6590"/>
      <c r="I24" s="6590"/>
      <c r="J24" s="4136"/>
      <c r="K24" s="4140"/>
      <c r="L24" s="4140"/>
      <c r="M24" s="4140"/>
      <c r="N24" s="4140"/>
      <c r="O24" s="4140"/>
      <c r="P24" s="4140"/>
      <c r="Q24" s="4140"/>
      <c r="R24" s="4140"/>
    </row>
    <row r="25" spans="1:18" s="4140" customFormat="1" ht="13.5" thickBot="1">
      <c r="A25" s="4137"/>
      <c r="B25" s="4137"/>
      <c r="C25" s="4137"/>
      <c r="D25" s="4137"/>
      <c r="E25" s="4137"/>
      <c r="F25" s="4138"/>
      <c r="G25" s="4137"/>
      <c r="H25" s="4137"/>
      <c r="I25" s="4138"/>
      <c r="J25" s="4137"/>
      <c r="K25" s="4137"/>
      <c r="L25" s="4138"/>
      <c r="M25" s="4137"/>
      <c r="N25" s="4137"/>
      <c r="O25" s="4138"/>
      <c r="P25" s="4137"/>
      <c r="Q25" s="4139" t="s">
        <v>1996</v>
      </c>
      <c r="R25" s="4137"/>
    </row>
    <row r="26" spans="1:18" s="4140" customFormat="1" ht="18.75" customHeight="1">
      <c r="A26" s="6581" t="s">
        <v>5174</v>
      </c>
      <c r="B26" s="6581"/>
      <c r="C26" s="6568"/>
      <c r="D26" s="6581" t="s">
        <v>5175</v>
      </c>
      <c r="E26" s="6568"/>
      <c r="F26" s="6568"/>
      <c r="G26" s="6568" t="s">
        <v>5176</v>
      </c>
      <c r="H26" s="6568"/>
      <c r="I26" s="6568"/>
      <c r="J26" s="6568" t="s">
        <v>5177</v>
      </c>
      <c r="K26" s="6568"/>
      <c r="L26" s="6568"/>
      <c r="M26" s="6568" t="s">
        <v>5178</v>
      </c>
      <c r="N26" s="6568"/>
      <c r="O26" s="6568"/>
      <c r="P26" s="6568" t="s">
        <v>5179</v>
      </c>
      <c r="Q26" s="6570" t="s">
        <v>5180</v>
      </c>
    </row>
    <row r="27" spans="1:18" s="4156" customFormat="1" ht="16.5" customHeight="1" thickBot="1">
      <c r="A27" s="6591"/>
      <c r="B27" s="6591"/>
      <c r="C27" s="6569"/>
      <c r="D27" s="4141" t="s">
        <v>379</v>
      </c>
      <c r="E27" s="4142" t="s">
        <v>380</v>
      </c>
      <c r="F27" s="4142" t="s">
        <v>915</v>
      </c>
      <c r="G27" s="4142" t="s">
        <v>379</v>
      </c>
      <c r="H27" s="4142" t="s">
        <v>380</v>
      </c>
      <c r="I27" s="4142" t="s">
        <v>915</v>
      </c>
      <c r="J27" s="4142" t="s">
        <v>379</v>
      </c>
      <c r="K27" s="4142" t="s">
        <v>380</v>
      </c>
      <c r="L27" s="4142" t="s">
        <v>915</v>
      </c>
      <c r="M27" s="4142" t="s">
        <v>379</v>
      </c>
      <c r="N27" s="4142" t="s">
        <v>380</v>
      </c>
      <c r="O27" s="4142" t="s">
        <v>915</v>
      </c>
      <c r="P27" s="6569"/>
      <c r="Q27" s="6571"/>
      <c r="R27" s="4140"/>
    </row>
    <row r="28" spans="1:18" s="4156" customFormat="1" ht="16" customHeight="1">
      <c r="A28" s="4201" t="s">
        <v>5181</v>
      </c>
      <c r="B28" s="4201"/>
      <c r="C28" s="4202"/>
      <c r="D28" s="4203"/>
      <c r="E28" s="4203"/>
      <c r="F28" s="4204"/>
      <c r="G28" s="4203"/>
      <c r="H28" s="4203"/>
      <c r="I28" s="4204"/>
      <c r="J28" s="4203"/>
      <c r="K28" s="4203"/>
      <c r="L28" s="4204"/>
      <c r="M28" s="4205"/>
      <c r="N28" s="4205"/>
      <c r="O28" s="4206"/>
      <c r="P28" s="4203"/>
      <c r="Q28" s="4203"/>
      <c r="R28" s="4140"/>
    </row>
    <row r="29" spans="1:18" s="4156" customFormat="1" ht="16" customHeight="1">
      <c r="A29" s="4148" t="s">
        <v>5182</v>
      </c>
      <c r="B29" s="4149" t="s">
        <v>5276</v>
      </c>
      <c r="C29" s="4173"/>
      <c r="D29" s="6572" t="s">
        <v>5226</v>
      </c>
      <c r="E29" s="6573"/>
      <c r="F29" s="6573"/>
      <c r="G29" s="6573"/>
      <c r="H29" s="6573"/>
      <c r="I29" s="6573"/>
      <c r="J29" s="4159"/>
      <c r="K29" s="4159"/>
      <c r="L29" s="4160"/>
      <c r="M29" s="4161"/>
      <c r="N29" s="4161"/>
      <c r="O29" s="4162"/>
      <c r="P29" s="4159"/>
      <c r="Q29" s="4159"/>
      <c r="R29" s="4140"/>
    </row>
    <row r="30" spans="1:18" s="4156" customFormat="1" ht="16" customHeight="1">
      <c r="A30" s="4147"/>
      <c r="B30" s="4149" t="s">
        <v>5277</v>
      </c>
      <c r="C30" s="4173"/>
      <c r="D30" s="6572" t="s">
        <v>5226</v>
      </c>
      <c r="E30" s="6573"/>
      <c r="F30" s="6573"/>
      <c r="G30" s="6573"/>
      <c r="H30" s="6573"/>
      <c r="I30" s="6573"/>
      <c r="J30" s="4159"/>
      <c r="K30" s="4159"/>
      <c r="L30" s="4160"/>
      <c r="M30" s="4161"/>
      <c r="N30" s="4161"/>
      <c r="O30" s="4162"/>
      <c r="P30" s="4159"/>
      <c r="Q30" s="4159"/>
      <c r="R30" s="4140"/>
    </row>
    <row r="31" spans="1:18" s="4156" customFormat="1" ht="16" customHeight="1">
      <c r="A31" s="4147"/>
      <c r="B31" s="4149" t="s">
        <v>5278</v>
      </c>
      <c r="C31" s="4173" t="s">
        <v>5233</v>
      </c>
      <c r="D31" s="4207">
        <v>27192</v>
      </c>
      <c r="E31" s="4207">
        <v>31325</v>
      </c>
      <c r="F31" s="4208">
        <v>58517</v>
      </c>
      <c r="G31" s="4207">
        <v>13799</v>
      </c>
      <c r="H31" s="4207">
        <v>15698</v>
      </c>
      <c r="I31" s="4208">
        <v>29497</v>
      </c>
      <c r="J31" s="4177">
        <v>13393</v>
      </c>
      <c r="K31" s="4177">
        <v>15627</v>
      </c>
      <c r="L31" s="4178">
        <v>29020</v>
      </c>
      <c r="M31" s="4179">
        <v>50.75</v>
      </c>
      <c r="N31" s="4179">
        <v>50.11</v>
      </c>
      <c r="O31" s="4180">
        <v>50.41</v>
      </c>
      <c r="P31" s="4177">
        <v>1</v>
      </c>
      <c r="Q31" s="4177">
        <v>2</v>
      </c>
      <c r="R31" s="4140"/>
    </row>
    <row r="32" spans="1:18" s="4156" customFormat="1" ht="16" customHeight="1">
      <c r="A32" s="4174"/>
      <c r="B32" s="4175" t="s">
        <v>5279</v>
      </c>
      <c r="C32" s="4176"/>
      <c r="D32" s="4209">
        <v>26724</v>
      </c>
      <c r="E32" s="4207">
        <v>30784</v>
      </c>
      <c r="F32" s="4208">
        <f>SUM(D32:E32)</f>
        <v>57508</v>
      </c>
      <c r="G32" s="4207">
        <v>15382</v>
      </c>
      <c r="H32" s="4207">
        <v>17378</v>
      </c>
      <c r="I32" s="4208">
        <f>SUM(G32:H32)</f>
        <v>32760</v>
      </c>
      <c r="J32" s="4177">
        <v>11342</v>
      </c>
      <c r="K32" s="4177">
        <v>13406</v>
      </c>
      <c r="L32" s="4178">
        <f>F32-I32</f>
        <v>24748</v>
      </c>
      <c r="M32" s="4179">
        <f>G32/D32*100</f>
        <v>57.558748690315817</v>
      </c>
      <c r="N32" s="4179">
        <f>H32/E32*100</f>
        <v>56.451403326403323</v>
      </c>
      <c r="O32" s="4180">
        <f>ROUND(I32/F32*100,2)</f>
        <v>56.97</v>
      </c>
      <c r="P32" s="4177">
        <v>3</v>
      </c>
      <c r="Q32" s="4177">
        <v>6</v>
      </c>
      <c r="R32" s="4140"/>
    </row>
    <row r="33" spans="1:18" s="4156" customFormat="1" ht="16" customHeight="1" thickBot="1">
      <c r="A33" s="4192"/>
      <c r="B33" s="4193" t="s">
        <v>5280</v>
      </c>
      <c r="C33" s="4194"/>
      <c r="D33" s="6564" t="s">
        <v>5226</v>
      </c>
      <c r="E33" s="6565"/>
      <c r="F33" s="6565"/>
      <c r="G33" s="6565"/>
      <c r="H33" s="6565"/>
      <c r="I33" s="6565"/>
      <c r="J33" s="4166"/>
      <c r="K33" s="4166"/>
      <c r="L33" s="4167"/>
      <c r="M33" s="4168"/>
      <c r="N33" s="4168"/>
      <c r="O33" s="4169"/>
      <c r="P33" s="4166"/>
      <c r="Q33" s="4166"/>
      <c r="R33" s="4140"/>
    </row>
    <row r="34" spans="1:18" s="4156" customFormat="1" ht="16" customHeight="1">
      <c r="A34" s="4210" t="s">
        <v>5264</v>
      </c>
      <c r="B34" s="4211"/>
      <c r="C34" s="4212"/>
      <c r="D34" s="4207"/>
      <c r="E34" s="4207"/>
      <c r="F34" s="4208"/>
      <c r="G34" s="4207"/>
      <c r="H34" s="4207"/>
      <c r="I34" s="4208"/>
      <c r="J34" s="4177"/>
      <c r="K34" s="4177"/>
      <c r="L34" s="4178"/>
      <c r="M34" s="4179"/>
      <c r="N34" s="4179"/>
      <c r="O34" s="4180"/>
      <c r="P34" s="4177"/>
      <c r="Q34" s="4177"/>
      <c r="R34" s="4140"/>
    </row>
    <row r="35" spans="1:18" s="4156" customFormat="1" ht="16" customHeight="1">
      <c r="A35" s="4190" t="s">
        <v>1936</v>
      </c>
      <c r="B35" s="4175" t="s">
        <v>5281</v>
      </c>
      <c r="C35" s="4176"/>
      <c r="D35" s="4191" t="s">
        <v>5211</v>
      </c>
      <c r="E35" s="4191" t="s">
        <v>5211</v>
      </c>
      <c r="F35" s="4178">
        <v>41237</v>
      </c>
      <c r="G35" s="4191" t="s">
        <v>5211</v>
      </c>
      <c r="H35" s="4191" t="s">
        <v>5211</v>
      </c>
      <c r="I35" s="4178">
        <v>35905</v>
      </c>
      <c r="J35" s="4191" t="s">
        <v>5211</v>
      </c>
      <c r="K35" s="4191" t="s">
        <v>5211</v>
      </c>
      <c r="L35" s="4178">
        <v>5332</v>
      </c>
      <c r="M35" s="4191" t="s">
        <v>5211</v>
      </c>
      <c r="N35" s="4191" t="s">
        <v>5211</v>
      </c>
      <c r="O35" s="4180">
        <f t="shared" ref="O35:O40" si="6">ROUND(I35/F35*100,2)</f>
        <v>87.07</v>
      </c>
      <c r="P35" s="4177">
        <v>3</v>
      </c>
      <c r="Q35" s="4177">
        <v>4</v>
      </c>
    </row>
    <row r="36" spans="1:18" s="4156" customFormat="1" ht="16" customHeight="1">
      <c r="A36" s="4190"/>
      <c r="B36" s="4175" t="s">
        <v>5282</v>
      </c>
      <c r="C36" s="4176"/>
      <c r="D36" s="4191" t="s">
        <v>5211</v>
      </c>
      <c r="E36" s="4191" t="s">
        <v>5211</v>
      </c>
      <c r="F36" s="4178">
        <v>42808</v>
      </c>
      <c r="G36" s="4191" t="s">
        <v>5211</v>
      </c>
      <c r="H36" s="4191" t="s">
        <v>5211</v>
      </c>
      <c r="I36" s="4178">
        <v>36431</v>
      </c>
      <c r="J36" s="4191" t="s">
        <v>5211</v>
      </c>
      <c r="K36" s="4191" t="s">
        <v>5211</v>
      </c>
      <c r="L36" s="4178">
        <v>6377</v>
      </c>
      <c r="M36" s="4191" t="s">
        <v>5211</v>
      </c>
      <c r="N36" s="4191" t="s">
        <v>5211</v>
      </c>
      <c r="O36" s="4180">
        <f t="shared" si="6"/>
        <v>85.1</v>
      </c>
      <c r="P36" s="4177">
        <v>3</v>
      </c>
      <c r="Q36" s="4177">
        <v>4</v>
      </c>
    </row>
    <row r="37" spans="1:18" s="4156" customFormat="1" ht="16" customHeight="1">
      <c r="A37" s="4148"/>
      <c r="B37" s="4149" t="s">
        <v>5283</v>
      </c>
      <c r="C37" s="4173"/>
      <c r="D37" s="4152" t="s">
        <v>5211</v>
      </c>
      <c r="E37" s="4152" t="s">
        <v>5211</v>
      </c>
      <c r="F37" s="4153">
        <v>45665</v>
      </c>
      <c r="G37" s="4152" t="s">
        <v>5211</v>
      </c>
      <c r="H37" s="4152" t="s">
        <v>5211</v>
      </c>
      <c r="I37" s="4153">
        <v>36882</v>
      </c>
      <c r="J37" s="4152" t="s">
        <v>5211</v>
      </c>
      <c r="K37" s="4152" t="s">
        <v>5211</v>
      </c>
      <c r="L37" s="4153">
        <v>8783</v>
      </c>
      <c r="M37" s="4152" t="s">
        <v>5211</v>
      </c>
      <c r="N37" s="4152" t="s">
        <v>5211</v>
      </c>
      <c r="O37" s="4154">
        <f t="shared" si="6"/>
        <v>80.77</v>
      </c>
      <c r="P37" s="4155">
        <v>3</v>
      </c>
      <c r="Q37" s="4155">
        <v>5</v>
      </c>
    </row>
    <row r="38" spans="1:18" s="4156" customFormat="1" ht="16" customHeight="1">
      <c r="A38" s="4148"/>
      <c r="B38" s="4149" t="s">
        <v>5284</v>
      </c>
      <c r="C38" s="4173"/>
      <c r="D38" s="4155">
        <v>21813</v>
      </c>
      <c r="E38" s="4155">
        <v>26561</v>
      </c>
      <c r="F38" s="4153">
        <f>SUM(D38:E38)</f>
        <v>48374</v>
      </c>
      <c r="G38" s="4155">
        <v>19019</v>
      </c>
      <c r="H38" s="4155">
        <v>22501</v>
      </c>
      <c r="I38" s="4153">
        <f>SUM(G38:H38)</f>
        <v>41520</v>
      </c>
      <c r="J38" s="4155">
        <f t="shared" ref="J38:L40" si="7">D38-G38</f>
        <v>2794</v>
      </c>
      <c r="K38" s="4155">
        <f t="shared" si="7"/>
        <v>4060</v>
      </c>
      <c r="L38" s="4153">
        <f t="shared" si="7"/>
        <v>6854</v>
      </c>
      <c r="M38" s="4158">
        <f t="shared" ref="M38:N40" si="8">ROUND(G38/D38*100,2)</f>
        <v>87.19</v>
      </c>
      <c r="N38" s="4158">
        <f t="shared" si="8"/>
        <v>84.71</v>
      </c>
      <c r="O38" s="4154">
        <f t="shared" si="6"/>
        <v>85.83</v>
      </c>
      <c r="P38" s="4155">
        <v>3</v>
      </c>
      <c r="Q38" s="4155">
        <v>6</v>
      </c>
    </row>
    <row r="39" spans="1:18" s="4156" customFormat="1" ht="16" customHeight="1">
      <c r="A39" s="4148"/>
      <c r="B39" s="4149" t="s">
        <v>5285</v>
      </c>
      <c r="C39" s="4173"/>
      <c r="D39" s="4155">
        <v>23246</v>
      </c>
      <c r="E39" s="4155">
        <v>27592</v>
      </c>
      <c r="F39" s="4153">
        <f>SUM(D39:E39)</f>
        <v>50838</v>
      </c>
      <c r="G39" s="4155">
        <v>20128</v>
      </c>
      <c r="H39" s="4155">
        <v>23864</v>
      </c>
      <c r="I39" s="4153">
        <f>SUM(G39:H39)</f>
        <v>43992</v>
      </c>
      <c r="J39" s="4155">
        <f t="shared" si="7"/>
        <v>3118</v>
      </c>
      <c r="K39" s="4155">
        <f t="shared" si="7"/>
        <v>3728</v>
      </c>
      <c r="L39" s="4153">
        <f t="shared" si="7"/>
        <v>6846</v>
      </c>
      <c r="M39" s="4158">
        <f t="shared" si="8"/>
        <v>86.59</v>
      </c>
      <c r="N39" s="4158">
        <f t="shared" si="8"/>
        <v>86.49</v>
      </c>
      <c r="O39" s="4154">
        <f t="shared" si="6"/>
        <v>86.53</v>
      </c>
      <c r="P39" s="4155">
        <v>3</v>
      </c>
      <c r="Q39" s="4155">
        <v>5</v>
      </c>
    </row>
    <row r="40" spans="1:18" s="4156" customFormat="1" ht="16" customHeight="1">
      <c r="A40" s="4148"/>
      <c r="B40" s="4149" t="s">
        <v>5286</v>
      </c>
      <c r="C40" s="4173"/>
      <c r="D40" s="4155">
        <v>23942</v>
      </c>
      <c r="E40" s="4155">
        <v>28656</v>
      </c>
      <c r="F40" s="4153">
        <f>SUM(D40:E40)</f>
        <v>52598</v>
      </c>
      <c r="G40" s="4155">
        <v>21190</v>
      </c>
      <c r="H40" s="4155">
        <v>25441</v>
      </c>
      <c r="I40" s="4153">
        <f>SUM(G40:H40)</f>
        <v>46631</v>
      </c>
      <c r="J40" s="4155">
        <f t="shared" si="7"/>
        <v>2752</v>
      </c>
      <c r="K40" s="4155">
        <f t="shared" si="7"/>
        <v>3215</v>
      </c>
      <c r="L40" s="4153">
        <f t="shared" si="7"/>
        <v>5967</v>
      </c>
      <c r="M40" s="4158">
        <f t="shared" si="8"/>
        <v>88.51</v>
      </c>
      <c r="N40" s="4158">
        <f t="shared" si="8"/>
        <v>88.78</v>
      </c>
      <c r="O40" s="4154">
        <f t="shared" si="6"/>
        <v>88.66</v>
      </c>
      <c r="P40" s="4155">
        <v>3</v>
      </c>
      <c r="Q40" s="4155">
        <v>4</v>
      </c>
    </row>
    <row r="41" spans="1:18" s="4156" customFormat="1" ht="16" customHeight="1">
      <c r="A41" s="4148"/>
      <c r="B41" s="4149" t="s">
        <v>5287</v>
      </c>
      <c r="C41" s="4173"/>
      <c r="D41" s="6572" t="s">
        <v>5226</v>
      </c>
      <c r="E41" s="6573"/>
      <c r="F41" s="6573"/>
      <c r="G41" s="6573"/>
      <c r="H41" s="6573"/>
      <c r="I41" s="6573"/>
      <c r="J41" s="4159"/>
      <c r="K41" s="4159"/>
      <c r="L41" s="4160"/>
      <c r="M41" s="4161"/>
      <c r="N41" s="4161"/>
      <c r="O41" s="4162"/>
      <c r="P41" s="4159"/>
      <c r="Q41" s="4159"/>
    </row>
    <row r="42" spans="1:18" s="4156" customFormat="1" ht="16" customHeight="1">
      <c r="A42" s="4148"/>
      <c r="B42" s="4149" t="s">
        <v>5288</v>
      </c>
      <c r="C42" s="4173"/>
      <c r="D42" s="4155">
        <v>26068</v>
      </c>
      <c r="E42" s="4155">
        <v>31205</v>
      </c>
      <c r="F42" s="4153">
        <f>SUM(D42:E42)</f>
        <v>57273</v>
      </c>
      <c r="G42" s="4155">
        <v>21411</v>
      </c>
      <c r="H42" s="4155">
        <v>25861</v>
      </c>
      <c r="I42" s="4153">
        <f>SUM(G42:H42)</f>
        <v>47272</v>
      </c>
      <c r="J42" s="4155">
        <f t="shared" ref="J42:L46" si="9">D42-G42</f>
        <v>4657</v>
      </c>
      <c r="K42" s="4155">
        <f t="shared" si="9"/>
        <v>5344</v>
      </c>
      <c r="L42" s="4153">
        <f t="shared" si="9"/>
        <v>10001</v>
      </c>
      <c r="M42" s="4158">
        <f t="shared" ref="M42:O46" si="10">ROUND(G42/D42*100,2)</f>
        <v>82.14</v>
      </c>
      <c r="N42" s="4158">
        <f t="shared" si="10"/>
        <v>82.87</v>
      </c>
      <c r="O42" s="4154">
        <f t="shared" si="10"/>
        <v>82.54</v>
      </c>
      <c r="P42" s="4155">
        <v>3</v>
      </c>
      <c r="Q42" s="4155">
        <v>4</v>
      </c>
    </row>
    <row r="43" spans="1:18" s="4214" customFormat="1" ht="16" customHeight="1">
      <c r="A43" s="4148" t="s">
        <v>5182</v>
      </c>
      <c r="B43" s="4149" t="s">
        <v>5289</v>
      </c>
      <c r="C43" s="4173"/>
      <c r="D43" s="4155">
        <v>27117</v>
      </c>
      <c r="E43" s="4155">
        <v>32291</v>
      </c>
      <c r="F43" s="4153">
        <f>SUM(D43:E43)</f>
        <v>59408</v>
      </c>
      <c r="G43" s="4155">
        <v>21425</v>
      </c>
      <c r="H43" s="4155">
        <v>25823</v>
      </c>
      <c r="I43" s="4153">
        <f>SUM(G43:H43)</f>
        <v>47248</v>
      </c>
      <c r="J43" s="4155">
        <f t="shared" si="9"/>
        <v>5692</v>
      </c>
      <c r="K43" s="4155">
        <f t="shared" si="9"/>
        <v>6468</v>
      </c>
      <c r="L43" s="4153">
        <f t="shared" si="9"/>
        <v>12160</v>
      </c>
      <c r="M43" s="4158">
        <f t="shared" si="10"/>
        <v>79.010000000000005</v>
      </c>
      <c r="N43" s="4158">
        <f t="shared" si="10"/>
        <v>79.97</v>
      </c>
      <c r="O43" s="4154">
        <f t="shared" si="10"/>
        <v>79.53</v>
      </c>
      <c r="P43" s="4213">
        <v>3</v>
      </c>
      <c r="Q43" s="4213">
        <v>4</v>
      </c>
      <c r="R43" s="4156"/>
    </row>
    <row r="44" spans="1:18" ht="16" customHeight="1">
      <c r="A44" s="4147"/>
      <c r="B44" s="4149" t="s">
        <v>5290</v>
      </c>
      <c r="C44" s="4173"/>
      <c r="D44" s="4155">
        <v>28174</v>
      </c>
      <c r="E44" s="4155">
        <v>33502</v>
      </c>
      <c r="F44" s="4153">
        <f>SUM(D44:E44)</f>
        <v>61676</v>
      </c>
      <c r="G44" s="4155">
        <v>21696</v>
      </c>
      <c r="H44" s="4155">
        <v>26241</v>
      </c>
      <c r="I44" s="4153">
        <f>SUM(G44:H44)</f>
        <v>47937</v>
      </c>
      <c r="J44" s="4155">
        <f t="shared" si="9"/>
        <v>6478</v>
      </c>
      <c r="K44" s="4155">
        <f t="shared" si="9"/>
        <v>7261</v>
      </c>
      <c r="L44" s="4153">
        <f t="shared" si="9"/>
        <v>13739</v>
      </c>
      <c r="M44" s="4158">
        <f t="shared" si="10"/>
        <v>77.010000000000005</v>
      </c>
      <c r="N44" s="4158">
        <f t="shared" si="10"/>
        <v>78.33</v>
      </c>
      <c r="O44" s="4154">
        <f t="shared" si="10"/>
        <v>77.72</v>
      </c>
      <c r="P44" s="4155">
        <v>3</v>
      </c>
      <c r="Q44" s="4155">
        <v>4</v>
      </c>
      <c r="R44" s="4156"/>
    </row>
    <row r="45" spans="1:18" ht="16" customHeight="1">
      <c r="A45" s="4147"/>
      <c r="B45" s="4149" t="s">
        <v>5291</v>
      </c>
      <c r="C45" s="4173"/>
      <c r="D45" s="4155">
        <v>28857</v>
      </c>
      <c r="E45" s="4155">
        <v>33942</v>
      </c>
      <c r="F45" s="4153">
        <f>SUM(D45:E45)</f>
        <v>62799</v>
      </c>
      <c r="G45" s="4155">
        <v>20904</v>
      </c>
      <c r="H45" s="4155">
        <v>24700</v>
      </c>
      <c r="I45" s="4153">
        <f>SUM(G45:H45)</f>
        <v>45604</v>
      </c>
      <c r="J45" s="4155">
        <f t="shared" si="9"/>
        <v>7953</v>
      </c>
      <c r="K45" s="4155">
        <f t="shared" si="9"/>
        <v>9242</v>
      </c>
      <c r="L45" s="4153">
        <f t="shared" si="9"/>
        <v>17195</v>
      </c>
      <c r="M45" s="4158">
        <f t="shared" si="10"/>
        <v>72.44</v>
      </c>
      <c r="N45" s="4158">
        <f t="shared" si="10"/>
        <v>72.77</v>
      </c>
      <c r="O45" s="4154">
        <f t="shared" si="10"/>
        <v>72.62</v>
      </c>
      <c r="P45" s="4155">
        <v>3</v>
      </c>
      <c r="Q45" s="4155">
        <v>4</v>
      </c>
      <c r="R45" s="4156"/>
    </row>
    <row r="46" spans="1:18" ht="16" customHeight="1" thickBot="1">
      <c r="A46" s="4163"/>
      <c r="B46" s="4164" t="s">
        <v>5292</v>
      </c>
      <c r="C46" s="4215"/>
      <c r="D46" s="4216">
        <v>28774</v>
      </c>
      <c r="E46" s="4216">
        <v>33600</v>
      </c>
      <c r="F46" s="4217">
        <f>SUM(D46:E46)</f>
        <v>62374</v>
      </c>
      <c r="G46" s="4216">
        <v>17747</v>
      </c>
      <c r="H46" s="4216">
        <v>20748</v>
      </c>
      <c r="I46" s="4217">
        <f>SUM(G46:H46)</f>
        <v>38495</v>
      </c>
      <c r="J46" s="4216">
        <f t="shared" si="9"/>
        <v>11027</v>
      </c>
      <c r="K46" s="4216">
        <f t="shared" si="9"/>
        <v>12852</v>
      </c>
      <c r="L46" s="4217">
        <f t="shared" si="9"/>
        <v>23879</v>
      </c>
      <c r="M46" s="4218">
        <f t="shared" si="10"/>
        <v>61.68</v>
      </c>
      <c r="N46" s="4218">
        <f t="shared" si="10"/>
        <v>61.75</v>
      </c>
      <c r="O46" s="4219">
        <f t="shared" si="10"/>
        <v>61.72</v>
      </c>
      <c r="P46" s="4216">
        <v>3</v>
      </c>
      <c r="Q46" s="4216">
        <v>4</v>
      </c>
      <c r="R46" s="4156"/>
    </row>
    <row r="47" spans="1:18" ht="15" customHeight="1">
      <c r="A47" s="4156"/>
      <c r="B47" s="4156"/>
      <c r="C47" s="4156"/>
      <c r="D47" s="4156"/>
      <c r="E47" s="4170"/>
      <c r="F47" s="4200"/>
      <c r="G47" s="4170"/>
      <c r="H47" s="4170"/>
      <c r="I47" s="4200"/>
      <c r="J47" s="4170"/>
      <c r="K47" s="4170"/>
      <c r="L47" s="4200"/>
      <c r="M47" s="4170"/>
      <c r="N47" s="4170"/>
      <c r="O47" s="4200"/>
      <c r="P47" s="4170"/>
      <c r="Q47" s="517" t="s">
        <v>5244</v>
      </c>
      <c r="R47" s="4156"/>
    </row>
    <row r="48" spans="1:18">
      <c r="A48" s="4214"/>
      <c r="B48" s="4214"/>
      <c r="C48" s="4214"/>
      <c r="D48" s="4214"/>
      <c r="E48" s="4214"/>
      <c r="F48" s="4220"/>
      <c r="G48" s="4214"/>
      <c r="H48" s="4214"/>
      <c r="I48" s="4220"/>
      <c r="J48" s="4214"/>
      <c r="K48" s="4214"/>
      <c r="L48" s="4220"/>
      <c r="M48" s="4214"/>
      <c r="N48" s="4214"/>
      <c r="O48" s="4220"/>
      <c r="P48" s="4214"/>
      <c r="Q48" s="4214"/>
      <c r="R48" s="4214"/>
    </row>
  </sheetData>
  <mergeCells count="20">
    <mergeCell ref="A1:I1"/>
    <mergeCell ref="A3:C4"/>
    <mergeCell ref="D3:F3"/>
    <mergeCell ref="G3:I3"/>
    <mergeCell ref="J3:L3"/>
    <mergeCell ref="Q3:Q4"/>
    <mergeCell ref="A24:I24"/>
    <mergeCell ref="A26:C27"/>
    <mergeCell ref="D26:F26"/>
    <mergeCell ref="G26:I26"/>
    <mergeCell ref="J26:L26"/>
    <mergeCell ref="M26:O26"/>
    <mergeCell ref="P26:P27"/>
    <mergeCell ref="Q26:Q27"/>
    <mergeCell ref="M3:O3"/>
    <mergeCell ref="D29:I29"/>
    <mergeCell ref="D30:I30"/>
    <mergeCell ref="D33:I33"/>
    <mergeCell ref="D41:I41"/>
    <mergeCell ref="P3:P4"/>
  </mergeCells>
  <phoneticPr fontId="2"/>
  <printOptions horizontalCentered="1"/>
  <pageMargins left="0.23622047244094491" right="0.23622047244094491" top="0.74803149606299213" bottom="0.74803149606299213" header="0.31496062992125984" footer="0.31496062992125984"/>
  <pageSetup paperSize="9" firstPageNumber="150" fitToHeight="0" orientation="portrait" r:id="rId1"/>
  <headerFooter alignWithMargins="0">
    <oddFooter>&amp;C&amp;"ＭＳ 明朝,標準"&amp;10&amp;P</oddFooter>
  </headerFooter>
  <colBreaks count="1" manualBreakCount="1">
    <brk id="9" max="44"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4B4B8-48F4-4E56-9F46-9349A61E5B1B}">
  <dimension ref="A1:Q29"/>
  <sheetViews>
    <sheetView showGridLines="0" view="pageBreakPreview" topLeftCell="E1" zoomScale="98" zoomScaleNormal="100" zoomScaleSheetLayoutView="98" workbookViewId="0">
      <selection activeCell="I18" sqref="I18"/>
    </sheetView>
  </sheetViews>
  <sheetFormatPr defaultColWidth="9" defaultRowHeight="13"/>
  <cols>
    <col min="1" max="1" width="5.1796875" style="4253" customWidth="1"/>
    <col min="2" max="2" width="11.08984375" style="4253" customWidth="1"/>
    <col min="3" max="3" width="8.453125" style="4253" customWidth="1"/>
    <col min="4" max="5" width="12.81640625" style="4253" customWidth="1"/>
    <col min="6" max="6" width="12.81640625" style="4221" customWidth="1"/>
    <col min="7" max="8" width="12.81640625" style="4253" customWidth="1"/>
    <col min="9" max="9" width="12.81640625" style="4221" customWidth="1"/>
    <col min="10" max="11" width="12.6328125" style="4253" customWidth="1"/>
    <col min="12" max="12" width="12.6328125" style="4221" customWidth="1"/>
    <col min="13" max="14" width="12.6328125" style="4253" customWidth="1"/>
    <col min="15" max="15" width="12.6328125" style="4221" customWidth="1"/>
    <col min="16" max="17" width="12.6328125" style="4253" customWidth="1"/>
    <col min="18" max="16384" width="9" style="4253"/>
  </cols>
  <sheetData>
    <row r="1" spans="1:17" s="4221" customFormat="1" ht="30" customHeight="1">
      <c r="A1" s="6599" t="s">
        <v>5293</v>
      </c>
      <c r="B1" s="6599"/>
      <c r="C1" s="6599"/>
      <c r="D1" s="6599"/>
      <c r="E1" s="6599"/>
      <c r="F1" s="6599"/>
      <c r="G1" s="6599"/>
      <c r="H1" s="6599"/>
      <c r="I1" s="6599"/>
    </row>
    <row r="2" spans="1:17" s="4222" customFormat="1" ht="14.25" customHeight="1" thickBot="1">
      <c r="F2" s="4223"/>
      <c r="I2" s="4223"/>
      <c r="L2" s="4223"/>
      <c r="O2" s="4223"/>
      <c r="Q2" s="4224" t="s">
        <v>1996</v>
      </c>
    </row>
    <row r="3" spans="1:17" s="4221" customFormat="1" ht="17.25" customHeight="1">
      <c r="A3" s="6600" t="s">
        <v>5174</v>
      </c>
      <c r="B3" s="6600"/>
      <c r="C3" s="6601"/>
      <c r="D3" s="6604" t="s">
        <v>5175</v>
      </c>
      <c r="E3" s="6605"/>
      <c r="F3" s="6606"/>
      <c r="G3" s="6604" t="s">
        <v>5176</v>
      </c>
      <c r="H3" s="6605"/>
      <c r="I3" s="6606"/>
      <c r="J3" s="6604" t="s">
        <v>5177</v>
      </c>
      <c r="K3" s="6605"/>
      <c r="L3" s="6606"/>
      <c r="M3" s="6604" t="s">
        <v>5178</v>
      </c>
      <c r="N3" s="6605"/>
      <c r="O3" s="6606"/>
      <c r="P3" s="6593" t="s">
        <v>5179</v>
      </c>
      <c r="Q3" s="6595" t="s">
        <v>5180</v>
      </c>
    </row>
    <row r="4" spans="1:17" s="4221" customFormat="1" ht="17.25" customHeight="1" thickBot="1">
      <c r="A4" s="6602"/>
      <c r="B4" s="6602"/>
      <c r="C4" s="6603"/>
      <c r="D4" s="4225" t="s">
        <v>379</v>
      </c>
      <c r="E4" s="4226" t="s">
        <v>380</v>
      </c>
      <c r="F4" s="4226" t="s">
        <v>915</v>
      </c>
      <c r="G4" s="4226" t="s">
        <v>379</v>
      </c>
      <c r="H4" s="4226" t="s">
        <v>380</v>
      </c>
      <c r="I4" s="4226" t="s">
        <v>915</v>
      </c>
      <c r="J4" s="4226" t="s">
        <v>379</v>
      </c>
      <c r="K4" s="4226" t="s">
        <v>380</v>
      </c>
      <c r="L4" s="4226" t="s">
        <v>915</v>
      </c>
      <c r="M4" s="4226" t="s">
        <v>379</v>
      </c>
      <c r="N4" s="4226" t="s">
        <v>380</v>
      </c>
      <c r="O4" s="4226" t="s">
        <v>915</v>
      </c>
      <c r="P4" s="6594"/>
      <c r="Q4" s="6596"/>
    </row>
    <row r="5" spans="1:17" s="4231" customFormat="1" ht="16.5" customHeight="1">
      <c r="A5" s="6585" t="s">
        <v>5181</v>
      </c>
      <c r="B5" s="6585"/>
      <c r="C5" s="6597"/>
      <c r="D5" s="4227"/>
      <c r="E5" s="4227"/>
      <c r="F5" s="4228"/>
      <c r="G5" s="4227"/>
      <c r="H5" s="4227"/>
      <c r="I5" s="4228"/>
      <c r="J5" s="4227"/>
      <c r="K5" s="4227"/>
      <c r="L5" s="4228"/>
      <c r="M5" s="4229"/>
      <c r="N5" s="4229"/>
      <c r="O5" s="4230"/>
      <c r="P5" s="4227"/>
      <c r="Q5" s="4227"/>
    </row>
    <row r="6" spans="1:17" s="4231" customFormat="1" ht="16.5" customHeight="1">
      <c r="A6" s="4232" t="s">
        <v>5182</v>
      </c>
      <c r="B6" s="4233" t="s">
        <v>5294</v>
      </c>
      <c r="C6" s="4234"/>
      <c r="D6" s="4235">
        <v>28381</v>
      </c>
      <c r="E6" s="4235">
        <v>32959</v>
      </c>
      <c r="F6" s="4236">
        <v>61340</v>
      </c>
      <c r="G6" s="4235">
        <v>21821</v>
      </c>
      <c r="H6" s="4235">
        <v>24458</v>
      </c>
      <c r="I6" s="4236">
        <v>46279</v>
      </c>
      <c r="J6" s="4235">
        <v>6560</v>
      </c>
      <c r="K6" s="4235">
        <v>8501</v>
      </c>
      <c r="L6" s="4236">
        <v>15061</v>
      </c>
      <c r="M6" s="4237">
        <v>76.885944822240219</v>
      </c>
      <c r="N6" s="4237">
        <v>74.20734852392367</v>
      </c>
      <c r="O6" s="4238">
        <v>75.446690577111184</v>
      </c>
      <c r="P6" s="4235">
        <v>1</v>
      </c>
      <c r="Q6" s="4235">
        <v>3</v>
      </c>
    </row>
    <row r="7" spans="1:17" s="4240" customFormat="1" ht="16.5" customHeight="1">
      <c r="A7" s="4239"/>
      <c r="B7" s="4233" t="s">
        <v>5295</v>
      </c>
      <c r="C7" s="4234"/>
      <c r="D7" s="4235">
        <v>27563</v>
      </c>
      <c r="E7" s="4235">
        <v>31887</v>
      </c>
      <c r="F7" s="4236">
        <v>59450</v>
      </c>
      <c r="G7" s="4235">
        <v>17401</v>
      </c>
      <c r="H7" s="4235">
        <v>19150</v>
      </c>
      <c r="I7" s="4236">
        <v>36551</v>
      </c>
      <c r="J7" s="4235">
        <v>10162</v>
      </c>
      <c r="K7" s="4235">
        <v>12737</v>
      </c>
      <c r="L7" s="4236">
        <v>22899</v>
      </c>
      <c r="M7" s="4237">
        <v>63.13</v>
      </c>
      <c r="N7" s="4237">
        <v>60.06</v>
      </c>
      <c r="O7" s="4238">
        <v>61.48</v>
      </c>
      <c r="P7" s="4235">
        <v>1</v>
      </c>
      <c r="Q7" s="4235">
        <v>4</v>
      </c>
    </row>
    <row r="8" spans="1:17" s="4240" customFormat="1" ht="16.5" customHeight="1">
      <c r="A8" s="4241"/>
      <c r="B8" s="4242" t="s">
        <v>5296</v>
      </c>
      <c r="C8" s="4243"/>
      <c r="D8" s="4244">
        <v>27148</v>
      </c>
      <c r="E8" s="4244">
        <v>31212</v>
      </c>
      <c r="F8" s="4245">
        <v>58360</v>
      </c>
      <c r="G8" s="4244">
        <v>13361</v>
      </c>
      <c r="H8" s="4244">
        <v>14115</v>
      </c>
      <c r="I8" s="4245">
        <v>27476</v>
      </c>
      <c r="J8" s="4244">
        <v>13787</v>
      </c>
      <c r="K8" s="4244">
        <v>17097</v>
      </c>
      <c r="L8" s="4245">
        <v>30884</v>
      </c>
      <c r="M8" s="4246">
        <v>49.22</v>
      </c>
      <c r="N8" s="4246">
        <v>45.22</v>
      </c>
      <c r="O8" s="4247">
        <v>47.08</v>
      </c>
      <c r="P8" s="4244">
        <v>1</v>
      </c>
      <c r="Q8" s="4244">
        <v>3</v>
      </c>
    </row>
    <row r="9" spans="1:17" s="4240" customFormat="1" ht="16.5" customHeight="1">
      <c r="A9" s="4241"/>
      <c r="B9" s="4242" t="s">
        <v>5297</v>
      </c>
      <c r="C9" s="4243"/>
      <c r="D9" s="4244">
        <v>27082</v>
      </c>
      <c r="E9" s="4244">
        <v>30827</v>
      </c>
      <c r="F9" s="4245">
        <v>57909</v>
      </c>
      <c r="G9" s="4244">
        <v>15532</v>
      </c>
      <c r="H9" s="4244">
        <v>17123</v>
      </c>
      <c r="I9" s="4245">
        <v>32655</v>
      </c>
      <c r="J9" s="4244">
        <v>11550</v>
      </c>
      <c r="K9" s="4244">
        <v>13704</v>
      </c>
      <c r="L9" s="4245">
        <v>25254</v>
      </c>
      <c r="M9" s="4246">
        <v>57.35</v>
      </c>
      <c r="N9" s="4246">
        <v>55.55</v>
      </c>
      <c r="O9" s="4247">
        <v>56.39</v>
      </c>
      <c r="P9" s="4244">
        <v>1</v>
      </c>
      <c r="Q9" s="4244">
        <v>4</v>
      </c>
    </row>
    <row r="10" spans="1:17" s="4240" customFormat="1" ht="16.5" customHeight="1" thickBot="1">
      <c r="A10" s="4117" t="s">
        <v>5188</v>
      </c>
      <c r="B10" s="4118" t="s">
        <v>5298</v>
      </c>
      <c r="C10" s="4248"/>
      <c r="D10" s="4249">
        <v>25975</v>
      </c>
      <c r="E10" s="4249">
        <v>29235</v>
      </c>
      <c r="F10" s="4250">
        <v>55210</v>
      </c>
      <c r="G10" s="4249">
        <v>13667</v>
      </c>
      <c r="H10" s="4249">
        <v>14922</v>
      </c>
      <c r="I10" s="4250">
        <v>28589</v>
      </c>
      <c r="J10" s="4249">
        <f>D10-G10</f>
        <v>12308</v>
      </c>
      <c r="K10" s="4249">
        <f>E10-H10</f>
        <v>14313</v>
      </c>
      <c r="L10" s="4250">
        <f>SUM(J10:K10)</f>
        <v>26621</v>
      </c>
      <c r="M10" s="4251">
        <v>52.62</v>
      </c>
      <c r="N10" s="4251">
        <v>51.04</v>
      </c>
      <c r="O10" s="4252">
        <v>51.78</v>
      </c>
      <c r="P10" s="4249">
        <v>1</v>
      </c>
      <c r="Q10" s="4249">
        <v>3</v>
      </c>
    </row>
    <row r="11" spans="1:17" ht="16.5" customHeight="1">
      <c r="A11" s="6582" t="s">
        <v>5299</v>
      </c>
      <c r="B11" s="6582"/>
      <c r="C11" s="6598"/>
    </row>
    <row r="12" spans="1:17" s="4231" customFormat="1" ht="16.5" customHeight="1">
      <c r="A12" s="4232" t="s">
        <v>1936</v>
      </c>
      <c r="B12" s="4233" t="s">
        <v>5300</v>
      </c>
      <c r="C12" s="4234"/>
      <c r="D12" s="4254" t="s">
        <v>5211</v>
      </c>
      <c r="E12" s="4254" t="s">
        <v>5211</v>
      </c>
      <c r="F12" s="4236">
        <v>40560</v>
      </c>
      <c r="G12" s="4254" t="s">
        <v>5211</v>
      </c>
      <c r="H12" s="4254" t="s">
        <v>5211</v>
      </c>
      <c r="I12" s="4236">
        <v>34748</v>
      </c>
      <c r="J12" s="4254" t="s">
        <v>5211</v>
      </c>
      <c r="K12" s="4254" t="s">
        <v>5211</v>
      </c>
      <c r="L12" s="4236">
        <v>5812</v>
      </c>
      <c r="M12" s="4254" t="s">
        <v>5211</v>
      </c>
      <c r="N12" s="4254" t="s">
        <v>5211</v>
      </c>
      <c r="O12" s="4238">
        <v>85.670611439842205</v>
      </c>
      <c r="P12" s="4235">
        <v>3</v>
      </c>
      <c r="Q12" s="4235">
        <v>8</v>
      </c>
    </row>
    <row r="13" spans="1:17" s="4231" customFormat="1" ht="16.5" customHeight="1">
      <c r="A13" s="4232"/>
      <c r="B13" s="4233" t="s">
        <v>5301</v>
      </c>
      <c r="C13" s="4234"/>
      <c r="D13" s="4254" t="s">
        <v>5211</v>
      </c>
      <c r="E13" s="4254" t="s">
        <v>5211</v>
      </c>
      <c r="F13" s="4236">
        <v>41600</v>
      </c>
      <c r="G13" s="4254" t="s">
        <v>5211</v>
      </c>
      <c r="H13" s="4254" t="s">
        <v>5211</v>
      </c>
      <c r="I13" s="4236">
        <v>33739</v>
      </c>
      <c r="J13" s="4254" t="s">
        <v>5211</v>
      </c>
      <c r="K13" s="4254" t="s">
        <v>5211</v>
      </c>
      <c r="L13" s="4236">
        <v>7861</v>
      </c>
      <c r="M13" s="4254" t="s">
        <v>5211</v>
      </c>
      <c r="N13" s="4254" t="s">
        <v>5211</v>
      </c>
      <c r="O13" s="4238">
        <v>81.103365384615387</v>
      </c>
      <c r="P13" s="4235">
        <v>3</v>
      </c>
      <c r="Q13" s="4235">
        <v>6</v>
      </c>
    </row>
    <row r="14" spans="1:17" s="4231" customFormat="1" ht="16.5" customHeight="1">
      <c r="A14" s="4232"/>
      <c r="B14" s="4233" t="s">
        <v>5302</v>
      </c>
      <c r="C14" s="4234"/>
      <c r="D14" s="4254" t="s">
        <v>5211</v>
      </c>
      <c r="E14" s="4254" t="s">
        <v>5211</v>
      </c>
      <c r="F14" s="4236">
        <v>44197</v>
      </c>
      <c r="G14" s="4254" t="s">
        <v>5211</v>
      </c>
      <c r="H14" s="4254" t="s">
        <v>5211</v>
      </c>
      <c r="I14" s="4236">
        <v>31234</v>
      </c>
      <c r="J14" s="4254" t="s">
        <v>5211</v>
      </c>
      <c r="K14" s="4254" t="s">
        <v>5211</v>
      </c>
      <c r="L14" s="4236">
        <v>12963</v>
      </c>
      <c r="M14" s="4254" t="s">
        <v>5211</v>
      </c>
      <c r="N14" s="4254" t="s">
        <v>5211</v>
      </c>
      <c r="O14" s="4238">
        <v>70.669954974319523</v>
      </c>
      <c r="P14" s="4235">
        <v>3</v>
      </c>
      <c r="Q14" s="4235">
        <v>4</v>
      </c>
    </row>
    <row r="15" spans="1:17" s="4231" customFormat="1" ht="16.5" customHeight="1">
      <c r="A15" s="4232"/>
      <c r="B15" s="4233" t="s">
        <v>5267</v>
      </c>
      <c r="C15" s="4234"/>
      <c r="D15" s="4254" t="s">
        <v>5211</v>
      </c>
      <c r="E15" s="4254" t="s">
        <v>5211</v>
      </c>
      <c r="F15" s="4236">
        <v>45253</v>
      </c>
      <c r="G15" s="4254" t="s">
        <v>5211</v>
      </c>
      <c r="H15" s="4254" t="s">
        <v>5211</v>
      </c>
      <c r="I15" s="4236">
        <v>36719</v>
      </c>
      <c r="J15" s="4254" t="s">
        <v>5211</v>
      </c>
      <c r="K15" s="4254" t="s">
        <v>5211</v>
      </c>
      <c r="L15" s="4236">
        <v>8534</v>
      </c>
      <c r="M15" s="4254" t="s">
        <v>5211</v>
      </c>
      <c r="N15" s="4254" t="s">
        <v>5211</v>
      </c>
      <c r="O15" s="4238">
        <v>81.141581773584065</v>
      </c>
      <c r="P15" s="4235">
        <v>3</v>
      </c>
      <c r="Q15" s="4235">
        <v>8</v>
      </c>
    </row>
    <row r="16" spans="1:17" s="4231" customFormat="1" ht="16.5" customHeight="1">
      <c r="A16" s="4232"/>
      <c r="B16" s="4233" t="s">
        <v>5303</v>
      </c>
      <c r="C16" s="4234"/>
      <c r="D16" s="4235">
        <v>21476</v>
      </c>
      <c r="E16" s="4235">
        <v>26162</v>
      </c>
      <c r="F16" s="4236">
        <v>47638</v>
      </c>
      <c r="G16" s="4235">
        <v>18221</v>
      </c>
      <c r="H16" s="4235">
        <v>21414</v>
      </c>
      <c r="I16" s="4236">
        <v>39635</v>
      </c>
      <c r="J16" s="4235">
        <v>3255</v>
      </c>
      <c r="K16" s="4235">
        <v>4748</v>
      </c>
      <c r="L16" s="4236">
        <v>8003</v>
      </c>
      <c r="M16" s="4237">
        <v>84.843546284224246</v>
      </c>
      <c r="N16" s="4237">
        <v>81.851540402109933</v>
      </c>
      <c r="O16" s="4238">
        <v>83.200386246273979</v>
      </c>
      <c r="P16" s="4235">
        <v>3</v>
      </c>
      <c r="Q16" s="4235">
        <v>10</v>
      </c>
    </row>
    <row r="17" spans="1:17" s="4231" customFormat="1" ht="16.5" customHeight="1">
      <c r="A17" s="4232"/>
      <c r="B17" s="4233" t="s">
        <v>5304</v>
      </c>
      <c r="C17" s="4234"/>
      <c r="D17" s="4235">
        <v>22607</v>
      </c>
      <c r="E17" s="4235">
        <v>27320</v>
      </c>
      <c r="F17" s="4236">
        <v>49927</v>
      </c>
      <c r="G17" s="4235">
        <v>18914</v>
      </c>
      <c r="H17" s="4235">
        <v>21757</v>
      </c>
      <c r="I17" s="4236">
        <v>40671</v>
      </c>
      <c r="J17" s="4235">
        <v>3693</v>
      </c>
      <c r="K17" s="4235">
        <v>5563</v>
      </c>
      <c r="L17" s="4236">
        <v>9256</v>
      </c>
      <c r="M17" s="4237">
        <v>83.664351749458135</v>
      </c>
      <c r="N17" s="4237">
        <v>79.637628111273798</v>
      </c>
      <c r="O17" s="4238">
        <v>81.460932962124701</v>
      </c>
      <c r="P17" s="4235">
        <v>3</v>
      </c>
      <c r="Q17" s="4235">
        <v>7</v>
      </c>
    </row>
    <row r="18" spans="1:17" s="4231" customFormat="1" ht="16.5" customHeight="1">
      <c r="A18" s="4232"/>
      <c r="B18" s="4233" t="s">
        <v>5305</v>
      </c>
      <c r="C18" s="4234"/>
      <c r="D18" s="4235">
        <v>23853</v>
      </c>
      <c r="E18" s="4235">
        <v>28328</v>
      </c>
      <c r="F18" s="4236">
        <v>52181</v>
      </c>
      <c r="G18" s="4235">
        <v>17458</v>
      </c>
      <c r="H18" s="4235">
        <v>19556</v>
      </c>
      <c r="I18" s="4236">
        <v>37014</v>
      </c>
      <c r="J18" s="4235">
        <v>6395</v>
      </c>
      <c r="K18" s="4235">
        <v>8772</v>
      </c>
      <c r="L18" s="4236">
        <v>15167</v>
      </c>
      <c r="M18" s="4237">
        <v>73.189955141910872</v>
      </c>
      <c r="N18" s="4237">
        <v>69.034171138096582</v>
      </c>
      <c r="O18" s="4238">
        <v>70.933864816695731</v>
      </c>
      <c r="P18" s="4235">
        <v>3</v>
      </c>
      <c r="Q18" s="4235">
        <v>5</v>
      </c>
    </row>
    <row r="19" spans="1:17" s="4231" customFormat="1" ht="16.5" customHeight="1">
      <c r="A19" s="4232"/>
      <c r="B19" s="4233" t="s">
        <v>5306</v>
      </c>
      <c r="C19" s="4234"/>
      <c r="D19" s="4235">
        <v>24481</v>
      </c>
      <c r="E19" s="4235">
        <v>29162</v>
      </c>
      <c r="F19" s="4236">
        <v>53643</v>
      </c>
      <c r="G19" s="4235">
        <v>16439</v>
      </c>
      <c r="H19" s="4235">
        <v>18641</v>
      </c>
      <c r="I19" s="4236">
        <v>35080</v>
      </c>
      <c r="J19" s="4235">
        <v>8042</v>
      </c>
      <c r="K19" s="4235">
        <v>10521</v>
      </c>
      <c r="L19" s="4236">
        <v>18563</v>
      </c>
      <c r="M19" s="4237">
        <v>67.150034720803887</v>
      </c>
      <c r="N19" s="4237">
        <v>63.922227556409027</v>
      </c>
      <c r="O19" s="4238">
        <v>65.395298547806803</v>
      </c>
      <c r="P19" s="4235">
        <v>3</v>
      </c>
      <c r="Q19" s="4235">
        <v>4</v>
      </c>
    </row>
    <row r="20" spans="1:17" s="4231" customFormat="1" ht="16.5" customHeight="1">
      <c r="A20" s="4232"/>
      <c r="B20" s="4233" t="s">
        <v>5307</v>
      </c>
      <c r="C20" s="4234"/>
      <c r="D20" s="4235">
        <v>24774</v>
      </c>
      <c r="E20" s="4235">
        <v>29508</v>
      </c>
      <c r="F20" s="4236">
        <v>54282</v>
      </c>
      <c r="G20" s="4235">
        <v>19062</v>
      </c>
      <c r="H20" s="4235">
        <v>22119</v>
      </c>
      <c r="I20" s="4236">
        <v>41181</v>
      </c>
      <c r="J20" s="4235">
        <v>5712</v>
      </c>
      <c r="K20" s="4235">
        <v>7389</v>
      </c>
      <c r="L20" s="4236">
        <v>13101</v>
      </c>
      <c r="M20" s="4237">
        <v>76.943569871639625</v>
      </c>
      <c r="N20" s="4237">
        <v>74.959333062220409</v>
      </c>
      <c r="O20" s="4238">
        <v>75.8649276003095</v>
      </c>
      <c r="P20" s="4235">
        <v>3</v>
      </c>
      <c r="Q20" s="4235">
        <v>5</v>
      </c>
    </row>
    <row r="21" spans="1:17" s="4231" customFormat="1" ht="16.5" customHeight="1">
      <c r="A21" s="4232"/>
      <c r="B21" s="4233" t="s">
        <v>5308</v>
      </c>
      <c r="C21" s="4234"/>
      <c r="D21" s="4235">
        <v>25694</v>
      </c>
      <c r="E21" s="4235">
        <v>30701</v>
      </c>
      <c r="F21" s="4236">
        <v>56395</v>
      </c>
      <c r="G21" s="4235">
        <v>17604</v>
      </c>
      <c r="H21" s="4235">
        <v>19649</v>
      </c>
      <c r="I21" s="4236">
        <v>37253</v>
      </c>
      <c r="J21" s="4235">
        <v>8090</v>
      </c>
      <c r="K21" s="4235">
        <v>11052</v>
      </c>
      <c r="L21" s="4236">
        <v>19142</v>
      </c>
      <c r="M21" s="4237">
        <v>68.514049972756283</v>
      </c>
      <c r="N21" s="4237">
        <v>64.001172600241034</v>
      </c>
      <c r="O21" s="4238">
        <v>66.057274581079881</v>
      </c>
      <c r="P21" s="4235">
        <v>3</v>
      </c>
      <c r="Q21" s="4235">
        <v>5</v>
      </c>
    </row>
    <row r="22" spans="1:17" s="4231" customFormat="1" ht="16.5" customHeight="1">
      <c r="A22" s="4232"/>
      <c r="B22" s="4233" t="s">
        <v>5309</v>
      </c>
      <c r="C22" s="4234"/>
      <c r="D22" s="4235">
        <v>26279</v>
      </c>
      <c r="E22" s="4235">
        <v>31439</v>
      </c>
      <c r="F22" s="4236">
        <v>57718</v>
      </c>
      <c r="G22" s="4235">
        <v>19291</v>
      </c>
      <c r="H22" s="4235">
        <v>22359</v>
      </c>
      <c r="I22" s="4236">
        <v>41650</v>
      </c>
      <c r="J22" s="4235">
        <v>6988</v>
      </c>
      <c r="K22" s="4235">
        <v>9080</v>
      </c>
      <c r="L22" s="4236">
        <v>16068</v>
      </c>
      <c r="M22" s="4237">
        <v>73.408424978119413</v>
      </c>
      <c r="N22" s="4237">
        <v>71.118674258087083</v>
      </c>
      <c r="O22" s="4238">
        <v>72.161197546692534</v>
      </c>
      <c r="P22" s="4235">
        <v>3</v>
      </c>
      <c r="Q22" s="4235">
        <v>5</v>
      </c>
    </row>
    <row r="23" spans="1:17" s="4231" customFormat="1" ht="16.5" customHeight="1">
      <c r="A23" s="4232" t="s">
        <v>5182</v>
      </c>
      <c r="B23" s="4233" t="s">
        <v>5310</v>
      </c>
      <c r="C23" s="4234"/>
      <c r="D23" s="4235">
        <v>27098</v>
      </c>
      <c r="E23" s="4235">
        <v>32305</v>
      </c>
      <c r="F23" s="4236">
        <v>59403</v>
      </c>
      <c r="G23" s="4235">
        <v>19919</v>
      </c>
      <c r="H23" s="4235">
        <v>23393</v>
      </c>
      <c r="I23" s="4236">
        <v>43312</v>
      </c>
      <c r="J23" s="4235">
        <v>7179</v>
      </c>
      <c r="K23" s="4235">
        <v>8912</v>
      </c>
      <c r="L23" s="4236">
        <v>16091</v>
      </c>
      <c r="M23" s="4237">
        <v>73.507269909218394</v>
      </c>
      <c r="N23" s="4237">
        <v>72.412939173502551</v>
      </c>
      <c r="O23" s="4238">
        <v>72.912142484386308</v>
      </c>
      <c r="P23" s="4255">
        <v>3</v>
      </c>
      <c r="Q23" s="4255">
        <v>4</v>
      </c>
    </row>
    <row r="24" spans="1:17" s="4231" customFormat="1" ht="16.5" customHeight="1">
      <c r="A24" s="4239"/>
      <c r="B24" s="4233" t="s">
        <v>5311</v>
      </c>
      <c r="C24" s="4234"/>
      <c r="D24" s="4235">
        <v>28077</v>
      </c>
      <c r="E24" s="4235">
        <v>33349</v>
      </c>
      <c r="F24" s="4236">
        <v>61426</v>
      </c>
      <c r="G24" s="4235">
        <v>18933</v>
      </c>
      <c r="H24" s="4235">
        <v>21845</v>
      </c>
      <c r="I24" s="4236">
        <v>40778</v>
      </c>
      <c r="J24" s="4235">
        <v>9144</v>
      </c>
      <c r="K24" s="4235">
        <v>11504</v>
      </c>
      <c r="L24" s="4236">
        <v>20648</v>
      </c>
      <c r="M24" s="4237">
        <v>67.432417993375367</v>
      </c>
      <c r="N24" s="4237">
        <v>65.504213019880652</v>
      </c>
      <c r="O24" s="4238">
        <v>66.385569628496071</v>
      </c>
      <c r="P24" s="4235">
        <v>3</v>
      </c>
      <c r="Q24" s="4235">
        <v>4</v>
      </c>
    </row>
    <row r="25" spans="1:17" s="4231" customFormat="1" ht="16.5" customHeight="1">
      <c r="A25" s="4239"/>
      <c r="B25" s="4233" t="s">
        <v>5312</v>
      </c>
      <c r="C25" s="4234"/>
      <c r="D25" s="4235">
        <v>28799</v>
      </c>
      <c r="E25" s="4235">
        <v>34085</v>
      </c>
      <c r="F25" s="4236">
        <v>62884</v>
      </c>
      <c r="G25" s="4235">
        <v>19420</v>
      </c>
      <c r="H25" s="4235">
        <v>22596</v>
      </c>
      <c r="I25" s="4236">
        <v>42016</v>
      </c>
      <c r="J25" s="4235">
        <v>9379</v>
      </c>
      <c r="K25" s="4235">
        <v>11489</v>
      </c>
      <c r="L25" s="4236">
        <v>20868</v>
      </c>
      <c r="M25" s="4237">
        <v>67.432896975589429</v>
      </c>
      <c r="N25" s="4237">
        <v>66.293090802405757</v>
      </c>
      <c r="O25" s="4238">
        <v>66.815088098721446</v>
      </c>
      <c r="P25" s="4235">
        <v>1</v>
      </c>
      <c r="Q25" s="4235">
        <v>4</v>
      </c>
    </row>
    <row r="26" spans="1:17" s="4231" customFormat="1" ht="16.5" customHeight="1">
      <c r="A26" s="4239"/>
      <c r="B26" s="4233" t="s">
        <v>5313</v>
      </c>
      <c r="C26" s="4234"/>
      <c r="D26" s="4235">
        <v>29205</v>
      </c>
      <c r="E26" s="4235">
        <v>34246</v>
      </c>
      <c r="F26" s="4236">
        <v>63451</v>
      </c>
      <c r="G26" s="4235">
        <v>20753</v>
      </c>
      <c r="H26" s="4235">
        <v>24174</v>
      </c>
      <c r="I26" s="4236">
        <v>44927</v>
      </c>
      <c r="J26" s="4235">
        <v>8452</v>
      </c>
      <c r="K26" s="4235">
        <v>10072</v>
      </c>
      <c r="L26" s="4236">
        <v>18524</v>
      </c>
      <c r="M26" s="4237">
        <v>71.0597500428009</v>
      </c>
      <c r="N26" s="4237">
        <v>70.589265899667126</v>
      </c>
      <c r="O26" s="4238">
        <v>70.805818663220435</v>
      </c>
      <c r="P26" s="4235">
        <v>1</v>
      </c>
      <c r="Q26" s="4235">
        <v>3</v>
      </c>
    </row>
    <row r="27" spans="1:17" s="4231" customFormat="1" ht="16.5" customHeight="1">
      <c r="A27" s="4239"/>
      <c r="B27" s="4233" t="s">
        <v>5314</v>
      </c>
      <c r="C27" s="4234"/>
      <c r="D27" s="4235">
        <v>29058</v>
      </c>
      <c r="E27" s="4235">
        <v>33885</v>
      </c>
      <c r="F27" s="4236">
        <v>62943</v>
      </c>
      <c r="G27" s="4235">
        <v>18721</v>
      </c>
      <c r="H27" s="4235">
        <v>21282</v>
      </c>
      <c r="I27" s="4236">
        <v>40003</v>
      </c>
      <c r="J27" s="4235">
        <v>10337</v>
      </c>
      <c r="K27" s="4235">
        <v>12603</v>
      </c>
      <c r="L27" s="4236">
        <v>22940</v>
      </c>
      <c r="M27" s="4237">
        <v>64.426319774244618</v>
      </c>
      <c r="N27" s="4237">
        <v>62.806551571491809</v>
      </c>
      <c r="O27" s="4238">
        <v>63.554326930715085</v>
      </c>
      <c r="P27" s="4235">
        <v>1</v>
      </c>
      <c r="Q27" s="4235">
        <v>3</v>
      </c>
    </row>
    <row r="28" spans="1:17" s="4231" customFormat="1" ht="16.5" customHeight="1" thickBot="1">
      <c r="A28" s="4256"/>
      <c r="B28" s="4257" t="s">
        <v>5315</v>
      </c>
      <c r="C28" s="4258"/>
      <c r="D28" s="4259">
        <v>28886</v>
      </c>
      <c r="E28" s="4259">
        <v>33701</v>
      </c>
      <c r="F28" s="4260">
        <v>62587</v>
      </c>
      <c r="G28" s="4259">
        <v>20074</v>
      </c>
      <c r="H28" s="4259">
        <v>22977</v>
      </c>
      <c r="I28" s="4260">
        <v>43051</v>
      </c>
      <c r="J28" s="4259">
        <v>8812</v>
      </c>
      <c r="K28" s="4259">
        <v>10724</v>
      </c>
      <c r="L28" s="4260">
        <v>19536</v>
      </c>
      <c r="M28" s="4261">
        <v>69.493872464169499</v>
      </c>
      <c r="N28" s="4261">
        <v>68.178985786771904</v>
      </c>
      <c r="O28" s="4262">
        <v>68.785850096665442</v>
      </c>
      <c r="P28" s="4259">
        <v>1</v>
      </c>
      <c r="Q28" s="4259">
        <v>3</v>
      </c>
    </row>
    <row r="29" spans="1:17" s="4222" customFormat="1" ht="15" customHeight="1">
      <c r="A29" s="4263" t="s">
        <v>5316</v>
      </c>
      <c r="B29" s="4263"/>
      <c r="C29" s="4263"/>
      <c r="D29" s="4263"/>
      <c r="E29" s="4263"/>
      <c r="F29" s="4264"/>
      <c r="G29" s="4263"/>
      <c r="H29" s="4263"/>
      <c r="I29" s="4223"/>
      <c r="K29" s="4265"/>
      <c r="L29" s="4223"/>
      <c r="O29" s="4223"/>
      <c r="Q29" s="4266" t="s">
        <v>5244</v>
      </c>
    </row>
  </sheetData>
  <mergeCells count="10">
    <mergeCell ref="P3:P4"/>
    <mergeCell ref="Q3:Q4"/>
    <mergeCell ref="A5:C5"/>
    <mergeCell ref="A11:C11"/>
    <mergeCell ref="A1:I1"/>
    <mergeCell ref="A3:C4"/>
    <mergeCell ref="D3:F3"/>
    <mergeCell ref="G3:I3"/>
    <mergeCell ref="J3:L3"/>
    <mergeCell ref="M3:O3"/>
  </mergeCells>
  <phoneticPr fontId="2"/>
  <printOptions horizontalCentered="1"/>
  <pageMargins left="0.23622047244094491" right="0.23622047244094491" top="0.74803149606299213" bottom="0.74803149606299213" header="0.31496062992125984" footer="0.31496062992125984"/>
  <pageSetup paperSize="9" firstPageNumber="152" orientation="portrait" r:id="rId1"/>
  <headerFooter alignWithMargins="0">
    <oddFooter>&amp;C&amp;"ＭＳ 明朝,標準"&amp;10&amp;P</oddFooter>
  </headerFooter>
  <colBreaks count="1" manualBreakCount="1">
    <brk id="9"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BA3AB-BDC2-47C4-86CD-235E72584623}">
  <dimension ref="A1:Q29"/>
  <sheetViews>
    <sheetView showGridLines="0" view="pageBreakPreview" zoomScale="98" zoomScaleNormal="100" zoomScaleSheetLayoutView="98" workbookViewId="0">
      <selection activeCell="E17" sqref="E17"/>
    </sheetView>
  </sheetViews>
  <sheetFormatPr defaultColWidth="9" defaultRowHeight="13"/>
  <cols>
    <col min="1" max="1" width="5.1796875" style="4253" customWidth="1"/>
    <col min="2" max="2" width="11.08984375" style="4253" customWidth="1"/>
    <col min="3" max="3" width="8.453125" style="4253" customWidth="1"/>
    <col min="4" max="5" width="12.6328125" style="4253" customWidth="1"/>
    <col min="6" max="6" width="12.6328125" style="4221" customWidth="1"/>
    <col min="7" max="8" width="12.6328125" style="4253" customWidth="1"/>
    <col min="9" max="9" width="12.6328125" style="4221" customWidth="1"/>
    <col min="10" max="11" width="12.6328125" style="4253" customWidth="1"/>
    <col min="12" max="12" width="12.6328125" style="4221" customWidth="1"/>
    <col min="13" max="14" width="12.6328125" style="4253" customWidth="1"/>
    <col min="15" max="15" width="12.6328125" style="4221" customWidth="1"/>
    <col min="16" max="17" width="12.6328125" style="4253" customWidth="1"/>
    <col min="18" max="16384" width="9" style="4253"/>
  </cols>
  <sheetData>
    <row r="1" spans="1:17" s="4221" customFormat="1" ht="30" customHeight="1">
      <c r="A1" s="6599" t="s">
        <v>5317</v>
      </c>
      <c r="B1" s="6599"/>
      <c r="C1" s="6599"/>
      <c r="D1" s="6599"/>
      <c r="E1" s="6599"/>
      <c r="F1" s="6599"/>
      <c r="G1" s="6599"/>
      <c r="H1" s="6599"/>
      <c r="I1" s="6599"/>
    </row>
    <row r="2" spans="1:17" s="4222" customFormat="1" ht="14.25" customHeight="1" thickBot="1">
      <c r="F2" s="4223"/>
      <c r="I2" s="4223"/>
      <c r="L2" s="4223"/>
      <c r="O2" s="4223"/>
      <c r="Q2" s="4224" t="s">
        <v>1996</v>
      </c>
    </row>
    <row r="3" spans="1:17" s="4221" customFormat="1" ht="17.25" customHeight="1">
      <c r="A3" s="6600" t="s">
        <v>5174</v>
      </c>
      <c r="B3" s="6600"/>
      <c r="C3" s="6601"/>
      <c r="D3" s="6606" t="s">
        <v>5175</v>
      </c>
      <c r="E3" s="6607"/>
      <c r="F3" s="6607"/>
      <c r="G3" s="6607" t="s">
        <v>5176</v>
      </c>
      <c r="H3" s="6607"/>
      <c r="I3" s="6607"/>
      <c r="J3" s="6607" t="s">
        <v>5177</v>
      </c>
      <c r="K3" s="6607"/>
      <c r="L3" s="6607"/>
      <c r="M3" s="6607" t="s">
        <v>5178</v>
      </c>
      <c r="N3" s="6607"/>
      <c r="O3" s="6607"/>
      <c r="P3" s="6607" t="s">
        <v>5179</v>
      </c>
      <c r="Q3" s="6604" t="s">
        <v>5180</v>
      </c>
    </row>
    <row r="4" spans="1:17" s="4221" customFormat="1" ht="17.25" customHeight="1" thickBot="1">
      <c r="A4" s="6602"/>
      <c r="B4" s="6602"/>
      <c r="C4" s="6603"/>
      <c r="D4" s="4225" t="s">
        <v>379</v>
      </c>
      <c r="E4" s="4226" t="s">
        <v>380</v>
      </c>
      <c r="F4" s="4226" t="s">
        <v>915</v>
      </c>
      <c r="G4" s="4226" t="s">
        <v>379</v>
      </c>
      <c r="H4" s="4226" t="s">
        <v>380</v>
      </c>
      <c r="I4" s="4226" t="s">
        <v>915</v>
      </c>
      <c r="J4" s="4226" t="s">
        <v>379</v>
      </c>
      <c r="K4" s="4226" t="s">
        <v>380</v>
      </c>
      <c r="L4" s="4226" t="s">
        <v>915</v>
      </c>
      <c r="M4" s="4226" t="s">
        <v>379</v>
      </c>
      <c r="N4" s="4226" t="s">
        <v>380</v>
      </c>
      <c r="O4" s="4226" t="s">
        <v>915</v>
      </c>
      <c r="P4" s="6608"/>
      <c r="Q4" s="6609"/>
    </row>
    <row r="5" spans="1:17" s="4221" customFormat="1" ht="15" customHeight="1">
      <c r="A5" s="6610" t="s">
        <v>5181</v>
      </c>
      <c r="B5" s="6610"/>
      <c r="C5" s="6611"/>
      <c r="D5" s="4135"/>
      <c r="E5" s="4267"/>
      <c r="F5" s="4268"/>
      <c r="G5" s="4267"/>
      <c r="H5" s="4267"/>
      <c r="I5" s="4268"/>
      <c r="J5" s="4267"/>
      <c r="K5" s="4267"/>
      <c r="L5" s="4268"/>
      <c r="M5" s="4267"/>
      <c r="N5" s="4269"/>
      <c r="O5" s="4270"/>
      <c r="P5" s="4269"/>
      <c r="Q5" s="4267"/>
    </row>
    <row r="6" spans="1:17" s="4221" customFormat="1" ht="15" customHeight="1">
      <c r="A6" s="4232" t="s">
        <v>5182</v>
      </c>
      <c r="B6" s="4233" t="s">
        <v>5318</v>
      </c>
      <c r="C6" s="4271"/>
      <c r="D6" s="4235">
        <v>28783</v>
      </c>
      <c r="E6" s="4235">
        <v>33408</v>
      </c>
      <c r="F6" s="4236">
        <v>62191</v>
      </c>
      <c r="G6" s="4235">
        <v>18499</v>
      </c>
      <c r="H6" s="4235">
        <v>21007</v>
      </c>
      <c r="I6" s="4236">
        <v>39506</v>
      </c>
      <c r="J6" s="4235">
        <v>10284</v>
      </c>
      <c r="K6" s="4235">
        <v>12401</v>
      </c>
      <c r="L6" s="4236">
        <v>22685</v>
      </c>
      <c r="M6" s="4237">
        <v>64.27</v>
      </c>
      <c r="N6" s="4237">
        <v>62.88</v>
      </c>
      <c r="O6" s="4238">
        <v>63.52</v>
      </c>
      <c r="P6" s="4235">
        <v>1</v>
      </c>
      <c r="Q6" s="4235">
        <v>4</v>
      </c>
    </row>
    <row r="7" spans="1:17" s="4221" customFormat="1" ht="15" customHeight="1">
      <c r="A7" s="4239"/>
      <c r="B7" s="4233" t="s">
        <v>5319</v>
      </c>
      <c r="C7" s="4234"/>
      <c r="D7" s="4235">
        <v>28330</v>
      </c>
      <c r="E7" s="4235">
        <v>32739</v>
      </c>
      <c r="F7" s="4236">
        <f>SUM(D7:E7)</f>
        <v>61069</v>
      </c>
      <c r="G7" s="4235">
        <v>17094</v>
      </c>
      <c r="H7" s="4235">
        <v>18872</v>
      </c>
      <c r="I7" s="4236">
        <f>SUM(G7:H7)</f>
        <v>35966</v>
      </c>
      <c r="J7" s="4235">
        <f>D7-G7</f>
        <v>11236</v>
      </c>
      <c r="K7" s="4235">
        <f>E7-H7</f>
        <v>13867</v>
      </c>
      <c r="L7" s="4236">
        <f>SUM(J7:K7)</f>
        <v>25103</v>
      </c>
      <c r="M7" s="4237">
        <f t="shared" ref="M7:O8" si="0">ROUND(G7/D7*100,2)</f>
        <v>60.34</v>
      </c>
      <c r="N7" s="4237">
        <f t="shared" si="0"/>
        <v>57.64</v>
      </c>
      <c r="O7" s="4238">
        <f t="shared" si="0"/>
        <v>58.89</v>
      </c>
      <c r="P7" s="4235">
        <v>1</v>
      </c>
      <c r="Q7" s="4235">
        <v>3</v>
      </c>
    </row>
    <row r="8" spans="1:17" s="4279" customFormat="1" ht="15" customHeight="1">
      <c r="A8" s="4272"/>
      <c r="B8" s="4273" t="s">
        <v>5320</v>
      </c>
      <c r="C8" s="4274"/>
      <c r="D8" s="4275">
        <v>27463</v>
      </c>
      <c r="E8" s="4275">
        <v>31700</v>
      </c>
      <c r="F8" s="4276">
        <f>+E8+D8</f>
        <v>59163</v>
      </c>
      <c r="G8" s="4244">
        <v>15879</v>
      </c>
      <c r="H8" s="4244">
        <v>17381</v>
      </c>
      <c r="I8" s="4245">
        <f>+H8+G8</f>
        <v>33260</v>
      </c>
      <c r="J8" s="4275">
        <v>11584</v>
      </c>
      <c r="K8" s="4275">
        <v>14319</v>
      </c>
      <c r="L8" s="4276">
        <f>SUM(J8:K8)</f>
        <v>25903</v>
      </c>
      <c r="M8" s="4277">
        <f t="shared" si="0"/>
        <v>57.82</v>
      </c>
      <c r="N8" s="4277">
        <f t="shared" si="0"/>
        <v>54.83</v>
      </c>
      <c r="O8" s="4278">
        <f t="shared" si="0"/>
        <v>56.22</v>
      </c>
      <c r="P8" s="4255">
        <v>1</v>
      </c>
      <c r="Q8" s="4255">
        <v>5</v>
      </c>
    </row>
    <row r="9" spans="1:17" s="4279" customFormat="1" ht="15" customHeight="1">
      <c r="A9" s="4272"/>
      <c r="B9" s="4273" t="s">
        <v>5321</v>
      </c>
      <c r="C9" s="4274"/>
      <c r="D9" s="4280">
        <v>27342</v>
      </c>
      <c r="E9" s="4275">
        <v>31318</v>
      </c>
      <c r="F9" s="4276">
        <v>58660</v>
      </c>
      <c r="G9" s="4244">
        <v>15803</v>
      </c>
      <c r="H9" s="4244">
        <v>17582</v>
      </c>
      <c r="I9" s="4245">
        <v>33385</v>
      </c>
      <c r="J9" s="4275">
        <v>11539</v>
      </c>
      <c r="K9" s="4275">
        <v>13736</v>
      </c>
      <c r="L9" s="4276">
        <v>25275</v>
      </c>
      <c r="M9" s="4277">
        <v>57.8</v>
      </c>
      <c r="N9" s="4277">
        <v>56.14</v>
      </c>
      <c r="O9" s="4278">
        <v>56.91</v>
      </c>
      <c r="P9" s="4255">
        <v>1</v>
      </c>
      <c r="Q9" s="4255">
        <v>3</v>
      </c>
    </row>
    <row r="10" spans="1:17" s="4279" customFormat="1" ht="15" customHeight="1" thickBot="1">
      <c r="A10" s="4281" t="s">
        <v>5188</v>
      </c>
      <c r="B10" s="4282" t="s">
        <v>5322</v>
      </c>
      <c r="C10" s="4283"/>
      <c r="D10" s="4284">
        <v>26733</v>
      </c>
      <c r="E10" s="4284">
        <v>30203</v>
      </c>
      <c r="F10" s="4285">
        <v>56936</v>
      </c>
      <c r="G10" s="4249">
        <v>13440</v>
      </c>
      <c r="H10" s="4249">
        <v>14640</v>
      </c>
      <c r="I10" s="4250">
        <v>28080</v>
      </c>
      <c r="J10" s="4284">
        <v>13293</v>
      </c>
      <c r="K10" s="4284">
        <v>15563</v>
      </c>
      <c r="L10" s="4285">
        <v>28856</v>
      </c>
      <c r="M10" s="4286">
        <v>50.27</v>
      </c>
      <c r="N10" s="4286">
        <v>48.47</v>
      </c>
      <c r="O10" s="4287">
        <v>49.32</v>
      </c>
      <c r="P10" s="4288">
        <v>1</v>
      </c>
      <c r="Q10" s="4288">
        <v>2</v>
      </c>
    </row>
    <row r="11" spans="1:17" s="4221" customFormat="1" ht="15" customHeight="1">
      <c r="A11" s="6582" t="s">
        <v>5323</v>
      </c>
      <c r="B11" s="6582"/>
      <c r="C11" s="6598"/>
      <c r="D11" s="4235"/>
      <c r="E11" s="4235"/>
      <c r="F11" s="4236"/>
      <c r="G11" s="4235"/>
      <c r="H11" s="4235"/>
      <c r="I11" s="4236"/>
      <c r="J11" s="4235"/>
      <c r="K11" s="4235"/>
      <c r="L11" s="4236"/>
      <c r="M11" s="4237"/>
      <c r="N11" s="4237"/>
      <c r="O11" s="4238"/>
      <c r="P11" s="4235"/>
      <c r="Q11" s="4235"/>
    </row>
    <row r="12" spans="1:17" s="4221" customFormat="1" ht="15" customHeight="1">
      <c r="A12" s="4232" t="s">
        <v>1936</v>
      </c>
      <c r="B12" s="4233" t="s">
        <v>5324</v>
      </c>
      <c r="C12" s="4234"/>
      <c r="D12" s="4254" t="s">
        <v>5211</v>
      </c>
      <c r="E12" s="4254" t="s">
        <v>5211</v>
      </c>
      <c r="F12" s="4236">
        <v>41074</v>
      </c>
      <c r="G12" s="4254" t="s">
        <v>5211</v>
      </c>
      <c r="H12" s="4254" t="s">
        <v>5211</v>
      </c>
      <c r="I12" s="4236">
        <v>32306</v>
      </c>
      <c r="J12" s="4254" t="s">
        <v>5211</v>
      </c>
      <c r="K12" s="4254" t="s">
        <v>5211</v>
      </c>
      <c r="L12" s="4236">
        <v>8768</v>
      </c>
      <c r="M12" s="4254" t="s">
        <v>5211</v>
      </c>
      <c r="N12" s="4254" t="s">
        <v>5211</v>
      </c>
      <c r="O12" s="4238">
        <f>ROUND(I12/F12*100,2)</f>
        <v>78.650000000000006</v>
      </c>
      <c r="P12" s="4235">
        <v>1</v>
      </c>
      <c r="Q12" s="4235">
        <v>4</v>
      </c>
    </row>
    <row r="13" spans="1:17" s="4221" customFormat="1" ht="15" customHeight="1">
      <c r="A13" s="4232"/>
      <c r="B13" s="4233" t="s">
        <v>5325</v>
      </c>
      <c r="C13" s="4234"/>
      <c r="D13" s="4254" t="s">
        <v>5211</v>
      </c>
      <c r="E13" s="4254" t="s">
        <v>5211</v>
      </c>
      <c r="F13" s="4236">
        <v>41960</v>
      </c>
      <c r="G13" s="4254" t="s">
        <v>5211</v>
      </c>
      <c r="H13" s="4254" t="s">
        <v>5211</v>
      </c>
      <c r="I13" s="4236">
        <v>28942</v>
      </c>
      <c r="J13" s="4254" t="s">
        <v>5211</v>
      </c>
      <c r="K13" s="4254" t="s">
        <v>5211</v>
      </c>
      <c r="L13" s="4236">
        <v>13018</v>
      </c>
      <c r="M13" s="4254" t="s">
        <v>5211</v>
      </c>
      <c r="N13" s="4254" t="s">
        <v>5211</v>
      </c>
      <c r="O13" s="4238">
        <f>ROUND(I13/F13*100,2)</f>
        <v>68.98</v>
      </c>
      <c r="P13" s="4235">
        <v>1</v>
      </c>
      <c r="Q13" s="4235">
        <v>4</v>
      </c>
    </row>
    <row r="14" spans="1:17" s="4221" customFormat="1" ht="15" customHeight="1">
      <c r="A14" s="4232"/>
      <c r="B14" s="4233" t="s">
        <v>5326</v>
      </c>
      <c r="C14" s="4234"/>
      <c r="D14" s="4254" t="s">
        <v>5211</v>
      </c>
      <c r="E14" s="4254" t="s">
        <v>5211</v>
      </c>
      <c r="F14" s="4236">
        <v>43571</v>
      </c>
      <c r="G14" s="4254" t="s">
        <v>5211</v>
      </c>
      <c r="H14" s="4254" t="s">
        <v>5211</v>
      </c>
      <c r="I14" s="4236">
        <v>31619</v>
      </c>
      <c r="J14" s="4254" t="s">
        <v>5211</v>
      </c>
      <c r="K14" s="4254" t="s">
        <v>5211</v>
      </c>
      <c r="L14" s="4236">
        <v>11952</v>
      </c>
      <c r="M14" s="4254" t="s">
        <v>5211</v>
      </c>
      <c r="N14" s="4254" t="s">
        <v>5211</v>
      </c>
      <c r="O14" s="4238">
        <f>ROUND(I14/F14*100,2)</f>
        <v>72.569999999999993</v>
      </c>
      <c r="P14" s="4235">
        <v>1</v>
      </c>
      <c r="Q14" s="4235">
        <v>4</v>
      </c>
    </row>
    <row r="15" spans="1:17" s="4221" customFormat="1" ht="15" customHeight="1">
      <c r="A15" s="4232"/>
      <c r="B15" s="4233" t="s">
        <v>5327</v>
      </c>
      <c r="C15" s="4234"/>
      <c r="D15" s="4235">
        <v>20642</v>
      </c>
      <c r="E15" s="4235">
        <v>26169</v>
      </c>
      <c r="F15" s="4236">
        <f>SUM(D15:E15)</f>
        <v>46811</v>
      </c>
      <c r="G15" s="4235">
        <v>17035</v>
      </c>
      <c r="H15" s="4235">
        <v>20301</v>
      </c>
      <c r="I15" s="4236">
        <f>SUM(G15:H15)</f>
        <v>37336</v>
      </c>
      <c r="J15" s="4235">
        <f t="shared" ref="J15:K28" si="1">D15-G15</f>
        <v>3607</v>
      </c>
      <c r="K15" s="4235">
        <f t="shared" si="1"/>
        <v>5868</v>
      </c>
      <c r="L15" s="4236">
        <f>SUM(J15:K15)</f>
        <v>9475</v>
      </c>
      <c r="M15" s="4237">
        <f>ROUND(G15/D15*100,2)</f>
        <v>82.53</v>
      </c>
      <c r="N15" s="4237">
        <f>ROUND(H15/E15*100,2)</f>
        <v>77.58</v>
      </c>
      <c r="O15" s="4238">
        <f>ROUND(I15/F15*100,2)</f>
        <v>79.760000000000005</v>
      </c>
      <c r="P15" s="4235">
        <v>1</v>
      </c>
      <c r="Q15" s="4235">
        <v>4</v>
      </c>
    </row>
    <row r="16" spans="1:17" s="4231" customFormat="1" ht="15" customHeight="1">
      <c r="A16" s="4232"/>
      <c r="B16" s="4233" t="s">
        <v>5328</v>
      </c>
      <c r="C16" s="4234"/>
      <c r="D16" s="4235">
        <v>22000</v>
      </c>
      <c r="E16" s="4235">
        <v>26645</v>
      </c>
      <c r="F16" s="4236">
        <f t="shared" ref="F16:F28" si="2">SUM(D16:E16)</f>
        <v>48645</v>
      </c>
      <c r="G16" s="4235">
        <v>14741</v>
      </c>
      <c r="H16" s="4235">
        <v>16427</v>
      </c>
      <c r="I16" s="4236">
        <f t="shared" ref="I16:I28" si="3">SUM(G16:H16)</f>
        <v>31168</v>
      </c>
      <c r="J16" s="4235">
        <f t="shared" si="1"/>
        <v>7259</v>
      </c>
      <c r="K16" s="4235">
        <f t="shared" si="1"/>
        <v>10218</v>
      </c>
      <c r="L16" s="4236">
        <f t="shared" ref="L16:L28" si="4">SUM(J16:K16)</f>
        <v>17477</v>
      </c>
      <c r="M16" s="4237">
        <f t="shared" ref="M16:O28" si="5">ROUND(G16/D16*100,2)</f>
        <v>67</v>
      </c>
      <c r="N16" s="4237">
        <f t="shared" si="5"/>
        <v>61.65</v>
      </c>
      <c r="O16" s="4238">
        <f t="shared" si="5"/>
        <v>64.069999999999993</v>
      </c>
      <c r="P16" s="4235">
        <v>1</v>
      </c>
      <c r="Q16" s="4235">
        <v>3</v>
      </c>
    </row>
    <row r="17" spans="1:17" s="4231" customFormat="1" ht="15" customHeight="1">
      <c r="A17" s="4232"/>
      <c r="B17" s="4233" t="s">
        <v>5329</v>
      </c>
      <c r="C17" s="4234"/>
      <c r="D17" s="4235">
        <v>23243</v>
      </c>
      <c r="E17" s="4235">
        <v>27653</v>
      </c>
      <c r="F17" s="4236">
        <f t="shared" si="2"/>
        <v>50896</v>
      </c>
      <c r="G17" s="4235">
        <v>18068</v>
      </c>
      <c r="H17" s="4235">
        <v>20258</v>
      </c>
      <c r="I17" s="4236">
        <f t="shared" si="3"/>
        <v>38326</v>
      </c>
      <c r="J17" s="4235">
        <f t="shared" si="1"/>
        <v>5175</v>
      </c>
      <c r="K17" s="4235">
        <f t="shared" si="1"/>
        <v>7395</v>
      </c>
      <c r="L17" s="4236">
        <f t="shared" si="4"/>
        <v>12570</v>
      </c>
      <c r="M17" s="4237">
        <f t="shared" si="5"/>
        <v>77.739999999999995</v>
      </c>
      <c r="N17" s="4237">
        <f t="shared" si="5"/>
        <v>73.260000000000005</v>
      </c>
      <c r="O17" s="4238">
        <f t="shared" si="5"/>
        <v>75.3</v>
      </c>
      <c r="P17" s="4235">
        <v>1</v>
      </c>
      <c r="Q17" s="4235">
        <v>3</v>
      </c>
    </row>
    <row r="18" spans="1:17" s="4231" customFormat="1" ht="15" customHeight="1">
      <c r="A18" s="4232"/>
      <c r="B18" s="4233" t="s">
        <v>5330</v>
      </c>
      <c r="C18" s="4234"/>
      <c r="D18" s="4235">
        <v>23941</v>
      </c>
      <c r="E18" s="4235">
        <v>28522</v>
      </c>
      <c r="F18" s="4236">
        <f t="shared" si="2"/>
        <v>52463</v>
      </c>
      <c r="G18" s="4235">
        <v>17061</v>
      </c>
      <c r="H18" s="4235">
        <v>19667</v>
      </c>
      <c r="I18" s="4236">
        <f t="shared" si="3"/>
        <v>36728</v>
      </c>
      <c r="J18" s="4235">
        <f t="shared" si="1"/>
        <v>6880</v>
      </c>
      <c r="K18" s="4235">
        <f t="shared" si="1"/>
        <v>8855</v>
      </c>
      <c r="L18" s="4236">
        <f t="shared" si="4"/>
        <v>15735</v>
      </c>
      <c r="M18" s="4237">
        <f t="shared" si="5"/>
        <v>71.260000000000005</v>
      </c>
      <c r="N18" s="4237">
        <f t="shared" si="5"/>
        <v>68.95</v>
      </c>
      <c r="O18" s="4238">
        <f t="shared" si="5"/>
        <v>70.010000000000005</v>
      </c>
      <c r="P18" s="4235">
        <v>1</v>
      </c>
      <c r="Q18" s="4235">
        <v>4</v>
      </c>
    </row>
    <row r="19" spans="1:17" s="4231" customFormat="1" ht="15" customHeight="1">
      <c r="A19" s="4232"/>
      <c r="B19" s="4233" t="s">
        <v>5307</v>
      </c>
      <c r="C19" s="4234"/>
      <c r="D19" s="4235">
        <v>24774</v>
      </c>
      <c r="E19" s="4235">
        <v>29508</v>
      </c>
      <c r="F19" s="4236">
        <f t="shared" si="2"/>
        <v>54282</v>
      </c>
      <c r="G19" s="4235">
        <v>19062</v>
      </c>
      <c r="H19" s="4235">
        <v>22117</v>
      </c>
      <c r="I19" s="4236">
        <f t="shared" si="3"/>
        <v>41179</v>
      </c>
      <c r="J19" s="4235">
        <f t="shared" si="1"/>
        <v>5712</v>
      </c>
      <c r="K19" s="4235">
        <f t="shared" si="1"/>
        <v>7391</v>
      </c>
      <c r="L19" s="4236">
        <f t="shared" si="4"/>
        <v>13103</v>
      </c>
      <c r="M19" s="4237">
        <f t="shared" si="5"/>
        <v>76.94</v>
      </c>
      <c r="N19" s="4237">
        <f t="shared" si="5"/>
        <v>74.95</v>
      </c>
      <c r="O19" s="4238">
        <f t="shared" si="5"/>
        <v>75.86</v>
      </c>
      <c r="P19" s="4235">
        <v>1</v>
      </c>
      <c r="Q19" s="4235">
        <v>3</v>
      </c>
    </row>
    <row r="20" spans="1:17" s="4231" customFormat="1" ht="15" customHeight="1">
      <c r="A20" s="4232"/>
      <c r="B20" s="4233" t="s">
        <v>5331</v>
      </c>
      <c r="C20" s="4234"/>
      <c r="D20" s="4235">
        <v>25583</v>
      </c>
      <c r="E20" s="4235">
        <v>30555</v>
      </c>
      <c r="F20" s="4236">
        <f t="shared" si="2"/>
        <v>56138</v>
      </c>
      <c r="G20" s="4235">
        <v>15300</v>
      </c>
      <c r="H20" s="4235">
        <v>16590</v>
      </c>
      <c r="I20" s="4236">
        <f t="shared" si="3"/>
        <v>31890</v>
      </c>
      <c r="J20" s="4235">
        <f t="shared" si="1"/>
        <v>10283</v>
      </c>
      <c r="K20" s="4235">
        <f t="shared" si="1"/>
        <v>13965</v>
      </c>
      <c r="L20" s="4236">
        <f t="shared" si="4"/>
        <v>24248</v>
      </c>
      <c r="M20" s="4237">
        <f t="shared" si="5"/>
        <v>59.81</v>
      </c>
      <c r="N20" s="4237">
        <f t="shared" si="5"/>
        <v>54.3</v>
      </c>
      <c r="O20" s="4238">
        <f t="shared" si="5"/>
        <v>56.81</v>
      </c>
      <c r="P20" s="4235">
        <v>1</v>
      </c>
      <c r="Q20" s="4235">
        <v>3</v>
      </c>
    </row>
    <row r="21" spans="1:17" s="4231" customFormat="1" ht="15" customHeight="1">
      <c r="A21" s="4232"/>
      <c r="B21" s="4233" t="s">
        <v>5309</v>
      </c>
      <c r="C21" s="4234"/>
      <c r="D21" s="4235">
        <v>26279</v>
      </c>
      <c r="E21" s="4235">
        <v>31439</v>
      </c>
      <c r="F21" s="4236">
        <f t="shared" si="2"/>
        <v>57718</v>
      </c>
      <c r="G21" s="4235">
        <v>19291</v>
      </c>
      <c r="H21" s="4235">
        <v>22357</v>
      </c>
      <c r="I21" s="4236">
        <f t="shared" si="3"/>
        <v>41648</v>
      </c>
      <c r="J21" s="4235">
        <f t="shared" si="1"/>
        <v>6988</v>
      </c>
      <c r="K21" s="4235">
        <f t="shared" si="1"/>
        <v>9082</v>
      </c>
      <c r="L21" s="4236">
        <f t="shared" si="4"/>
        <v>16070</v>
      </c>
      <c r="M21" s="4237">
        <f t="shared" si="5"/>
        <v>73.41</v>
      </c>
      <c r="N21" s="4237">
        <f t="shared" si="5"/>
        <v>71.11</v>
      </c>
      <c r="O21" s="4238">
        <f t="shared" si="5"/>
        <v>72.16</v>
      </c>
      <c r="P21" s="4255">
        <v>1</v>
      </c>
      <c r="Q21" s="4255">
        <v>3</v>
      </c>
    </row>
    <row r="22" spans="1:17" s="4231" customFormat="1" ht="15" customHeight="1">
      <c r="A22" s="4232" t="s">
        <v>5182</v>
      </c>
      <c r="B22" s="4233" t="s">
        <v>5332</v>
      </c>
      <c r="C22" s="4234"/>
      <c r="D22" s="4235">
        <v>27009</v>
      </c>
      <c r="E22" s="4235">
        <v>32137</v>
      </c>
      <c r="F22" s="4236">
        <f t="shared" si="2"/>
        <v>59146</v>
      </c>
      <c r="G22" s="4235">
        <v>19651</v>
      </c>
      <c r="H22" s="4235">
        <v>22544</v>
      </c>
      <c r="I22" s="4236">
        <f t="shared" si="3"/>
        <v>42195</v>
      </c>
      <c r="J22" s="4235">
        <f t="shared" si="1"/>
        <v>7358</v>
      </c>
      <c r="K22" s="4235">
        <f t="shared" si="1"/>
        <v>9593</v>
      </c>
      <c r="L22" s="4236">
        <f t="shared" si="4"/>
        <v>16951</v>
      </c>
      <c r="M22" s="4237">
        <f t="shared" si="5"/>
        <v>72.760000000000005</v>
      </c>
      <c r="N22" s="4237">
        <f t="shared" si="5"/>
        <v>70.150000000000006</v>
      </c>
      <c r="O22" s="4238">
        <f t="shared" si="5"/>
        <v>71.34</v>
      </c>
      <c r="P22" s="4235">
        <v>1</v>
      </c>
      <c r="Q22" s="4235">
        <v>4</v>
      </c>
    </row>
    <row r="23" spans="1:17" s="4231" customFormat="1" ht="15" customHeight="1">
      <c r="A23" s="4232"/>
      <c r="B23" s="4233" t="s">
        <v>5333</v>
      </c>
      <c r="C23" s="4234"/>
      <c r="D23" s="4235">
        <v>27839</v>
      </c>
      <c r="E23" s="4235">
        <v>32962</v>
      </c>
      <c r="F23" s="4236">
        <f t="shared" si="2"/>
        <v>60801</v>
      </c>
      <c r="G23" s="4235">
        <v>15909</v>
      </c>
      <c r="H23" s="4235">
        <v>17482</v>
      </c>
      <c r="I23" s="4236">
        <f t="shared" si="3"/>
        <v>33391</v>
      </c>
      <c r="J23" s="4235">
        <f t="shared" si="1"/>
        <v>11930</v>
      </c>
      <c r="K23" s="4235">
        <f t="shared" si="1"/>
        <v>15480</v>
      </c>
      <c r="L23" s="4236">
        <f t="shared" si="4"/>
        <v>27410</v>
      </c>
      <c r="M23" s="4237">
        <f t="shared" si="5"/>
        <v>57.15</v>
      </c>
      <c r="N23" s="4237">
        <f t="shared" si="5"/>
        <v>53.04</v>
      </c>
      <c r="O23" s="4238">
        <f t="shared" si="5"/>
        <v>54.92</v>
      </c>
      <c r="P23" s="4235">
        <v>1</v>
      </c>
      <c r="Q23" s="4235">
        <v>3</v>
      </c>
    </row>
    <row r="24" spans="1:17" s="4231" customFormat="1" ht="15" customHeight="1">
      <c r="A24" s="4232"/>
      <c r="B24" s="4233" t="s">
        <v>5334</v>
      </c>
      <c r="C24" s="4234"/>
      <c r="D24" s="4235">
        <v>28592</v>
      </c>
      <c r="E24" s="4235">
        <v>33976</v>
      </c>
      <c r="F24" s="4236">
        <f t="shared" si="2"/>
        <v>62568</v>
      </c>
      <c r="G24" s="4235">
        <v>15890</v>
      </c>
      <c r="H24" s="4235">
        <v>17652</v>
      </c>
      <c r="I24" s="4236">
        <f t="shared" si="3"/>
        <v>33542</v>
      </c>
      <c r="J24" s="4235">
        <f t="shared" si="1"/>
        <v>12702</v>
      </c>
      <c r="K24" s="4235">
        <f t="shared" si="1"/>
        <v>16324</v>
      </c>
      <c r="L24" s="4236">
        <f t="shared" si="4"/>
        <v>29026</v>
      </c>
      <c r="M24" s="4237">
        <f t="shared" si="5"/>
        <v>55.57</v>
      </c>
      <c r="N24" s="4237">
        <f t="shared" si="5"/>
        <v>51.95</v>
      </c>
      <c r="O24" s="4238">
        <f t="shared" si="5"/>
        <v>53.61</v>
      </c>
      <c r="P24" s="4235">
        <v>1</v>
      </c>
      <c r="Q24" s="4235">
        <v>3</v>
      </c>
    </row>
    <row r="25" spans="1:17" s="4231" customFormat="1" ht="15" customHeight="1">
      <c r="A25" s="4232"/>
      <c r="B25" s="4233" t="s">
        <v>5335</v>
      </c>
      <c r="C25" s="4234"/>
      <c r="D25" s="4235">
        <v>29179</v>
      </c>
      <c r="E25" s="4235">
        <v>34383</v>
      </c>
      <c r="F25" s="4236">
        <f t="shared" si="2"/>
        <v>63562</v>
      </c>
      <c r="G25" s="4235">
        <v>18211</v>
      </c>
      <c r="H25" s="4235">
        <v>20589</v>
      </c>
      <c r="I25" s="4236">
        <f t="shared" si="3"/>
        <v>38800</v>
      </c>
      <c r="J25" s="4235">
        <f t="shared" si="1"/>
        <v>10968</v>
      </c>
      <c r="K25" s="4235">
        <f t="shared" si="1"/>
        <v>13794</v>
      </c>
      <c r="L25" s="4236">
        <f t="shared" si="4"/>
        <v>24762</v>
      </c>
      <c r="M25" s="4237">
        <f t="shared" si="5"/>
        <v>62.41</v>
      </c>
      <c r="N25" s="4237">
        <f t="shared" si="5"/>
        <v>59.88</v>
      </c>
      <c r="O25" s="4238">
        <f t="shared" si="5"/>
        <v>61.04</v>
      </c>
      <c r="P25" s="4235">
        <v>1</v>
      </c>
      <c r="Q25" s="4235">
        <v>4</v>
      </c>
    </row>
    <row r="26" spans="1:17" s="4231" customFormat="1" ht="15" customHeight="1">
      <c r="A26" s="4232"/>
      <c r="B26" s="4233" t="s">
        <v>5313</v>
      </c>
      <c r="C26" s="4234"/>
      <c r="D26" s="4235">
        <v>29205</v>
      </c>
      <c r="E26" s="4235">
        <v>34246</v>
      </c>
      <c r="F26" s="4236">
        <f t="shared" si="2"/>
        <v>63451</v>
      </c>
      <c r="G26" s="4235">
        <v>20731</v>
      </c>
      <c r="H26" s="4235">
        <v>24157</v>
      </c>
      <c r="I26" s="4236">
        <f t="shared" si="3"/>
        <v>44888</v>
      </c>
      <c r="J26" s="4235">
        <f t="shared" si="1"/>
        <v>8474</v>
      </c>
      <c r="K26" s="4235">
        <f t="shared" si="1"/>
        <v>10089</v>
      </c>
      <c r="L26" s="4236">
        <f t="shared" si="4"/>
        <v>18563</v>
      </c>
      <c r="M26" s="4237">
        <f t="shared" si="5"/>
        <v>70.98</v>
      </c>
      <c r="N26" s="4237">
        <f t="shared" si="5"/>
        <v>70.540000000000006</v>
      </c>
      <c r="O26" s="4238">
        <f t="shared" si="5"/>
        <v>70.739999999999995</v>
      </c>
      <c r="P26" s="4235">
        <v>1</v>
      </c>
      <c r="Q26" s="4235">
        <v>3</v>
      </c>
    </row>
    <row r="27" spans="1:17" s="4231" customFormat="1" ht="15" customHeight="1">
      <c r="A27" s="4232"/>
      <c r="B27" s="4233" t="s">
        <v>5336</v>
      </c>
      <c r="C27" s="4234"/>
      <c r="D27" s="4235">
        <v>29210</v>
      </c>
      <c r="E27" s="4235">
        <v>34142</v>
      </c>
      <c r="F27" s="4236">
        <f t="shared" si="2"/>
        <v>63352</v>
      </c>
      <c r="G27" s="4235">
        <v>17848</v>
      </c>
      <c r="H27" s="4235">
        <v>20611</v>
      </c>
      <c r="I27" s="4236">
        <f t="shared" si="3"/>
        <v>38459</v>
      </c>
      <c r="J27" s="4235">
        <f t="shared" si="1"/>
        <v>11362</v>
      </c>
      <c r="K27" s="4235">
        <f t="shared" si="1"/>
        <v>13531</v>
      </c>
      <c r="L27" s="4236">
        <f t="shared" si="4"/>
        <v>24893</v>
      </c>
      <c r="M27" s="4237">
        <f t="shared" si="5"/>
        <v>61.1</v>
      </c>
      <c r="N27" s="4237">
        <f t="shared" si="5"/>
        <v>60.37</v>
      </c>
      <c r="O27" s="4238">
        <f t="shared" si="5"/>
        <v>60.71</v>
      </c>
      <c r="P27" s="4235">
        <v>1</v>
      </c>
      <c r="Q27" s="4235">
        <v>4</v>
      </c>
    </row>
    <row r="28" spans="1:17" s="4231" customFormat="1" ht="15" customHeight="1" thickBot="1">
      <c r="A28" s="4232"/>
      <c r="B28" s="4233" t="s">
        <v>5337</v>
      </c>
      <c r="C28" s="4258"/>
      <c r="D28" s="4235">
        <v>28977</v>
      </c>
      <c r="E28" s="4235">
        <v>33850</v>
      </c>
      <c r="F28" s="4236">
        <f t="shared" si="2"/>
        <v>62827</v>
      </c>
      <c r="G28" s="4235">
        <v>16576</v>
      </c>
      <c r="H28" s="4235">
        <v>18679</v>
      </c>
      <c r="I28" s="4236">
        <f t="shared" si="3"/>
        <v>35255</v>
      </c>
      <c r="J28" s="4259">
        <f t="shared" si="1"/>
        <v>12401</v>
      </c>
      <c r="K28" s="4259">
        <f t="shared" si="1"/>
        <v>15171</v>
      </c>
      <c r="L28" s="4260">
        <f t="shared" si="4"/>
        <v>27572</v>
      </c>
      <c r="M28" s="4261">
        <f t="shared" si="5"/>
        <v>57.2</v>
      </c>
      <c r="N28" s="4261">
        <f t="shared" si="5"/>
        <v>55.18</v>
      </c>
      <c r="O28" s="4262">
        <f t="shared" si="5"/>
        <v>56.11</v>
      </c>
      <c r="P28" s="4259">
        <v>1</v>
      </c>
      <c r="Q28" s="4235">
        <v>3</v>
      </c>
    </row>
    <row r="29" spans="1:17" s="4231" customFormat="1" ht="16.5" customHeight="1">
      <c r="A29" s="4263" t="s">
        <v>5338</v>
      </c>
      <c r="B29" s="4263"/>
      <c r="C29" s="4263"/>
      <c r="D29" s="4263"/>
      <c r="E29" s="4263"/>
      <c r="F29" s="4264"/>
      <c r="G29" s="4263"/>
      <c r="H29" s="4263"/>
      <c r="I29" s="4264"/>
      <c r="J29" s="4263"/>
      <c r="K29" s="4263"/>
      <c r="L29" s="4264"/>
      <c r="M29" s="4263"/>
      <c r="N29" s="4263"/>
      <c r="O29" s="4264"/>
      <c r="P29" s="4222"/>
      <c r="Q29" s="4266" t="s">
        <v>5244</v>
      </c>
    </row>
  </sheetData>
  <mergeCells count="10">
    <mergeCell ref="P3:P4"/>
    <mergeCell ref="Q3:Q4"/>
    <mergeCell ref="A5:C5"/>
    <mergeCell ref="A11:C11"/>
    <mergeCell ref="A1:I1"/>
    <mergeCell ref="A3:C4"/>
    <mergeCell ref="D3:F3"/>
    <mergeCell ref="G3:I3"/>
    <mergeCell ref="J3:L3"/>
    <mergeCell ref="M3:O3"/>
  </mergeCells>
  <phoneticPr fontId="2"/>
  <printOptions horizontalCentered="1"/>
  <pageMargins left="0.23622047244094491" right="0.23622047244094491" top="0.74803149606299213" bottom="0.74803149606299213" header="0.31496062992125984" footer="0.31496062992125984"/>
  <pageSetup paperSize="9" firstPageNumber="152" orientation="portrait" r:id="rId1"/>
  <headerFooter alignWithMargins="0">
    <oddFooter>&amp;C&amp;"ＭＳ 明朝,標準"&amp;10&amp;P</oddFooter>
  </headerFooter>
  <colBreaks count="1" manualBreakCount="1">
    <brk id="9"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437B8-6644-457B-BA9B-5FDF53AF1438}">
  <dimension ref="A1:C41"/>
  <sheetViews>
    <sheetView showGridLines="0" view="pageBreakPreview" topLeftCell="A22" zoomScaleNormal="100" zoomScaleSheetLayoutView="100" workbookViewId="0">
      <selection activeCell="B35" sqref="B35"/>
    </sheetView>
  </sheetViews>
  <sheetFormatPr defaultColWidth="9" defaultRowHeight="13"/>
  <cols>
    <col min="1" max="1" width="7.453125" style="1539" bestFit="1" customWidth="1"/>
    <col min="2" max="2" width="78.1796875" style="1539" bestFit="1" customWidth="1"/>
    <col min="3" max="3" width="17" style="1539" customWidth="1"/>
    <col min="4" max="16384" width="9" style="1539"/>
  </cols>
  <sheetData>
    <row r="1" spans="1:3" ht="30" customHeight="1">
      <c r="A1" s="4884" t="s">
        <v>5339</v>
      </c>
      <c r="B1" s="4884"/>
      <c r="C1" s="4884"/>
    </row>
    <row r="2" spans="1:3" s="1541" customFormat="1" ht="12.5" thickBot="1">
      <c r="C2" s="932" t="s">
        <v>5340</v>
      </c>
    </row>
    <row r="3" spans="1:3" s="937" customFormat="1" ht="18.649999999999999" customHeight="1">
      <c r="A3" s="4289" t="s">
        <v>5341</v>
      </c>
      <c r="B3" s="4290" t="s">
        <v>5342</v>
      </c>
      <c r="C3" s="4291" t="s">
        <v>5343</v>
      </c>
    </row>
    <row r="4" spans="1:3" ht="15.75" customHeight="1">
      <c r="A4" s="4292">
        <v>1</v>
      </c>
      <c r="B4" s="4293" t="s">
        <v>5344</v>
      </c>
      <c r="C4" s="4294">
        <v>781</v>
      </c>
    </row>
    <row r="5" spans="1:3" ht="15.75" customHeight="1">
      <c r="A5" s="4292">
        <v>2</v>
      </c>
      <c r="B5" s="4295" t="s">
        <v>5345</v>
      </c>
      <c r="C5" s="4294">
        <v>1062</v>
      </c>
    </row>
    <row r="6" spans="1:3">
      <c r="A6" s="4292">
        <v>3</v>
      </c>
      <c r="B6" s="4296" t="s">
        <v>5346</v>
      </c>
      <c r="C6" s="4294">
        <v>1416</v>
      </c>
    </row>
    <row r="7" spans="1:3" ht="26">
      <c r="A7" s="4292">
        <v>4</v>
      </c>
      <c r="B7" s="4296" t="s">
        <v>5347</v>
      </c>
      <c r="C7" s="4294">
        <v>2463</v>
      </c>
    </row>
    <row r="8" spans="1:3" ht="39">
      <c r="A8" s="4292">
        <v>5</v>
      </c>
      <c r="B8" s="4296" t="s">
        <v>5348</v>
      </c>
      <c r="C8" s="4294">
        <v>2151</v>
      </c>
    </row>
    <row r="9" spans="1:3" ht="26">
      <c r="A9" s="4292">
        <v>6</v>
      </c>
      <c r="B9" s="4296" t="s">
        <v>5349</v>
      </c>
      <c r="C9" s="4294">
        <v>944</v>
      </c>
    </row>
    <row r="10" spans="1:3" ht="26">
      <c r="A10" s="4292">
        <v>7</v>
      </c>
      <c r="B10" s="4296" t="s">
        <v>5350</v>
      </c>
      <c r="C10" s="4294">
        <v>2104</v>
      </c>
    </row>
    <row r="11" spans="1:3" ht="15.75" customHeight="1">
      <c r="A11" s="4292">
        <v>8</v>
      </c>
      <c r="B11" s="4295" t="s">
        <v>5351</v>
      </c>
      <c r="C11" s="4294">
        <v>613</v>
      </c>
    </row>
    <row r="12" spans="1:3" ht="15.75" customHeight="1">
      <c r="A12" s="4292">
        <v>9</v>
      </c>
      <c r="B12" s="4295" t="s">
        <v>5352</v>
      </c>
      <c r="C12" s="4294">
        <v>1402</v>
      </c>
    </row>
    <row r="13" spans="1:3" ht="15.75" customHeight="1">
      <c r="A13" s="4292">
        <v>10</v>
      </c>
      <c r="B13" s="4295" t="s">
        <v>5353</v>
      </c>
      <c r="C13" s="4294">
        <v>1671</v>
      </c>
    </row>
    <row r="14" spans="1:3" ht="15.75" customHeight="1">
      <c r="A14" s="4292">
        <v>11</v>
      </c>
      <c r="B14" s="4295" t="s">
        <v>5354</v>
      </c>
      <c r="C14" s="4294">
        <v>1584</v>
      </c>
    </row>
    <row r="15" spans="1:3" ht="15.75" customHeight="1">
      <c r="A15" s="4292">
        <v>12</v>
      </c>
      <c r="B15" s="4295" t="s">
        <v>5355</v>
      </c>
      <c r="C15" s="4294">
        <v>1736</v>
      </c>
    </row>
    <row r="16" spans="1:3" ht="15.75" customHeight="1">
      <c r="A16" s="4292">
        <v>13</v>
      </c>
      <c r="B16" s="4295" t="s">
        <v>5356</v>
      </c>
      <c r="C16" s="4294">
        <v>2315</v>
      </c>
    </row>
    <row r="17" spans="1:3" ht="15.75" customHeight="1">
      <c r="A17" s="4292">
        <v>14</v>
      </c>
      <c r="B17" s="4295" t="s">
        <v>5357</v>
      </c>
      <c r="C17" s="4294">
        <v>2431</v>
      </c>
    </row>
    <row r="18" spans="1:3" ht="26">
      <c r="A18" s="4292">
        <v>15</v>
      </c>
      <c r="B18" s="4296" t="s">
        <v>5358</v>
      </c>
      <c r="C18" s="4294">
        <v>3944</v>
      </c>
    </row>
    <row r="19" spans="1:3" ht="15.75" customHeight="1">
      <c r="A19" s="4292">
        <v>16</v>
      </c>
      <c r="B19" s="4295" t="s">
        <v>5359</v>
      </c>
      <c r="C19" s="4294">
        <v>3176</v>
      </c>
    </row>
    <row r="20" spans="1:3" ht="15.75" customHeight="1">
      <c r="A20" s="4292">
        <v>17</v>
      </c>
      <c r="B20" s="4295" t="s">
        <v>5360</v>
      </c>
      <c r="C20" s="4294">
        <v>1805</v>
      </c>
    </row>
    <row r="21" spans="1:3" ht="15.75" customHeight="1">
      <c r="A21" s="4292">
        <v>18</v>
      </c>
      <c r="B21" s="4295" t="s">
        <v>5361</v>
      </c>
      <c r="C21" s="4294">
        <v>1868</v>
      </c>
    </row>
    <row r="22" spans="1:3" ht="15.75" customHeight="1">
      <c r="A22" s="4292">
        <v>19</v>
      </c>
      <c r="B22" s="4295" t="s">
        <v>5362</v>
      </c>
      <c r="C22" s="4294">
        <v>1322</v>
      </c>
    </row>
    <row r="23" spans="1:3" ht="15.75" customHeight="1">
      <c r="A23" s="4292">
        <v>20</v>
      </c>
      <c r="B23" s="4293" t="s">
        <v>5363</v>
      </c>
      <c r="C23" s="4294">
        <v>753</v>
      </c>
    </row>
    <row r="24" spans="1:3" ht="15.75" customHeight="1">
      <c r="A24" s="4292">
        <v>21</v>
      </c>
      <c r="B24" s="4295" t="s">
        <v>5364</v>
      </c>
      <c r="C24" s="4294">
        <v>1559</v>
      </c>
    </row>
    <row r="25" spans="1:3" ht="15.75" customHeight="1">
      <c r="A25" s="4292">
        <v>22</v>
      </c>
      <c r="B25" s="4295" t="s">
        <v>5365</v>
      </c>
      <c r="C25" s="4294">
        <v>1276</v>
      </c>
    </row>
    <row r="26" spans="1:3" ht="15.75" customHeight="1">
      <c r="A26" s="4292">
        <v>23</v>
      </c>
      <c r="B26" s="4297" t="s">
        <v>5366</v>
      </c>
      <c r="C26" s="4294">
        <v>2412</v>
      </c>
    </row>
    <row r="27" spans="1:3" ht="15.75" customHeight="1">
      <c r="A27" s="4292">
        <v>24</v>
      </c>
      <c r="B27" s="4297" t="s">
        <v>5367</v>
      </c>
      <c r="C27" s="4294">
        <v>1141</v>
      </c>
    </row>
    <row r="28" spans="1:3" ht="15.75" customHeight="1">
      <c r="A28" s="4292">
        <v>25</v>
      </c>
      <c r="B28" s="4297" t="s">
        <v>5368</v>
      </c>
      <c r="C28" s="4294">
        <v>2161</v>
      </c>
    </row>
    <row r="29" spans="1:3" ht="15.75" customHeight="1">
      <c r="A29" s="4292">
        <v>26</v>
      </c>
      <c r="B29" s="4295" t="s">
        <v>5369</v>
      </c>
      <c r="C29" s="4294">
        <v>1133</v>
      </c>
    </row>
    <row r="30" spans="1:3" ht="15.75" customHeight="1">
      <c r="A30" s="4292">
        <v>27</v>
      </c>
      <c r="B30" s="4295" t="s">
        <v>5370</v>
      </c>
      <c r="C30" s="4294">
        <v>1302</v>
      </c>
    </row>
    <row r="31" spans="1:3" ht="15.75" customHeight="1">
      <c r="A31" s="4292">
        <v>28</v>
      </c>
      <c r="B31" s="4295" t="s">
        <v>5371</v>
      </c>
      <c r="C31" s="4294">
        <v>1240</v>
      </c>
    </row>
    <row r="32" spans="1:3">
      <c r="A32" s="4292">
        <v>29</v>
      </c>
      <c r="B32" s="4293" t="s">
        <v>5372</v>
      </c>
      <c r="C32" s="4294">
        <v>923</v>
      </c>
    </row>
    <row r="33" spans="1:3" ht="27" customHeight="1">
      <c r="A33" s="4292">
        <v>30</v>
      </c>
      <c r="B33" s="4296" t="s">
        <v>5373</v>
      </c>
      <c r="C33" s="4294">
        <v>1770</v>
      </c>
    </row>
    <row r="34" spans="1:3" ht="15.75" customHeight="1">
      <c r="A34" s="4292">
        <v>31</v>
      </c>
      <c r="B34" s="4295" t="s">
        <v>5374</v>
      </c>
      <c r="C34" s="4294">
        <v>1528</v>
      </c>
    </row>
    <row r="35" spans="1:3" ht="39">
      <c r="A35" s="4292">
        <v>32</v>
      </c>
      <c r="B35" s="4296" t="s">
        <v>5375</v>
      </c>
      <c r="C35" s="4294">
        <v>1336</v>
      </c>
    </row>
    <row r="36" spans="1:3" ht="26">
      <c r="A36" s="4292">
        <v>33</v>
      </c>
      <c r="B36" s="4298" t="s">
        <v>5376</v>
      </c>
      <c r="C36" s="4299">
        <v>859</v>
      </c>
    </row>
    <row r="37" spans="1:3" ht="15.75" customHeight="1">
      <c r="A37" s="4292">
        <v>34</v>
      </c>
      <c r="B37" s="4298" t="s">
        <v>5377</v>
      </c>
      <c r="C37" s="4299">
        <v>647</v>
      </c>
    </row>
    <row r="38" spans="1:3" ht="26">
      <c r="A38" s="4292">
        <v>35</v>
      </c>
      <c r="B38" s="4298" t="s">
        <v>5378</v>
      </c>
      <c r="C38" s="4299">
        <v>242</v>
      </c>
    </row>
    <row r="39" spans="1:3" ht="21" customHeight="1" thickBot="1">
      <c r="A39" s="6612" t="s">
        <v>5379</v>
      </c>
      <c r="B39" s="6613"/>
      <c r="C39" s="4300">
        <f>SUM(C4:C38)</f>
        <v>55070</v>
      </c>
    </row>
    <row r="40" spans="1:3" s="3597" customFormat="1" ht="12">
      <c r="A40" s="4301"/>
      <c r="C40" s="1573" t="s">
        <v>5244</v>
      </c>
    </row>
    <row r="41" spans="1:3">
      <c r="A41" s="4302"/>
    </row>
  </sheetData>
  <mergeCells count="2">
    <mergeCell ref="A1:C1"/>
    <mergeCell ref="A39:B39"/>
  </mergeCells>
  <phoneticPr fontId="2"/>
  <printOptions horizontalCentered="1"/>
  <pageMargins left="0.23622047244094491" right="0.23622047244094491" top="0.74803149606299213" bottom="0.74803149606299213" header="0.31496062992125984" footer="0.31496062992125984"/>
  <pageSetup paperSize="9" scale="98" firstPageNumber="154" orientation="portrait" r:id="rId1"/>
  <headerFooter alignWithMargins="0">
    <oddFooter>&amp;C&amp;"ＭＳ 明朝,標準"&amp;10&amp;P</oddFooter>
  </headerFooter>
  <rowBreaks count="1" manualBreakCount="1">
    <brk id="40" max="2"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68538-9100-4AF2-BE23-BB5CBDC5435F}">
  <dimension ref="A1:G9"/>
  <sheetViews>
    <sheetView showGridLines="0" view="pageBreakPreview" zoomScaleNormal="100" zoomScaleSheetLayoutView="100" workbookViewId="0">
      <selection activeCell="I50" sqref="I50"/>
    </sheetView>
  </sheetViews>
  <sheetFormatPr defaultColWidth="9" defaultRowHeight="13"/>
  <cols>
    <col min="1" max="1" width="14.36328125" style="4310" customWidth="1"/>
    <col min="2" max="5" width="20.453125" style="4310" customWidth="1"/>
    <col min="6" max="7" width="12" style="4310" customWidth="1"/>
    <col min="8" max="16384" width="9" style="4310"/>
  </cols>
  <sheetData>
    <row r="1" spans="1:7" s="4304" customFormat="1" ht="30" customHeight="1">
      <c r="A1" s="4303" t="s">
        <v>5380</v>
      </c>
      <c r="B1" s="4303"/>
      <c r="C1" s="4303"/>
      <c r="D1" s="4303"/>
      <c r="E1" s="4303"/>
      <c r="F1" s="4303"/>
      <c r="G1" s="4303"/>
    </row>
    <row r="2" spans="1:7" s="4305" customFormat="1" ht="12.5" thickBot="1">
      <c r="D2" s="4306" t="s">
        <v>5381</v>
      </c>
    </row>
    <row r="3" spans="1:7" ht="18.649999999999999" customHeight="1">
      <c r="A3" s="4307" t="s">
        <v>373</v>
      </c>
      <c r="B3" s="4308" t="s">
        <v>838</v>
      </c>
      <c r="C3" s="4308" t="s">
        <v>379</v>
      </c>
      <c r="D3" s="4309" t="s">
        <v>380</v>
      </c>
    </row>
    <row r="4" spans="1:7" ht="16.5" customHeight="1">
      <c r="A4" s="4311" t="s">
        <v>321</v>
      </c>
      <c r="B4" s="4312">
        <v>58042</v>
      </c>
      <c r="C4" s="4313">
        <v>27152</v>
      </c>
      <c r="D4" s="4313">
        <v>30890</v>
      </c>
    </row>
    <row r="5" spans="1:7" ht="16.5" customHeight="1">
      <c r="A5" s="4311" t="s">
        <v>5056</v>
      </c>
      <c r="B5" s="4312">
        <v>57497</v>
      </c>
      <c r="C5" s="4313">
        <v>26969</v>
      </c>
      <c r="D5" s="4313">
        <v>30528</v>
      </c>
    </row>
    <row r="6" spans="1:7" ht="16.5" customHeight="1">
      <c r="A6" s="4311" t="s">
        <v>1520</v>
      </c>
      <c r="B6" s="4312">
        <v>56952</v>
      </c>
      <c r="C6" s="4313">
        <v>26780</v>
      </c>
      <c r="D6" s="4313">
        <v>30172</v>
      </c>
    </row>
    <row r="7" spans="1:7" ht="16.5" customHeight="1">
      <c r="A7" s="4311" t="s">
        <v>353</v>
      </c>
      <c r="B7" s="4312">
        <v>56158</v>
      </c>
      <c r="C7" s="4313">
        <v>26412</v>
      </c>
      <c r="D7" s="4313">
        <v>29746</v>
      </c>
    </row>
    <row r="8" spans="1:7" ht="16.5" customHeight="1" thickBot="1">
      <c r="A8" s="4314" t="s">
        <v>5057</v>
      </c>
      <c r="B8" s="4315">
        <v>55423</v>
      </c>
      <c r="C8" s="4316">
        <v>26087</v>
      </c>
      <c r="D8" s="4316">
        <v>29336</v>
      </c>
    </row>
    <row r="9" spans="1:7" s="4305" customFormat="1" ht="17.25" customHeight="1">
      <c r="D9" s="4317" t="s">
        <v>5244</v>
      </c>
    </row>
  </sheetData>
  <phoneticPr fontId="2"/>
  <printOptions horizontalCentered="1"/>
  <pageMargins left="0.23622047244094491" right="0.23622047244094491" top="0.74803149606299213" bottom="0.74803149606299213" header="0.31496062992125984" footer="0.31496062992125984"/>
  <pageSetup paperSize="9" scale="98" firstPageNumber="155" orientation="portrait" r:id="rId1"/>
  <headerFooter alignWithMargins="0">
    <oddFooter>&amp;C&amp;"ＭＳ 明朝,標準"&amp;10&amp;P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249F1-E64F-46D9-AB32-C01E514EB2A5}">
  <dimension ref="A1:F45"/>
  <sheetViews>
    <sheetView showGridLines="0" view="pageBreakPreview" zoomScaleNormal="100" zoomScaleSheetLayoutView="100" workbookViewId="0">
      <selection activeCell="F1" sqref="F1:F1048576"/>
    </sheetView>
  </sheetViews>
  <sheetFormatPr defaultColWidth="13.1796875" defaultRowHeight="13"/>
  <cols>
    <col min="1" max="1" width="37.453125" style="4336" bestFit="1" customWidth="1"/>
    <col min="2" max="6" width="11.81640625" style="4319" customWidth="1"/>
    <col min="7" max="16384" width="13.1796875" style="4319"/>
  </cols>
  <sheetData>
    <row r="1" spans="1:6" ht="30" customHeight="1">
      <c r="A1" s="4318" t="s">
        <v>5382</v>
      </c>
      <c r="B1" s="4318"/>
      <c r="C1" s="4318"/>
      <c r="D1" s="4318"/>
      <c r="E1" s="4318"/>
      <c r="F1" s="4318"/>
    </row>
    <row r="2" spans="1:6" s="4321" customFormat="1" ht="15" customHeight="1" thickBot="1">
      <c r="A2" s="4320"/>
      <c r="F2" s="4320" t="s">
        <v>5383</v>
      </c>
    </row>
    <row r="3" spans="1:6" ht="18.649999999999999" customHeight="1">
      <c r="A3" s="4322" t="s">
        <v>5384</v>
      </c>
      <c r="B3" s="4323" t="s">
        <v>4711</v>
      </c>
      <c r="C3" s="4323">
        <v>29</v>
      </c>
      <c r="D3" s="4323">
        <v>30</v>
      </c>
      <c r="E3" s="4323" t="s">
        <v>1520</v>
      </c>
      <c r="F3" s="4323">
        <v>2</v>
      </c>
    </row>
    <row r="4" spans="1:6" s="4327" customFormat="1" ht="30" customHeight="1">
      <c r="A4" s="4324" t="s">
        <v>2293</v>
      </c>
      <c r="B4" s="4325">
        <v>33847387</v>
      </c>
      <c r="C4" s="4326">
        <v>31905971</v>
      </c>
      <c r="D4" s="4326">
        <v>31615575</v>
      </c>
      <c r="E4" s="4326">
        <v>33005497</v>
      </c>
      <c r="F4" s="4326">
        <v>44587298</v>
      </c>
    </row>
    <row r="5" spans="1:6" ht="30" customHeight="1">
      <c r="A5" s="4328" t="s">
        <v>5385</v>
      </c>
      <c r="B5" s="4329">
        <v>9341678</v>
      </c>
      <c r="C5" s="4330">
        <v>9907869</v>
      </c>
      <c r="D5" s="4330">
        <v>9614755</v>
      </c>
      <c r="E5" s="4330">
        <v>9602109</v>
      </c>
      <c r="F5" s="4330">
        <v>8881491</v>
      </c>
    </row>
    <row r="6" spans="1:6" ht="30" customHeight="1">
      <c r="A6" s="4328" t="s">
        <v>5386</v>
      </c>
      <c r="B6" s="4329">
        <v>258898</v>
      </c>
      <c r="C6" s="4330">
        <v>258347</v>
      </c>
      <c r="D6" s="4330">
        <v>261186</v>
      </c>
      <c r="E6" s="4330">
        <v>265447</v>
      </c>
      <c r="F6" s="4330">
        <v>276275</v>
      </c>
    </row>
    <row r="7" spans="1:6" ht="30" customHeight="1">
      <c r="A7" s="4328" t="s">
        <v>5387</v>
      </c>
      <c r="B7" s="4329">
        <v>8227</v>
      </c>
      <c r="C7" s="4330">
        <v>16238</v>
      </c>
      <c r="D7" s="4330">
        <v>14444</v>
      </c>
      <c r="E7" s="4330">
        <v>7132</v>
      </c>
      <c r="F7" s="4330">
        <v>8019</v>
      </c>
    </row>
    <row r="8" spans="1:6" ht="30" customHeight="1">
      <c r="A8" s="4328" t="s">
        <v>5388</v>
      </c>
      <c r="B8" s="4329">
        <v>26366</v>
      </c>
      <c r="C8" s="4330">
        <v>34438</v>
      </c>
      <c r="D8" s="4330">
        <v>29216</v>
      </c>
      <c r="E8" s="4330">
        <v>34344</v>
      </c>
      <c r="F8" s="4330">
        <v>29565</v>
      </c>
    </row>
    <row r="9" spans="1:6" ht="30" customHeight="1">
      <c r="A9" s="4328" t="s">
        <v>5389</v>
      </c>
      <c r="B9" s="4329">
        <v>16448</v>
      </c>
      <c r="C9" s="4330">
        <v>49196</v>
      </c>
      <c r="D9" s="4330">
        <v>29416</v>
      </c>
      <c r="E9" s="4330">
        <v>20761</v>
      </c>
      <c r="F9" s="4330">
        <v>36683</v>
      </c>
    </row>
    <row r="10" spans="1:6" ht="30" customHeight="1">
      <c r="A10" s="4328" t="s">
        <v>5390</v>
      </c>
      <c r="B10" s="4329" t="s">
        <v>356</v>
      </c>
      <c r="C10" s="4330" t="s">
        <v>356</v>
      </c>
      <c r="D10" s="4330" t="s">
        <v>356</v>
      </c>
      <c r="E10" s="4330" t="s">
        <v>356</v>
      </c>
      <c r="F10" s="4330">
        <v>68850</v>
      </c>
    </row>
    <row r="11" spans="1:6" ht="30" customHeight="1">
      <c r="A11" s="4328" t="s">
        <v>5391</v>
      </c>
      <c r="B11" s="4329">
        <v>1261489</v>
      </c>
      <c r="C11" s="4330">
        <v>1262370</v>
      </c>
      <c r="D11" s="4330">
        <v>1303653</v>
      </c>
      <c r="E11" s="4330">
        <v>1247423</v>
      </c>
      <c r="F11" s="4330">
        <v>1524502</v>
      </c>
    </row>
    <row r="12" spans="1:6" ht="30" customHeight="1">
      <c r="A12" s="4328" t="s">
        <v>5392</v>
      </c>
      <c r="B12" s="4329">
        <v>93541</v>
      </c>
      <c r="C12" s="4330">
        <v>89075</v>
      </c>
      <c r="D12" s="4330">
        <v>83403</v>
      </c>
      <c r="E12" s="4330">
        <v>90266</v>
      </c>
      <c r="F12" s="4330">
        <v>60431</v>
      </c>
    </row>
    <row r="13" spans="1:6" ht="30" customHeight="1">
      <c r="A13" s="4328" t="s">
        <v>5393</v>
      </c>
      <c r="B13" s="4329">
        <v>61187</v>
      </c>
      <c r="C13" s="4330">
        <v>86557</v>
      </c>
      <c r="D13" s="4330">
        <v>95303</v>
      </c>
      <c r="E13" s="4330">
        <v>64207</v>
      </c>
      <c r="F13" s="4330">
        <v>28850</v>
      </c>
    </row>
    <row r="14" spans="1:6" ht="30" customHeight="1">
      <c r="A14" s="4328" t="s">
        <v>5394</v>
      </c>
      <c r="B14" s="4329">
        <v>26791</v>
      </c>
      <c r="C14" s="4330">
        <v>28806</v>
      </c>
      <c r="D14" s="4330">
        <v>29932</v>
      </c>
      <c r="E14" s="4330">
        <v>156710</v>
      </c>
      <c r="F14" s="4330">
        <v>56040</v>
      </c>
    </row>
    <row r="15" spans="1:6" ht="30" customHeight="1">
      <c r="A15" s="4328" t="s">
        <v>5395</v>
      </c>
      <c r="B15" s="4329">
        <v>7451221</v>
      </c>
      <c r="C15" s="4330">
        <v>7023557</v>
      </c>
      <c r="D15" s="4330">
        <v>7139148</v>
      </c>
      <c r="E15" s="4330">
        <v>7008864</v>
      </c>
      <c r="F15" s="4330">
        <v>7088556</v>
      </c>
    </row>
    <row r="16" spans="1:6" ht="30" customHeight="1">
      <c r="A16" s="4328" t="s">
        <v>5396</v>
      </c>
      <c r="B16" s="4329">
        <v>8270</v>
      </c>
      <c r="C16" s="4330">
        <v>7779</v>
      </c>
      <c r="D16" s="4330">
        <v>7346</v>
      </c>
      <c r="E16" s="4330">
        <v>7133</v>
      </c>
      <c r="F16" s="4330">
        <v>8136</v>
      </c>
    </row>
    <row r="17" spans="1:6" ht="30" customHeight="1">
      <c r="A17" s="4328" t="s">
        <v>5397</v>
      </c>
      <c r="B17" s="4329">
        <v>311783</v>
      </c>
      <c r="C17" s="4330">
        <v>229701</v>
      </c>
      <c r="D17" s="4330">
        <v>205855</v>
      </c>
      <c r="E17" s="4330">
        <v>131619</v>
      </c>
      <c r="F17" s="4330">
        <v>69866</v>
      </c>
    </row>
    <row r="18" spans="1:6" ht="30" customHeight="1">
      <c r="A18" s="4328" t="s">
        <v>5398</v>
      </c>
      <c r="B18" s="4329">
        <v>385221</v>
      </c>
      <c r="C18" s="4330">
        <v>387868</v>
      </c>
      <c r="D18" s="4330">
        <v>387414</v>
      </c>
      <c r="E18" s="4330">
        <v>382780</v>
      </c>
      <c r="F18" s="4330">
        <v>350297</v>
      </c>
    </row>
    <row r="19" spans="1:6" ht="30" customHeight="1">
      <c r="A19" s="4328" t="s">
        <v>5399</v>
      </c>
      <c r="B19" s="4329">
        <v>5190793</v>
      </c>
      <c r="C19" s="4330">
        <v>4863967</v>
      </c>
      <c r="D19" s="4330">
        <v>4645209</v>
      </c>
      <c r="E19" s="4330">
        <v>4882901</v>
      </c>
      <c r="F19" s="4330">
        <v>14569058</v>
      </c>
    </row>
    <row r="20" spans="1:6" ht="30" customHeight="1">
      <c r="A20" s="4328" t="s">
        <v>5400</v>
      </c>
      <c r="B20" s="4329">
        <v>2150665</v>
      </c>
      <c r="C20" s="4330">
        <v>1948444</v>
      </c>
      <c r="D20" s="4330">
        <v>1863109</v>
      </c>
      <c r="E20" s="4330">
        <v>1913896</v>
      </c>
      <c r="F20" s="4330">
        <v>2121621</v>
      </c>
    </row>
    <row r="21" spans="1:6" ht="30" customHeight="1">
      <c r="A21" s="4328" t="s">
        <v>5401</v>
      </c>
      <c r="B21" s="4329">
        <v>65816</v>
      </c>
      <c r="C21" s="4330">
        <v>108288</v>
      </c>
      <c r="D21" s="4330">
        <v>28441</v>
      </c>
      <c r="E21" s="4330">
        <v>14170</v>
      </c>
      <c r="F21" s="4330">
        <v>39374</v>
      </c>
    </row>
    <row r="22" spans="1:6" ht="30" customHeight="1">
      <c r="A22" s="4328" t="s">
        <v>5402</v>
      </c>
      <c r="B22" s="4329">
        <v>178474</v>
      </c>
      <c r="C22" s="4330">
        <v>160079</v>
      </c>
      <c r="D22" s="4330">
        <v>172326</v>
      </c>
      <c r="E22" s="4330">
        <v>235845</v>
      </c>
      <c r="F22" s="4330">
        <v>275174</v>
      </c>
    </row>
    <row r="23" spans="1:6" ht="30" customHeight="1">
      <c r="A23" s="4328" t="s">
        <v>5403</v>
      </c>
      <c r="B23" s="4329">
        <v>1607436</v>
      </c>
      <c r="C23" s="4330">
        <v>911973</v>
      </c>
      <c r="D23" s="4330">
        <v>1239483</v>
      </c>
      <c r="E23" s="4330">
        <v>1547450</v>
      </c>
      <c r="F23" s="4330">
        <v>1828567</v>
      </c>
    </row>
    <row r="24" spans="1:6" ht="30" customHeight="1">
      <c r="A24" s="4328" t="s">
        <v>5404</v>
      </c>
      <c r="B24" s="4329">
        <v>458788</v>
      </c>
      <c r="C24" s="4330">
        <v>369202</v>
      </c>
      <c r="D24" s="4330">
        <v>650804</v>
      </c>
      <c r="E24" s="4330">
        <v>503421</v>
      </c>
      <c r="F24" s="4330">
        <v>855539</v>
      </c>
    </row>
    <row r="25" spans="1:6" ht="30" customHeight="1">
      <c r="A25" s="4328" t="s">
        <v>5405</v>
      </c>
      <c r="B25" s="4329">
        <v>702787</v>
      </c>
      <c r="C25" s="4330">
        <v>566457</v>
      </c>
      <c r="D25" s="4330">
        <v>305392</v>
      </c>
      <c r="E25" s="4330">
        <v>405399</v>
      </c>
      <c r="F25" s="4330">
        <v>475042</v>
      </c>
    </row>
    <row r="26" spans="1:6" ht="30" customHeight="1" thickBot="1">
      <c r="A26" s="4331" t="s">
        <v>5406</v>
      </c>
      <c r="B26" s="4332">
        <v>4241508</v>
      </c>
      <c r="C26" s="4333">
        <v>3595760</v>
      </c>
      <c r="D26" s="4333">
        <v>3509740</v>
      </c>
      <c r="E26" s="4333">
        <v>4483620</v>
      </c>
      <c r="F26" s="4333">
        <v>5935362</v>
      </c>
    </row>
    <row r="27" spans="1:6" s="4321" customFormat="1" ht="13.5" customHeight="1">
      <c r="A27" s="4334"/>
      <c r="C27" s="4335"/>
      <c r="D27" s="4335"/>
      <c r="E27" s="4334"/>
      <c r="F27" s="4334" t="s">
        <v>5407</v>
      </c>
    </row>
    <row r="28" spans="1:6" ht="19.5" customHeight="1"/>
    <row r="29" spans="1:6" s="4338" customFormat="1" ht="15" customHeight="1">
      <c r="A29" s="4337"/>
    </row>
    <row r="30" spans="1:6" ht="19.5" customHeight="1"/>
    <row r="31" spans="1:6" s="4340" customFormat="1" ht="17.25" customHeight="1">
      <c r="A31" s="4339"/>
    </row>
    <row r="32" spans="1:6" ht="17.25" customHeight="1"/>
    <row r="33" spans="1:1" ht="17.25" customHeight="1"/>
    <row r="34" spans="1:1" ht="17.25" customHeight="1"/>
    <row r="35" spans="1:1" ht="17.25" customHeight="1"/>
    <row r="36" spans="1:1" ht="17.25" customHeight="1"/>
    <row r="37" spans="1:1" ht="17.25" customHeight="1"/>
    <row r="38" spans="1:1" ht="17.25" customHeight="1"/>
    <row r="39" spans="1:1" ht="17.25" customHeight="1"/>
    <row r="40" spans="1:1" ht="17.25" customHeight="1"/>
    <row r="41" spans="1:1" ht="17.25" customHeight="1"/>
    <row r="42" spans="1:1" ht="17.25" customHeight="1"/>
    <row r="43" spans="1:1" ht="17.25" customHeight="1"/>
    <row r="44" spans="1:1" ht="17.25" customHeight="1"/>
    <row r="45" spans="1:1" s="4338" customFormat="1" ht="15" customHeight="1">
      <c r="A45" s="4337"/>
    </row>
  </sheetData>
  <phoneticPr fontId="2"/>
  <printOptions horizontalCentered="1"/>
  <pageMargins left="0.39370078740157483" right="0.39370078740157483" top="0.59055118110236227" bottom="0.59055118110236227" header="0.11811023622047245" footer="0.11811023622047245"/>
  <pageSetup paperSize="9" firstPageNumber="184" fitToWidth="2" orientation="portrait" useFirstPageNumber="1" r:id="rId1"/>
  <headerFooter alignWithMargins="0">
    <oddFooter>&amp;C&amp;"ＭＳ 明朝,標準"&amp;10&amp;P</oddFooter>
  </headerFooter>
  <rowBreaks count="1" manualBreakCount="1">
    <brk id="27" max="1638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9032E-82B5-4038-89A0-17EBD2A5C19F}">
  <dimension ref="A1:F18"/>
  <sheetViews>
    <sheetView showGridLines="0" view="pageBreakPreview" zoomScaleNormal="100" zoomScaleSheetLayoutView="100" workbookViewId="0">
      <selection activeCell="C12" sqref="C12"/>
    </sheetView>
  </sheetViews>
  <sheetFormatPr defaultColWidth="8.90625" defaultRowHeight="13"/>
  <cols>
    <col min="1" max="1" width="18.6328125" style="4345" customWidth="1"/>
    <col min="2" max="6" width="13.6328125" style="4345" customWidth="1"/>
    <col min="7" max="7" width="12.81640625" style="4345" bestFit="1" customWidth="1"/>
    <col min="8" max="16384" width="8.90625" style="4345"/>
  </cols>
  <sheetData>
    <row r="1" spans="1:6" s="4341" customFormat="1" ht="30" customHeight="1">
      <c r="A1" s="1538" t="s">
        <v>5408</v>
      </c>
      <c r="B1" s="1538"/>
      <c r="C1" s="1538"/>
      <c r="D1" s="1538"/>
      <c r="E1" s="1538"/>
      <c r="F1" s="1538"/>
    </row>
    <row r="2" spans="1:6" s="1556" customFormat="1" ht="15" customHeight="1" thickBot="1">
      <c r="B2" s="1541"/>
      <c r="C2" s="1541"/>
      <c r="D2" s="1541"/>
      <c r="E2" s="1541"/>
      <c r="F2" s="1542" t="s">
        <v>5409</v>
      </c>
    </row>
    <row r="3" spans="1:6" s="934" customFormat="1" ht="18.649999999999999" customHeight="1">
      <c r="A3" s="1640" t="s">
        <v>5410</v>
      </c>
      <c r="B3" s="1642" t="s">
        <v>4711</v>
      </c>
      <c r="C3" s="1642">
        <v>29</v>
      </c>
      <c r="D3" s="1642">
        <v>30</v>
      </c>
      <c r="E3" s="1642" t="s">
        <v>1520</v>
      </c>
      <c r="F3" s="1642">
        <v>2</v>
      </c>
    </row>
    <row r="4" spans="1:6" s="934" customFormat="1" ht="30" customHeight="1">
      <c r="A4" s="4342" t="s">
        <v>2293</v>
      </c>
      <c r="B4" s="4343">
        <v>33139185</v>
      </c>
      <c r="C4" s="4343">
        <v>30830167</v>
      </c>
      <c r="D4" s="4343">
        <v>30665154</v>
      </c>
      <c r="E4" s="4343">
        <v>31818958</v>
      </c>
      <c r="F4" s="4343">
        <v>43574026</v>
      </c>
    </row>
    <row r="5" spans="1:6" ht="30" customHeight="1">
      <c r="A5" s="4344" t="s">
        <v>5411</v>
      </c>
      <c r="B5" s="3601">
        <v>251724</v>
      </c>
      <c r="C5" s="3601">
        <v>244307</v>
      </c>
      <c r="D5" s="3601">
        <v>248289</v>
      </c>
      <c r="E5" s="3601">
        <v>270431</v>
      </c>
      <c r="F5" s="3601">
        <v>254803</v>
      </c>
    </row>
    <row r="6" spans="1:6" ht="30" customHeight="1">
      <c r="A6" s="4344" t="s">
        <v>5412</v>
      </c>
      <c r="B6" s="3601">
        <v>3437697</v>
      </c>
      <c r="C6" s="3601">
        <v>3039263</v>
      </c>
      <c r="D6" s="3601">
        <v>3202944</v>
      </c>
      <c r="E6" s="3601">
        <v>3089987</v>
      </c>
      <c r="F6" s="3601">
        <v>9640304</v>
      </c>
    </row>
    <row r="7" spans="1:6" ht="30" customHeight="1">
      <c r="A7" s="4344" t="s">
        <v>5413</v>
      </c>
      <c r="B7" s="3601">
        <v>11987531</v>
      </c>
      <c r="C7" s="3601">
        <v>12060350</v>
      </c>
      <c r="D7" s="3601">
        <v>11483549</v>
      </c>
      <c r="E7" s="3601">
        <v>11454934</v>
      </c>
      <c r="F7" s="3601">
        <v>12059234</v>
      </c>
    </row>
    <row r="8" spans="1:6" ht="30" customHeight="1">
      <c r="A8" s="4344" t="s">
        <v>5414</v>
      </c>
      <c r="B8" s="3601">
        <v>2960652</v>
      </c>
      <c r="C8" s="3601">
        <v>3044120</v>
      </c>
      <c r="D8" s="3601">
        <v>3081287</v>
      </c>
      <c r="E8" s="3601">
        <v>3449891</v>
      </c>
      <c r="F8" s="3601">
        <v>5268089</v>
      </c>
    </row>
    <row r="9" spans="1:6" ht="30" customHeight="1">
      <c r="A9" s="4344" t="s">
        <v>5415</v>
      </c>
      <c r="B9" s="3601">
        <v>6143</v>
      </c>
      <c r="C9" s="3601">
        <v>7878</v>
      </c>
      <c r="D9" s="3601">
        <v>6904</v>
      </c>
      <c r="E9" s="3601">
        <v>4732</v>
      </c>
      <c r="F9" s="3601">
        <v>4064</v>
      </c>
    </row>
    <row r="10" spans="1:6" ht="30" customHeight="1">
      <c r="A10" s="4344" t="s">
        <v>5416</v>
      </c>
      <c r="B10" s="3601">
        <v>370912</v>
      </c>
      <c r="C10" s="3601">
        <v>384529</v>
      </c>
      <c r="D10" s="3601">
        <v>414370</v>
      </c>
      <c r="E10" s="3601">
        <v>374497</v>
      </c>
      <c r="F10" s="3601">
        <v>690593</v>
      </c>
    </row>
    <row r="11" spans="1:6" ht="30" customHeight="1">
      <c r="A11" s="4344" t="s">
        <v>5417</v>
      </c>
      <c r="B11" s="3601">
        <v>1270548</v>
      </c>
      <c r="C11" s="3601">
        <v>954118</v>
      </c>
      <c r="D11" s="3601">
        <v>963448</v>
      </c>
      <c r="E11" s="3601">
        <v>846288</v>
      </c>
      <c r="F11" s="3601">
        <v>1880011</v>
      </c>
    </row>
    <row r="12" spans="1:6" ht="30" customHeight="1">
      <c r="A12" s="4344" t="s">
        <v>5418</v>
      </c>
      <c r="B12" s="3601">
        <v>2823450</v>
      </c>
      <c r="C12" s="3601">
        <v>3141153</v>
      </c>
      <c r="D12" s="3601">
        <v>3185946</v>
      </c>
      <c r="E12" s="3601">
        <v>3548981</v>
      </c>
      <c r="F12" s="3601">
        <v>3836199</v>
      </c>
    </row>
    <row r="13" spans="1:6" ht="30" customHeight="1">
      <c r="A13" s="4344" t="s">
        <v>5419</v>
      </c>
      <c r="B13" s="3601">
        <v>1599945</v>
      </c>
      <c r="C13" s="3601">
        <v>1141759</v>
      </c>
      <c r="D13" s="3601">
        <v>1319444</v>
      </c>
      <c r="E13" s="3601">
        <v>1265726</v>
      </c>
      <c r="F13" s="3601">
        <v>1400698</v>
      </c>
    </row>
    <row r="14" spans="1:6" ht="30" customHeight="1">
      <c r="A14" s="4344" t="s">
        <v>5420</v>
      </c>
      <c r="B14" s="3601">
        <v>2252082</v>
      </c>
      <c r="C14" s="3601">
        <v>2402794</v>
      </c>
      <c r="D14" s="3601">
        <v>2799215</v>
      </c>
      <c r="E14" s="3601">
        <v>3294021</v>
      </c>
      <c r="F14" s="3601">
        <v>3346416</v>
      </c>
    </row>
    <row r="15" spans="1:6" ht="30" customHeight="1">
      <c r="A15" s="4344" t="s">
        <v>5421</v>
      </c>
      <c r="B15" s="4346" t="s">
        <v>356</v>
      </c>
      <c r="C15" s="4346">
        <v>14140</v>
      </c>
      <c r="D15" s="4346">
        <v>4212</v>
      </c>
      <c r="E15" s="4346" t="s">
        <v>356</v>
      </c>
      <c r="F15" s="4346" t="s">
        <v>356</v>
      </c>
    </row>
    <row r="16" spans="1:6" ht="30" customHeight="1">
      <c r="A16" s="4344" t="s">
        <v>5422</v>
      </c>
      <c r="B16" s="3601">
        <v>4559365</v>
      </c>
      <c r="C16" s="3601">
        <v>4242690</v>
      </c>
      <c r="D16" s="3601">
        <v>3860888</v>
      </c>
      <c r="E16" s="3601">
        <v>4137408</v>
      </c>
      <c r="F16" s="3601">
        <v>4883413</v>
      </c>
    </row>
    <row r="17" spans="1:6" ht="30" customHeight="1" thickBot="1">
      <c r="A17" s="4347" t="s">
        <v>5423</v>
      </c>
      <c r="B17" s="3603">
        <v>1619136</v>
      </c>
      <c r="C17" s="3603">
        <v>153066</v>
      </c>
      <c r="D17" s="3603">
        <v>94658</v>
      </c>
      <c r="E17" s="3603">
        <v>82062</v>
      </c>
      <c r="F17" s="3603">
        <v>310202</v>
      </c>
    </row>
    <row r="18" spans="1:6" s="1556" customFormat="1" ht="15" customHeight="1">
      <c r="A18" s="1591"/>
      <c r="B18" s="1591"/>
      <c r="C18" s="1591"/>
      <c r="D18" s="1543"/>
      <c r="E18" s="1543"/>
      <c r="F18" s="1543" t="s">
        <v>5424</v>
      </c>
    </row>
  </sheetData>
  <phoneticPr fontId="2"/>
  <printOptions horizontalCentered="1"/>
  <pageMargins left="0.39370078740157483" right="0.39370078740157483" top="0.59055118110236227" bottom="0.59055118110236227" header="0.11811023622047245" footer="0.11811023622047245"/>
  <pageSetup paperSize="9" firstPageNumber="157" fitToWidth="2" orientation="portrait" r:id="rId1"/>
  <headerFooter alignWithMargins="0">
    <oddFooter>&amp;C&amp;"ＭＳ 明朝,標準"&amp;10&amp;P</oddFooter>
  </headerFooter>
  <rowBreaks count="1" manualBreakCount="1">
    <brk id="19" max="16383" man="1"/>
  </rowBreaks>
  <colBreaks count="1" manualBreakCount="1">
    <brk id="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4949A-B509-476B-AACC-70587AA89116}">
  <dimension ref="A1:AE22"/>
  <sheetViews>
    <sheetView view="pageBreakPreview" zoomScaleNormal="100" zoomScaleSheetLayoutView="100" workbookViewId="0">
      <pane xSplit="1" ySplit="1" topLeftCell="B2" activePane="bottomRight" state="frozen"/>
      <selection activeCell="K91" sqref="K91"/>
      <selection pane="topRight" activeCell="K91" sqref="K91"/>
      <selection pane="bottomLeft" activeCell="K91" sqref="K91"/>
      <selection pane="bottomRight" activeCell="Z15" sqref="Z15"/>
    </sheetView>
  </sheetViews>
  <sheetFormatPr defaultColWidth="9" defaultRowHeight="13"/>
  <cols>
    <col min="1" max="1" width="8.81640625" style="362" customWidth="1"/>
    <col min="2" max="31" width="6" style="362" customWidth="1"/>
    <col min="32" max="16384" width="9" style="362"/>
  </cols>
  <sheetData>
    <row r="1" spans="1:31" ht="30" customHeight="1">
      <c r="A1" s="361" t="s">
        <v>900</v>
      </c>
      <c r="B1" s="361"/>
      <c r="C1" s="361"/>
      <c r="D1" s="361"/>
      <c r="E1" s="361"/>
      <c r="F1" s="361"/>
      <c r="G1" s="361"/>
      <c r="H1" s="361"/>
      <c r="I1" s="361"/>
      <c r="J1" s="361"/>
      <c r="K1" s="361"/>
      <c r="L1" s="361"/>
      <c r="M1" s="361"/>
      <c r="N1" s="361"/>
      <c r="O1" s="361"/>
      <c r="P1" s="361"/>
      <c r="Q1" s="361"/>
    </row>
    <row r="2" spans="1:31" s="364" customFormat="1" ht="15" customHeight="1" thickBot="1">
      <c r="A2" s="363"/>
      <c r="B2" s="363"/>
      <c r="AE2" s="365" t="s">
        <v>877</v>
      </c>
    </row>
    <row r="3" spans="1:31" s="366" customFormat="1" ht="18.75" customHeight="1">
      <c r="A3" s="4485" t="s">
        <v>373</v>
      </c>
      <c r="B3" s="4482" t="s">
        <v>901</v>
      </c>
      <c r="C3" s="4483"/>
      <c r="D3" s="4482" t="s">
        <v>902</v>
      </c>
      <c r="E3" s="4483"/>
      <c r="F3" s="4482" t="s">
        <v>903</v>
      </c>
      <c r="G3" s="4483"/>
      <c r="H3" s="4482" t="s">
        <v>904</v>
      </c>
      <c r="I3" s="4483"/>
      <c r="J3" s="4482" t="s">
        <v>905</v>
      </c>
      <c r="K3" s="4483"/>
      <c r="L3" s="4482" t="s">
        <v>906</v>
      </c>
      <c r="M3" s="4483"/>
      <c r="N3" s="4482" t="s">
        <v>907</v>
      </c>
      <c r="O3" s="4483"/>
      <c r="P3" s="4482" t="s">
        <v>908</v>
      </c>
      <c r="Q3" s="4483"/>
      <c r="R3" s="4482" t="s">
        <v>909</v>
      </c>
      <c r="S3" s="4483"/>
      <c r="T3" s="4482" t="s">
        <v>910</v>
      </c>
      <c r="U3" s="4483"/>
      <c r="V3" s="4482" t="s">
        <v>911</v>
      </c>
      <c r="W3" s="4483"/>
      <c r="X3" s="4482" t="s">
        <v>912</v>
      </c>
      <c r="Y3" s="4483"/>
      <c r="Z3" s="4482" t="s">
        <v>913</v>
      </c>
      <c r="AA3" s="4483"/>
      <c r="AB3" s="4482" t="s">
        <v>914</v>
      </c>
      <c r="AC3" s="4483"/>
      <c r="AD3" s="4482" t="s">
        <v>915</v>
      </c>
      <c r="AE3" s="4484"/>
    </row>
    <row r="4" spans="1:31" s="366" customFormat="1" ht="18.75" customHeight="1">
      <c r="A4" s="4486"/>
      <c r="B4" s="367" t="s">
        <v>916</v>
      </c>
      <c r="C4" s="367" t="s">
        <v>917</v>
      </c>
      <c r="D4" s="367" t="s">
        <v>916</v>
      </c>
      <c r="E4" s="367" t="s">
        <v>917</v>
      </c>
      <c r="F4" s="367" t="s">
        <v>916</v>
      </c>
      <c r="G4" s="367" t="s">
        <v>917</v>
      </c>
      <c r="H4" s="367" t="s">
        <v>916</v>
      </c>
      <c r="I4" s="367" t="s">
        <v>917</v>
      </c>
      <c r="J4" s="367" t="s">
        <v>916</v>
      </c>
      <c r="K4" s="367" t="s">
        <v>917</v>
      </c>
      <c r="L4" s="367" t="s">
        <v>916</v>
      </c>
      <c r="M4" s="367" t="s">
        <v>917</v>
      </c>
      <c r="N4" s="367" t="s">
        <v>916</v>
      </c>
      <c r="O4" s="367" t="s">
        <v>917</v>
      </c>
      <c r="P4" s="367" t="s">
        <v>916</v>
      </c>
      <c r="Q4" s="367" t="s">
        <v>917</v>
      </c>
      <c r="R4" s="367" t="s">
        <v>916</v>
      </c>
      <c r="S4" s="367" t="s">
        <v>917</v>
      </c>
      <c r="T4" s="367" t="s">
        <v>916</v>
      </c>
      <c r="U4" s="367" t="s">
        <v>917</v>
      </c>
      <c r="V4" s="367" t="s">
        <v>916</v>
      </c>
      <c r="W4" s="367" t="s">
        <v>917</v>
      </c>
      <c r="X4" s="367" t="s">
        <v>916</v>
      </c>
      <c r="Y4" s="367" t="s">
        <v>917</v>
      </c>
      <c r="Z4" s="367" t="s">
        <v>916</v>
      </c>
      <c r="AA4" s="367" t="s">
        <v>917</v>
      </c>
      <c r="AB4" s="367" t="s">
        <v>916</v>
      </c>
      <c r="AC4" s="367" t="s">
        <v>917</v>
      </c>
      <c r="AD4" s="367" t="s">
        <v>916</v>
      </c>
      <c r="AE4" s="367" t="s">
        <v>917</v>
      </c>
    </row>
    <row r="5" spans="1:31" ht="16.5" customHeight="1">
      <c r="A5" s="368" t="s">
        <v>321</v>
      </c>
      <c r="B5" s="369">
        <v>103</v>
      </c>
      <c r="C5" s="370">
        <v>84</v>
      </c>
      <c r="D5" s="370">
        <v>49</v>
      </c>
      <c r="E5" s="370">
        <v>47</v>
      </c>
      <c r="F5" s="370">
        <v>22</v>
      </c>
      <c r="G5" s="370">
        <v>27</v>
      </c>
      <c r="H5" s="370">
        <v>92</v>
      </c>
      <c r="I5" s="370">
        <v>102</v>
      </c>
      <c r="J5" s="370">
        <v>372</v>
      </c>
      <c r="K5" s="370">
        <v>394</v>
      </c>
      <c r="L5" s="370">
        <v>328</v>
      </c>
      <c r="M5" s="370">
        <v>399</v>
      </c>
      <c r="N5" s="370">
        <v>219</v>
      </c>
      <c r="O5" s="370">
        <v>234</v>
      </c>
      <c r="P5" s="371">
        <v>151</v>
      </c>
      <c r="Q5" s="371">
        <v>156</v>
      </c>
      <c r="R5" s="371">
        <v>131</v>
      </c>
      <c r="S5" s="371">
        <v>151</v>
      </c>
      <c r="T5" s="371">
        <v>101</v>
      </c>
      <c r="U5" s="371">
        <v>94</v>
      </c>
      <c r="V5" s="371">
        <v>73</v>
      </c>
      <c r="W5" s="371">
        <v>64</v>
      </c>
      <c r="X5" s="371">
        <v>56</v>
      </c>
      <c r="Y5" s="371">
        <v>45</v>
      </c>
      <c r="Z5" s="371">
        <v>33</v>
      </c>
      <c r="AA5" s="371">
        <v>42</v>
      </c>
      <c r="AB5" s="371">
        <v>103</v>
      </c>
      <c r="AC5" s="371">
        <v>98</v>
      </c>
      <c r="AD5" s="371">
        <v>1833</v>
      </c>
      <c r="AE5" s="371">
        <v>1937</v>
      </c>
    </row>
    <row r="6" spans="1:31" ht="16.5" customHeight="1">
      <c r="A6" s="372" t="s">
        <v>322</v>
      </c>
      <c r="B6" s="369">
        <v>93</v>
      </c>
      <c r="C6" s="370">
        <v>103</v>
      </c>
      <c r="D6" s="370">
        <v>39</v>
      </c>
      <c r="E6" s="370">
        <v>54</v>
      </c>
      <c r="F6" s="370">
        <v>26</v>
      </c>
      <c r="G6" s="370">
        <v>18</v>
      </c>
      <c r="H6" s="370">
        <v>67</v>
      </c>
      <c r="I6" s="370">
        <v>93</v>
      </c>
      <c r="J6" s="370">
        <v>379</v>
      </c>
      <c r="K6" s="370">
        <v>393</v>
      </c>
      <c r="L6" s="370">
        <v>313</v>
      </c>
      <c r="M6" s="370">
        <v>417</v>
      </c>
      <c r="N6" s="370">
        <v>226</v>
      </c>
      <c r="O6" s="370">
        <v>254</v>
      </c>
      <c r="P6" s="371">
        <v>145</v>
      </c>
      <c r="Q6" s="371">
        <v>149</v>
      </c>
      <c r="R6" s="371">
        <v>128</v>
      </c>
      <c r="S6" s="371">
        <v>145</v>
      </c>
      <c r="T6" s="371">
        <v>116</v>
      </c>
      <c r="U6" s="371">
        <v>109</v>
      </c>
      <c r="V6" s="371">
        <v>76</v>
      </c>
      <c r="W6" s="371">
        <v>72</v>
      </c>
      <c r="X6" s="371">
        <v>40</v>
      </c>
      <c r="Y6" s="371">
        <v>47</v>
      </c>
      <c r="Z6" s="371">
        <v>40</v>
      </c>
      <c r="AA6" s="371">
        <v>39</v>
      </c>
      <c r="AB6" s="371">
        <v>93</v>
      </c>
      <c r="AC6" s="371">
        <v>112</v>
      </c>
      <c r="AD6" s="371">
        <v>1781</v>
      </c>
      <c r="AE6" s="371">
        <v>2005</v>
      </c>
    </row>
    <row r="7" spans="1:31" ht="16.5" customHeight="1">
      <c r="A7" s="373" t="s">
        <v>352</v>
      </c>
      <c r="B7" s="369">
        <v>115</v>
      </c>
      <c r="C7" s="370">
        <v>103</v>
      </c>
      <c r="D7" s="370">
        <v>45</v>
      </c>
      <c r="E7" s="370">
        <v>40</v>
      </c>
      <c r="F7" s="370">
        <v>18</v>
      </c>
      <c r="G7" s="370">
        <v>33</v>
      </c>
      <c r="H7" s="370">
        <v>90</v>
      </c>
      <c r="I7" s="370">
        <v>97</v>
      </c>
      <c r="J7" s="370">
        <v>432</v>
      </c>
      <c r="K7" s="370">
        <v>469</v>
      </c>
      <c r="L7" s="370">
        <v>338</v>
      </c>
      <c r="M7" s="370">
        <v>453</v>
      </c>
      <c r="N7" s="370">
        <v>254</v>
      </c>
      <c r="O7" s="370">
        <v>266</v>
      </c>
      <c r="P7" s="371">
        <v>162</v>
      </c>
      <c r="Q7" s="371">
        <v>170</v>
      </c>
      <c r="R7" s="371">
        <v>112</v>
      </c>
      <c r="S7" s="371">
        <v>127</v>
      </c>
      <c r="T7" s="371">
        <v>105</v>
      </c>
      <c r="U7" s="371">
        <v>103</v>
      </c>
      <c r="V7" s="371">
        <v>69</v>
      </c>
      <c r="W7" s="371">
        <v>89</v>
      </c>
      <c r="X7" s="371">
        <v>50</v>
      </c>
      <c r="Y7" s="371">
        <v>62</v>
      </c>
      <c r="Z7" s="371">
        <v>31</v>
      </c>
      <c r="AA7" s="371">
        <v>47</v>
      </c>
      <c r="AB7" s="371">
        <v>91</v>
      </c>
      <c r="AC7" s="371">
        <v>107</v>
      </c>
      <c r="AD7" s="371">
        <v>1912</v>
      </c>
      <c r="AE7" s="371">
        <v>2166</v>
      </c>
    </row>
    <row r="8" spans="1:31" ht="16.5" customHeight="1">
      <c r="A8" s="372" t="s">
        <v>887</v>
      </c>
      <c r="B8" s="369">
        <v>102</v>
      </c>
      <c r="C8" s="370">
        <v>71</v>
      </c>
      <c r="D8" s="370">
        <v>43</v>
      </c>
      <c r="E8" s="370">
        <v>37</v>
      </c>
      <c r="F8" s="370">
        <v>9</v>
      </c>
      <c r="G8" s="370">
        <v>23</v>
      </c>
      <c r="H8" s="370">
        <v>54</v>
      </c>
      <c r="I8" s="370">
        <v>95</v>
      </c>
      <c r="J8" s="370">
        <v>270</v>
      </c>
      <c r="K8" s="370">
        <v>468</v>
      </c>
      <c r="L8" s="370">
        <v>284</v>
      </c>
      <c r="M8" s="370">
        <v>398</v>
      </c>
      <c r="N8" s="370">
        <v>215</v>
      </c>
      <c r="O8" s="370">
        <v>262</v>
      </c>
      <c r="P8" s="371">
        <v>132</v>
      </c>
      <c r="Q8" s="371">
        <v>157</v>
      </c>
      <c r="R8" s="371">
        <v>103</v>
      </c>
      <c r="S8" s="371">
        <v>92</v>
      </c>
      <c r="T8" s="371">
        <v>113</v>
      </c>
      <c r="U8" s="371">
        <v>86</v>
      </c>
      <c r="V8" s="371">
        <v>55</v>
      </c>
      <c r="W8" s="371">
        <v>63</v>
      </c>
      <c r="X8" s="371">
        <v>46</v>
      </c>
      <c r="Y8" s="371">
        <v>50</v>
      </c>
      <c r="Z8" s="371">
        <v>40</v>
      </c>
      <c r="AA8" s="371">
        <v>45</v>
      </c>
      <c r="AB8" s="371">
        <v>65</v>
      </c>
      <c r="AC8" s="371">
        <v>117</v>
      </c>
      <c r="AD8" s="371">
        <v>422</v>
      </c>
      <c r="AE8" s="371">
        <v>453</v>
      </c>
    </row>
    <row r="9" spans="1:31" ht="16.5" customHeight="1">
      <c r="A9" s="372" t="s">
        <v>888</v>
      </c>
      <c r="B9" s="369">
        <v>95</v>
      </c>
      <c r="C9" s="370">
        <v>71</v>
      </c>
      <c r="D9" s="370">
        <v>42</v>
      </c>
      <c r="E9" s="370">
        <v>39</v>
      </c>
      <c r="F9" s="370">
        <v>17</v>
      </c>
      <c r="G9" s="370">
        <v>22</v>
      </c>
      <c r="H9" s="370">
        <v>34</v>
      </c>
      <c r="I9" s="370">
        <v>89</v>
      </c>
      <c r="J9" s="370">
        <v>255</v>
      </c>
      <c r="K9" s="370">
        <v>385</v>
      </c>
      <c r="L9" s="370">
        <v>364</v>
      </c>
      <c r="M9" s="370">
        <v>431</v>
      </c>
      <c r="N9" s="370">
        <v>205</v>
      </c>
      <c r="O9" s="370">
        <v>262</v>
      </c>
      <c r="P9" s="371">
        <v>110</v>
      </c>
      <c r="Q9" s="371">
        <v>135</v>
      </c>
      <c r="R9" s="371">
        <v>92</v>
      </c>
      <c r="S9" s="371">
        <v>116</v>
      </c>
      <c r="T9" s="371">
        <v>69</v>
      </c>
      <c r="U9" s="371">
        <v>96</v>
      </c>
      <c r="V9" s="371">
        <v>58</v>
      </c>
      <c r="W9" s="371">
        <v>76</v>
      </c>
      <c r="X9" s="371">
        <v>28</v>
      </c>
      <c r="Y9" s="371">
        <v>46</v>
      </c>
      <c r="Z9" s="371">
        <v>22</v>
      </c>
      <c r="AA9" s="371">
        <v>22</v>
      </c>
      <c r="AB9" s="371">
        <v>89</v>
      </c>
      <c r="AC9" s="371">
        <v>104</v>
      </c>
      <c r="AD9" s="371">
        <v>1480</v>
      </c>
      <c r="AE9" s="371">
        <v>1894</v>
      </c>
    </row>
    <row r="10" spans="1:31" ht="16.5" customHeight="1">
      <c r="A10" s="374" t="s">
        <v>355</v>
      </c>
      <c r="B10" s="375">
        <v>8</v>
      </c>
      <c r="C10" s="376">
        <v>0</v>
      </c>
      <c r="D10" s="376">
        <v>5</v>
      </c>
      <c r="E10" s="376">
        <v>0</v>
      </c>
      <c r="F10" s="376">
        <v>1</v>
      </c>
      <c r="G10" s="376">
        <v>0</v>
      </c>
      <c r="H10" s="376">
        <v>3</v>
      </c>
      <c r="I10" s="377" t="s">
        <v>356</v>
      </c>
      <c r="J10" s="376">
        <v>20</v>
      </c>
      <c r="K10" s="376">
        <v>23</v>
      </c>
      <c r="L10" s="376">
        <v>17</v>
      </c>
      <c r="M10" s="376">
        <v>21</v>
      </c>
      <c r="N10" s="376">
        <v>10</v>
      </c>
      <c r="O10" s="376">
        <v>14</v>
      </c>
      <c r="P10" s="378">
        <v>11</v>
      </c>
      <c r="Q10" s="378">
        <v>9</v>
      </c>
      <c r="R10" s="378">
        <v>6</v>
      </c>
      <c r="S10" s="378">
        <v>6</v>
      </c>
      <c r="T10" s="378">
        <v>11</v>
      </c>
      <c r="U10" s="378">
        <v>8</v>
      </c>
      <c r="V10" s="378">
        <v>3</v>
      </c>
      <c r="W10" s="378">
        <v>2</v>
      </c>
      <c r="X10" s="378">
        <v>2</v>
      </c>
      <c r="Y10" s="378">
        <v>1</v>
      </c>
      <c r="Z10" s="378">
        <v>1</v>
      </c>
      <c r="AA10" s="378">
        <v>2</v>
      </c>
      <c r="AB10" s="378">
        <v>4</v>
      </c>
      <c r="AC10" s="378">
        <v>4</v>
      </c>
      <c r="AD10" s="371">
        <v>102</v>
      </c>
      <c r="AE10" s="371">
        <v>90</v>
      </c>
    </row>
    <row r="11" spans="1:31" ht="16.5" customHeight="1">
      <c r="A11" s="374" t="s">
        <v>889</v>
      </c>
      <c r="B11" s="375">
        <v>11</v>
      </c>
      <c r="C11" s="376">
        <v>2</v>
      </c>
      <c r="D11" s="376">
        <v>2</v>
      </c>
      <c r="E11" s="376">
        <v>3</v>
      </c>
      <c r="F11" s="376">
        <v>2</v>
      </c>
      <c r="G11" s="376">
        <v>4</v>
      </c>
      <c r="H11" s="376">
        <v>3</v>
      </c>
      <c r="I11" s="376">
        <v>5</v>
      </c>
      <c r="J11" s="376">
        <v>15</v>
      </c>
      <c r="K11" s="376">
        <v>17</v>
      </c>
      <c r="L11" s="376">
        <v>33</v>
      </c>
      <c r="M11" s="376">
        <v>31</v>
      </c>
      <c r="N11" s="376">
        <v>12</v>
      </c>
      <c r="O11" s="376">
        <v>13</v>
      </c>
      <c r="P11" s="378">
        <v>11</v>
      </c>
      <c r="Q11" s="378">
        <v>16</v>
      </c>
      <c r="R11" s="378">
        <v>5</v>
      </c>
      <c r="S11" s="378">
        <v>7</v>
      </c>
      <c r="T11" s="378">
        <v>8</v>
      </c>
      <c r="U11" s="378">
        <v>6</v>
      </c>
      <c r="V11" s="378">
        <v>4</v>
      </c>
      <c r="W11" s="378">
        <v>3</v>
      </c>
      <c r="X11" s="378">
        <v>3</v>
      </c>
      <c r="Y11" s="378">
        <v>3</v>
      </c>
      <c r="Z11" s="378">
        <v>3</v>
      </c>
      <c r="AA11" s="378">
        <v>2</v>
      </c>
      <c r="AB11" s="378">
        <v>4</v>
      </c>
      <c r="AC11" s="378">
        <v>6</v>
      </c>
      <c r="AD11" s="371">
        <v>116</v>
      </c>
      <c r="AE11" s="371">
        <v>118</v>
      </c>
    </row>
    <row r="12" spans="1:31" ht="16.5" customHeight="1">
      <c r="A12" s="374" t="s">
        <v>890</v>
      </c>
      <c r="B12" s="375">
        <v>22</v>
      </c>
      <c r="C12" s="376">
        <v>15</v>
      </c>
      <c r="D12" s="376">
        <v>11</v>
      </c>
      <c r="E12" s="376">
        <v>14</v>
      </c>
      <c r="F12" s="376">
        <v>3</v>
      </c>
      <c r="G12" s="376">
        <v>11</v>
      </c>
      <c r="H12" s="376">
        <v>13</v>
      </c>
      <c r="I12" s="376">
        <v>49</v>
      </c>
      <c r="J12" s="376">
        <v>57</v>
      </c>
      <c r="K12" s="376">
        <v>149</v>
      </c>
      <c r="L12" s="376">
        <v>48</v>
      </c>
      <c r="M12" s="376">
        <v>78</v>
      </c>
      <c r="N12" s="376">
        <v>23</v>
      </c>
      <c r="O12" s="376">
        <v>48</v>
      </c>
      <c r="P12" s="378">
        <v>15</v>
      </c>
      <c r="Q12" s="378">
        <v>30</v>
      </c>
      <c r="R12" s="378">
        <v>11</v>
      </c>
      <c r="S12" s="378">
        <v>22</v>
      </c>
      <c r="T12" s="378">
        <v>11</v>
      </c>
      <c r="U12" s="378">
        <v>17</v>
      </c>
      <c r="V12" s="378">
        <v>7</v>
      </c>
      <c r="W12" s="378">
        <v>12</v>
      </c>
      <c r="X12" s="378">
        <v>7</v>
      </c>
      <c r="Y12" s="378">
        <v>14</v>
      </c>
      <c r="Z12" s="378">
        <v>4</v>
      </c>
      <c r="AA12" s="378">
        <v>1</v>
      </c>
      <c r="AB12" s="378">
        <v>12</v>
      </c>
      <c r="AC12" s="378">
        <v>10</v>
      </c>
      <c r="AD12" s="371">
        <v>244</v>
      </c>
      <c r="AE12" s="371">
        <v>470</v>
      </c>
    </row>
    <row r="13" spans="1:31" ht="16.5" customHeight="1">
      <c r="A13" s="374" t="s">
        <v>891</v>
      </c>
      <c r="B13" s="375">
        <v>11</v>
      </c>
      <c r="C13" s="376">
        <v>5</v>
      </c>
      <c r="D13" s="376">
        <v>3</v>
      </c>
      <c r="E13" s="376">
        <v>1</v>
      </c>
      <c r="F13" s="376">
        <v>2</v>
      </c>
      <c r="G13" s="376">
        <v>0</v>
      </c>
      <c r="H13" s="376">
        <v>4</v>
      </c>
      <c r="I13" s="376">
        <v>12</v>
      </c>
      <c r="J13" s="376">
        <v>34</v>
      </c>
      <c r="K13" s="376">
        <v>49</v>
      </c>
      <c r="L13" s="376">
        <v>53</v>
      </c>
      <c r="M13" s="376">
        <v>49</v>
      </c>
      <c r="N13" s="376">
        <v>27</v>
      </c>
      <c r="O13" s="376">
        <v>25</v>
      </c>
      <c r="P13" s="378">
        <v>12</v>
      </c>
      <c r="Q13" s="378">
        <v>16</v>
      </c>
      <c r="R13" s="378">
        <v>7</v>
      </c>
      <c r="S13" s="378">
        <v>14</v>
      </c>
      <c r="T13" s="378">
        <v>7</v>
      </c>
      <c r="U13" s="378">
        <v>12</v>
      </c>
      <c r="V13" s="378">
        <v>3</v>
      </c>
      <c r="W13" s="378">
        <v>5</v>
      </c>
      <c r="X13" s="378">
        <v>5</v>
      </c>
      <c r="Y13" s="378">
        <v>3</v>
      </c>
      <c r="Z13" s="378">
        <v>2</v>
      </c>
      <c r="AA13" s="378">
        <v>3</v>
      </c>
      <c r="AB13" s="378">
        <v>8</v>
      </c>
      <c r="AC13" s="378">
        <v>13</v>
      </c>
      <c r="AD13" s="371">
        <v>178</v>
      </c>
      <c r="AE13" s="371">
        <v>207</v>
      </c>
    </row>
    <row r="14" spans="1:31" ht="16.5" customHeight="1">
      <c r="A14" s="374" t="s">
        <v>892</v>
      </c>
      <c r="B14" s="375">
        <v>5</v>
      </c>
      <c r="C14" s="376">
        <v>3</v>
      </c>
      <c r="D14" s="376">
        <v>1</v>
      </c>
      <c r="E14" s="376">
        <v>1</v>
      </c>
      <c r="F14" s="376">
        <v>0</v>
      </c>
      <c r="G14" s="376">
        <v>0</v>
      </c>
      <c r="H14" s="376">
        <v>1</v>
      </c>
      <c r="I14" s="376">
        <v>6</v>
      </c>
      <c r="J14" s="376">
        <v>21</v>
      </c>
      <c r="K14" s="376">
        <v>14</v>
      </c>
      <c r="L14" s="376">
        <v>40</v>
      </c>
      <c r="M14" s="376">
        <v>21</v>
      </c>
      <c r="N14" s="376">
        <v>31</v>
      </c>
      <c r="O14" s="376">
        <v>16</v>
      </c>
      <c r="P14" s="378">
        <v>9</v>
      </c>
      <c r="Q14" s="378">
        <v>8</v>
      </c>
      <c r="R14" s="378">
        <v>3</v>
      </c>
      <c r="S14" s="378">
        <v>6</v>
      </c>
      <c r="T14" s="378">
        <v>2</v>
      </c>
      <c r="U14" s="378">
        <v>10</v>
      </c>
      <c r="V14" s="378">
        <v>5</v>
      </c>
      <c r="W14" s="378">
        <v>9</v>
      </c>
      <c r="X14" s="378">
        <v>2</v>
      </c>
      <c r="Y14" s="378">
        <v>4</v>
      </c>
      <c r="Z14" s="378">
        <v>2</v>
      </c>
      <c r="AA14" s="378">
        <v>2</v>
      </c>
      <c r="AB14" s="378">
        <v>7</v>
      </c>
      <c r="AC14" s="378">
        <v>7</v>
      </c>
      <c r="AD14" s="371">
        <v>129</v>
      </c>
      <c r="AE14" s="371">
        <v>107</v>
      </c>
    </row>
    <row r="15" spans="1:31" ht="16.5" customHeight="1">
      <c r="A15" s="374" t="s">
        <v>893</v>
      </c>
      <c r="B15" s="375">
        <v>5</v>
      </c>
      <c r="C15" s="376">
        <v>4</v>
      </c>
      <c r="D15" s="376">
        <v>1</v>
      </c>
      <c r="E15" s="376">
        <v>0</v>
      </c>
      <c r="F15" s="376">
        <v>0</v>
      </c>
      <c r="G15" s="376">
        <v>0</v>
      </c>
      <c r="H15" s="376">
        <v>1</v>
      </c>
      <c r="I15" s="376">
        <v>5</v>
      </c>
      <c r="J15" s="376">
        <v>11</v>
      </c>
      <c r="K15" s="376">
        <v>28</v>
      </c>
      <c r="L15" s="376">
        <v>28</v>
      </c>
      <c r="M15" s="376">
        <v>32</v>
      </c>
      <c r="N15" s="376">
        <v>7</v>
      </c>
      <c r="O15" s="376">
        <v>19</v>
      </c>
      <c r="P15" s="378">
        <v>3</v>
      </c>
      <c r="Q15" s="378">
        <v>6</v>
      </c>
      <c r="R15" s="378">
        <v>9</v>
      </c>
      <c r="S15" s="378">
        <v>10</v>
      </c>
      <c r="T15" s="378">
        <v>4</v>
      </c>
      <c r="U15" s="378">
        <v>6</v>
      </c>
      <c r="V15" s="378">
        <v>8</v>
      </c>
      <c r="W15" s="378">
        <v>6</v>
      </c>
      <c r="X15" s="378">
        <v>0</v>
      </c>
      <c r="Y15" s="378">
        <v>3</v>
      </c>
      <c r="Z15" s="378">
        <v>0</v>
      </c>
      <c r="AA15" s="378">
        <v>1</v>
      </c>
      <c r="AB15" s="378">
        <v>10</v>
      </c>
      <c r="AC15" s="378">
        <v>10</v>
      </c>
      <c r="AD15" s="371">
        <v>87</v>
      </c>
      <c r="AE15" s="371">
        <v>130</v>
      </c>
    </row>
    <row r="16" spans="1:31" ht="16.5" customHeight="1">
      <c r="A16" s="374" t="s">
        <v>894</v>
      </c>
      <c r="B16" s="375">
        <v>11</v>
      </c>
      <c r="C16" s="376">
        <v>5</v>
      </c>
      <c r="D16" s="376">
        <v>3</v>
      </c>
      <c r="E16" s="376">
        <v>0</v>
      </c>
      <c r="F16" s="376">
        <v>3</v>
      </c>
      <c r="G16" s="376">
        <v>1</v>
      </c>
      <c r="H16" s="376">
        <v>4</v>
      </c>
      <c r="I16" s="376">
        <v>1</v>
      </c>
      <c r="J16" s="376">
        <v>18</v>
      </c>
      <c r="K16" s="376">
        <v>18</v>
      </c>
      <c r="L16" s="376">
        <v>19</v>
      </c>
      <c r="M16" s="376">
        <v>27</v>
      </c>
      <c r="N16" s="376">
        <v>18</v>
      </c>
      <c r="O16" s="376">
        <v>18</v>
      </c>
      <c r="P16" s="378">
        <v>11</v>
      </c>
      <c r="Q16" s="378">
        <v>5</v>
      </c>
      <c r="R16" s="378">
        <v>13</v>
      </c>
      <c r="S16" s="378">
        <v>6</v>
      </c>
      <c r="T16" s="378">
        <v>4</v>
      </c>
      <c r="U16" s="378">
        <v>3</v>
      </c>
      <c r="V16" s="378">
        <v>2</v>
      </c>
      <c r="W16" s="378">
        <v>3</v>
      </c>
      <c r="X16" s="378">
        <v>0</v>
      </c>
      <c r="Y16" s="378">
        <v>3</v>
      </c>
      <c r="Z16" s="378">
        <v>2</v>
      </c>
      <c r="AA16" s="378">
        <v>2</v>
      </c>
      <c r="AB16" s="378">
        <v>6</v>
      </c>
      <c r="AC16" s="378">
        <v>12</v>
      </c>
      <c r="AD16" s="371">
        <v>114</v>
      </c>
      <c r="AE16" s="371">
        <v>104</v>
      </c>
    </row>
    <row r="17" spans="1:31" ht="16.5" customHeight="1">
      <c r="A17" s="374" t="s">
        <v>895</v>
      </c>
      <c r="B17" s="375">
        <v>4</v>
      </c>
      <c r="C17" s="376">
        <v>8</v>
      </c>
      <c r="D17" s="376">
        <v>6</v>
      </c>
      <c r="E17" s="376">
        <v>8</v>
      </c>
      <c r="F17" s="376">
        <v>2</v>
      </c>
      <c r="G17" s="376">
        <v>3</v>
      </c>
      <c r="H17" s="376">
        <v>2</v>
      </c>
      <c r="I17" s="376">
        <v>4</v>
      </c>
      <c r="J17" s="376">
        <v>14</v>
      </c>
      <c r="K17" s="376">
        <v>19</v>
      </c>
      <c r="L17" s="376">
        <v>29</v>
      </c>
      <c r="M17" s="376">
        <v>32</v>
      </c>
      <c r="N17" s="376">
        <v>11</v>
      </c>
      <c r="O17" s="376">
        <v>18</v>
      </c>
      <c r="P17" s="378">
        <v>10</v>
      </c>
      <c r="Q17" s="378">
        <v>4</v>
      </c>
      <c r="R17" s="378">
        <v>9</v>
      </c>
      <c r="S17" s="378">
        <v>6</v>
      </c>
      <c r="T17" s="378">
        <v>7</v>
      </c>
      <c r="U17" s="378">
        <v>5</v>
      </c>
      <c r="V17" s="378">
        <v>7</v>
      </c>
      <c r="W17" s="378">
        <v>5</v>
      </c>
      <c r="X17" s="378">
        <v>1</v>
      </c>
      <c r="Y17" s="378">
        <v>3</v>
      </c>
      <c r="Z17" s="378">
        <v>2</v>
      </c>
      <c r="AA17" s="378">
        <v>3</v>
      </c>
      <c r="AB17" s="378">
        <v>12</v>
      </c>
      <c r="AC17" s="378">
        <v>7</v>
      </c>
      <c r="AD17" s="371">
        <v>116</v>
      </c>
      <c r="AE17" s="371">
        <v>125</v>
      </c>
    </row>
    <row r="18" spans="1:31" ht="16.5" customHeight="1">
      <c r="A18" s="374" t="s">
        <v>896</v>
      </c>
      <c r="B18" s="375">
        <v>11</v>
      </c>
      <c r="C18" s="376">
        <v>11</v>
      </c>
      <c r="D18" s="376">
        <v>2</v>
      </c>
      <c r="E18" s="376">
        <v>4</v>
      </c>
      <c r="F18" s="376">
        <v>0</v>
      </c>
      <c r="G18" s="376">
        <v>0</v>
      </c>
      <c r="H18" s="376">
        <v>0</v>
      </c>
      <c r="I18" s="376">
        <v>2</v>
      </c>
      <c r="J18" s="376">
        <v>26</v>
      </c>
      <c r="K18" s="376">
        <v>24</v>
      </c>
      <c r="L18" s="376">
        <v>42</v>
      </c>
      <c r="M18" s="376">
        <v>43</v>
      </c>
      <c r="N18" s="376">
        <v>30</v>
      </c>
      <c r="O18" s="376">
        <v>28</v>
      </c>
      <c r="P18" s="378">
        <v>6</v>
      </c>
      <c r="Q18" s="378">
        <v>7</v>
      </c>
      <c r="R18" s="378">
        <v>8</v>
      </c>
      <c r="S18" s="378">
        <v>7</v>
      </c>
      <c r="T18" s="378">
        <v>4</v>
      </c>
      <c r="U18" s="378">
        <v>3</v>
      </c>
      <c r="V18" s="378">
        <v>4</v>
      </c>
      <c r="W18" s="378">
        <v>3</v>
      </c>
      <c r="X18" s="378">
        <v>2</v>
      </c>
      <c r="Y18" s="378">
        <v>6</v>
      </c>
      <c r="Z18" s="378">
        <v>0</v>
      </c>
      <c r="AA18" s="378">
        <v>0</v>
      </c>
      <c r="AB18" s="378">
        <v>3</v>
      </c>
      <c r="AC18" s="378">
        <v>5</v>
      </c>
      <c r="AD18" s="371">
        <v>138</v>
      </c>
      <c r="AE18" s="371">
        <v>143</v>
      </c>
    </row>
    <row r="19" spans="1:31" ht="16.5" customHeight="1">
      <c r="A19" s="374" t="s">
        <v>897</v>
      </c>
      <c r="B19" s="375">
        <v>4</v>
      </c>
      <c r="C19" s="376">
        <v>8</v>
      </c>
      <c r="D19" s="376">
        <v>3</v>
      </c>
      <c r="E19" s="376">
        <v>3</v>
      </c>
      <c r="F19" s="376">
        <v>1</v>
      </c>
      <c r="G19" s="376">
        <v>2</v>
      </c>
      <c r="H19" s="376">
        <v>0</v>
      </c>
      <c r="I19" s="376">
        <v>2</v>
      </c>
      <c r="J19" s="376">
        <v>14</v>
      </c>
      <c r="K19" s="376">
        <v>18</v>
      </c>
      <c r="L19" s="376">
        <v>22</v>
      </c>
      <c r="M19" s="376">
        <v>25</v>
      </c>
      <c r="N19" s="376">
        <v>14</v>
      </c>
      <c r="O19" s="376">
        <v>22</v>
      </c>
      <c r="P19" s="378">
        <v>10</v>
      </c>
      <c r="Q19" s="378">
        <v>10</v>
      </c>
      <c r="R19" s="378">
        <v>3</v>
      </c>
      <c r="S19" s="378">
        <v>9</v>
      </c>
      <c r="T19" s="378">
        <v>4</v>
      </c>
      <c r="U19" s="378">
        <v>8</v>
      </c>
      <c r="V19" s="378">
        <v>6</v>
      </c>
      <c r="W19" s="378">
        <v>9</v>
      </c>
      <c r="X19" s="378">
        <v>1</v>
      </c>
      <c r="Y19" s="378">
        <v>3</v>
      </c>
      <c r="Z19" s="378">
        <v>1</v>
      </c>
      <c r="AA19" s="378">
        <v>0</v>
      </c>
      <c r="AB19" s="378">
        <v>7</v>
      </c>
      <c r="AC19" s="378">
        <v>12</v>
      </c>
      <c r="AD19" s="371">
        <v>90</v>
      </c>
      <c r="AE19" s="371">
        <v>131</v>
      </c>
    </row>
    <row r="20" spans="1:31" ht="16.5" customHeight="1">
      <c r="A20" s="374" t="s">
        <v>898</v>
      </c>
      <c r="B20" s="375">
        <v>2</v>
      </c>
      <c r="C20" s="376">
        <v>4</v>
      </c>
      <c r="D20" s="376">
        <v>1</v>
      </c>
      <c r="E20" s="376">
        <v>5</v>
      </c>
      <c r="F20" s="376">
        <v>2</v>
      </c>
      <c r="G20" s="376">
        <v>1</v>
      </c>
      <c r="H20" s="376">
        <v>2</v>
      </c>
      <c r="I20" s="376">
        <v>1</v>
      </c>
      <c r="J20" s="376">
        <v>13</v>
      </c>
      <c r="K20" s="376">
        <v>15</v>
      </c>
      <c r="L20" s="376">
        <v>20</v>
      </c>
      <c r="M20" s="376">
        <v>36</v>
      </c>
      <c r="N20" s="376">
        <v>10</v>
      </c>
      <c r="O20" s="376">
        <v>22</v>
      </c>
      <c r="P20" s="378">
        <v>7</v>
      </c>
      <c r="Q20" s="378">
        <v>13</v>
      </c>
      <c r="R20" s="378">
        <v>8</v>
      </c>
      <c r="S20" s="378">
        <v>17</v>
      </c>
      <c r="T20" s="378">
        <v>1</v>
      </c>
      <c r="U20" s="378">
        <v>9</v>
      </c>
      <c r="V20" s="378">
        <v>8</v>
      </c>
      <c r="W20" s="378">
        <v>8</v>
      </c>
      <c r="X20" s="378">
        <v>3</v>
      </c>
      <c r="Y20" s="378">
        <v>2</v>
      </c>
      <c r="Z20" s="378">
        <v>3</v>
      </c>
      <c r="AA20" s="378">
        <v>2</v>
      </c>
      <c r="AB20" s="378">
        <v>9</v>
      </c>
      <c r="AC20" s="378">
        <v>13</v>
      </c>
      <c r="AD20" s="371">
        <v>89</v>
      </c>
      <c r="AE20" s="371">
        <v>148</v>
      </c>
    </row>
    <row r="21" spans="1:31" ht="16.5" customHeight="1" thickBot="1">
      <c r="A21" s="379" t="s">
        <v>487</v>
      </c>
      <c r="B21" s="380">
        <v>1</v>
      </c>
      <c r="C21" s="381">
        <v>6</v>
      </c>
      <c r="D21" s="381">
        <v>4</v>
      </c>
      <c r="E21" s="381">
        <v>0</v>
      </c>
      <c r="F21" s="381">
        <v>1</v>
      </c>
      <c r="G21" s="381">
        <v>0</v>
      </c>
      <c r="H21" s="381">
        <v>1</v>
      </c>
      <c r="I21" s="381">
        <v>2</v>
      </c>
      <c r="J21" s="381">
        <v>12</v>
      </c>
      <c r="K21" s="381">
        <v>11</v>
      </c>
      <c r="L21" s="381">
        <v>13</v>
      </c>
      <c r="M21" s="381">
        <v>36</v>
      </c>
      <c r="N21" s="381">
        <v>12</v>
      </c>
      <c r="O21" s="381">
        <v>19</v>
      </c>
      <c r="P21" s="382">
        <v>5</v>
      </c>
      <c r="Q21" s="382">
        <v>11</v>
      </c>
      <c r="R21" s="382">
        <v>10</v>
      </c>
      <c r="S21" s="382">
        <v>6</v>
      </c>
      <c r="T21" s="382">
        <v>6</v>
      </c>
      <c r="U21" s="382">
        <v>9</v>
      </c>
      <c r="V21" s="382">
        <v>1</v>
      </c>
      <c r="W21" s="382">
        <v>11</v>
      </c>
      <c r="X21" s="382">
        <v>2</v>
      </c>
      <c r="Y21" s="382">
        <v>1</v>
      </c>
      <c r="Z21" s="382">
        <v>2</v>
      </c>
      <c r="AA21" s="382">
        <v>4</v>
      </c>
      <c r="AB21" s="382">
        <v>7</v>
      </c>
      <c r="AC21" s="382">
        <v>5</v>
      </c>
      <c r="AD21" s="383">
        <v>77</v>
      </c>
      <c r="AE21" s="383">
        <v>121</v>
      </c>
    </row>
    <row r="22" spans="1:31" s="364" customFormat="1" ht="15" customHeight="1">
      <c r="A22" s="384" t="s">
        <v>834</v>
      </c>
      <c r="B22" s="365"/>
      <c r="AE22" s="316" t="s">
        <v>478</v>
      </c>
    </row>
  </sheetData>
  <mergeCells count="16">
    <mergeCell ref="J3:K3"/>
    <mergeCell ref="A3:A4"/>
    <mergeCell ref="B3:C3"/>
    <mergeCell ref="D3:E3"/>
    <mergeCell ref="F3:G3"/>
    <mergeCell ref="H3:I3"/>
    <mergeCell ref="X3:Y3"/>
    <mergeCell ref="Z3:AA3"/>
    <mergeCell ref="AB3:AC3"/>
    <mergeCell ref="AD3:AE3"/>
    <mergeCell ref="L3:M3"/>
    <mergeCell ref="N3:O3"/>
    <mergeCell ref="P3:Q3"/>
    <mergeCell ref="R3:S3"/>
    <mergeCell ref="T3:U3"/>
    <mergeCell ref="V3:W3"/>
  </mergeCells>
  <phoneticPr fontId="2"/>
  <printOptions horizontalCentered="1"/>
  <pageMargins left="0.39370078740157483" right="0.39370078740157483" top="0.59055118110236227" bottom="0.59055118110236227" header="0.11811023622047245" footer="0.11811023622047245"/>
  <pageSetup paperSize="9" firstPageNumber="17" fitToHeight="0" orientation="portrait" r:id="rId1"/>
  <headerFooter alignWithMargins="0">
    <oddFooter>&amp;C&amp;"ＭＳ 明朝,標準"&amp;10&amp;P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DFB6F-D113-4D68-BDFA-5249B751B31C}">
  <dimension ref="A1:I35"/>
  <sheetViews>
    <sheetView showGridLines="0" view="pageBreakPreview" zoomScale="70" zoomScaleNormal="100" zoomScaleSheetLayoutView="70" workbookViewId="0">
      <selection activeCell="G17" sqref="G17"/>
    </sheetView>
  </sheetViews>
  <sheetFormatPr defaultColWidth="9" defaultRowHeight="13"/>
  <cols>
    <col min="1" max="1" width="7.453125" style="1539" bestFit="1" customWidth="1"/>
    <col min="2" max="6" width="13.453125" style="1539" customWidth="1"/>
    <col min="7" max="7" width="17.453125" style="1539" customWidth="1"/>
    <col min="8" max="8" width="10.08984375" style="1539" customWidth="1"/>
    <col min="9" max="9" width="8.90625" style="1539" customWidth="1"/>
    <col min="10" max="10" width="10.1796875" style="1539" customWidth="1"/>
    <col min="11" max="11" width="8.453125" style="1539" customWidth="1"/>
    <col min="12" max="12" width="10.08984375" style="1539" customWidth="1"/>
    <col min="13" max="16384" width="9" style="1539"/>
  </cols>
  <sheetData>
    <row r="1" spans="1:9" s="937" customFormat="1" ht="30" customHeight="1">
      <c r="A1" s="1538" t="s">
        <v>5425</v>
      </c>
      <c r="B1" s="1538"/>
      <c r="C1" s="1538"/>
      <c r="D1" s="1538"/>
      <c r="E1" s="1538"/>
      <c r="F1" s="1538"/>
    </row>
    <row r="2" spans="1:9" s="3597" customFormat="1" ht="15" customHeight="1" thickBot="1">
      <c r="F2" s="1542" t="s">
        <v>5409</v>
      </c>
    </row>
    <row r="3" spans="1:9" s="937" customFormat="1" ht="18.649999999999999" customHeight="1">
      <c r="A3" s="5232" t="s">
        <v>1420</v>
      </c>
      <c r="B3" s="6614" t="s">
        <v>5426</v>
      </c>
      <c r="C3" s="4885" t="s">
        <v>5427</v>
      </c>
      <c r="D3" s="6616"/>
      <c r="E3" s="6616"/>
      <c r="F3" s="6616"/>
    </row>
    <row r="4" spans="1:9" s="937" customFormat="1" ht="31.5" customHeight="1">
      <c r="A4" s="5233"/>
      <c r="B4" s="6615"/>
      <c r="C4" s="4348" t="s">
        <v>5428</v>
      </c>
      <c r="D4" s="4349" t="s">
        <v>5429</v>
      </c>
      <c r="E4" s="1670" t="s">
        <v>5430</v>
      </c>
      <c r="F4" s="1671" t="s">
        <v>5431</v>
      </c>
    </row>
    <row r="5" spans="1:9" ht="22.5" customHeight="1">
      <c r="A5" s="4350" t="s">
        <v>5432</v>
      </c>
      <c r="B5" s="1645">
        <v>33847387</v>
      </c>
      <c r="C5" s="1645">
        <v>9744823</v>
      </c>
      <c r="D5" s="1645">
        <v>852336</v>
      </c>
      <c r="E5" s="1645">
        <v>7059562</v>
      </c>
      <c r="F5" s="1645">
        <v>2604252</v>
      </c>
    </row>
    <row r="6" spans="1:9" ht="22.5" customHeight="1">
      <c r="A6" s="1643">
        <v>29</v>
      </c>
      <c r="B6" s="1645">
        <v>31905971</v>
      </c>
      <c r="C6" s="1645">
        <v>9403371</v>
      </c>
      <c r="D6" s="1645">
        <v>908078</v>
      </c>
      <c r="E6" s="1645">
        <v>7182741</v>
      </c>
      <c r="F6" s="1645" t="s">
        <v>1012</v>
      </c>
    </row>
    <row r="7" spans="1:9" ht="22.5" customHeight="1">
      <c r="A7" s="1643">
        <v>30</v>
      </c>
      <c r="B7" s="1645">
        <v>31615575</v>
      </c>
      <c r="C7" s="1645">
        <v>7846446</v>
      </c>
      <c r="D7" s="1645">
        <v>974373</v>
      </c>
      <c r="E7" s="1645">
        <v>7344006</v>
      </c>
      <c r="F7" s="1645" t="s">
        <v>1012</v>
      </c>
      <c r="G7" s="1591"/>
      <c r="H7" s="1591"/>
      <c r="I7" s="1591"/>
    </row>
    <row r="8" spans="1:9" ht="22.5" customHeight="1">
      <c r="A8" s="1643" t="s">
        <v>2016</v>
      </c>
      <c r="B8" s="1645">
        <v>33005497</v>
      </c>
      <c r="C8" s="1645">
        <v>7742716</v>
      </c>
      <c r="D8" s="1645">
        <v>986552</v>
      </c>
      <c r="E8" s="1645">
        <v>7448196</v>
      </c>
      <c r="F8" s="1645" t="s">
        <v>1012</v>
      </c>
      <c r="G8" s="1591"/>
      <c r="H8" s="1591"/>
      <c r="I8" s="1591"/>
    </row>
    <row r="9" spans="1:9" s="1541" customFormat="1" ht="22.5" customHeight="1" thickBot="1">
      <c r="A9" s="1647">
        <v>2</v>
      </c>
      <c r="B9" s="4351">
        <v>44587298</v>
      </c>
      <c r="C9" s="1649">
        <v>7532135</v>
      </c>
      <c r="D9" s="1649">
        <v>1004404</v>
      </c>
      <c r="E9" s="1649">
        <v>7421109</v>
      </c>
      <c r="F9" s="4352" t="s">
        <v>1011</v>
      </c>
      <c r="I9" s="1591"/>
    </row>
    <row r="10" spans="1:9" s="2784" customFormat="1" ht="15.75" customHeight="1" thickBot="1">
      <c r="A10" s="1591"/>
      <c r="B10" s="1591"/>
      <c r="C10" s="1591"/>
      <c r="D10" s="1591"/>
      <c r="E10" s="1591"/>
      <c r="F10" s="1591"/>
    </row>
    <row r="11" spans="1:9" s="937" customFormat="1" ht="17.25" customHeight="1">
      <c r="A11" s="5232" t="s">
        <v>1420</v>
      </c>
      <c r="B11" s="4885" t="s">
        <v>5427</v>
      </c>
      <c r="C11" s="6616"/>
      <c r="D11" s="6616"/>
      <c r="E11" s="4353"/>
      <c r="F11" s="4353"/>
    </row>
    <row r="12" spans="1:9" s="937" customFormat="1" ht="31.5" customHeight="1">
      <c r="A12" s="5233"/>
      <c r="B12" s="4354" t="s">
        <v>5433</v>
      </c>
      <c r="C12" s="4355" t="s">
        <v>5434</v>
      </c>
      <c r="D12" s="4356" t="s">
        <v>5435</v>
      </c>
      <c r="E12" s="938"/>
      <c r="F12" s="938"/>
    </row>
    <row r="13" spans="1:9" ht="22.5" customHeight="1">
      <c r="A13" s="4350" t="s">
        <v>5432</v>
      </c>
      <c r="B13" s="1645">
        <v>119304</v>
      </c>
      <c r="C13" s="1645">
        <v>160421</v>
      </c>
      <c r="D13" s="1645">
        <v>21004</v>
      </c>
      <c r="E13" s="4357"/>
      <c r="F13" s="4357"/>
    </row>
    <row r="14" spans="1:9" ht="22.5" customHeight="1">
      <c r="A14" s="1643">
        <v>29</v>
      </c>
      <c r="B14" s="1645">
        <v>119065</v>
      </c>
      <c r="C14" s="1645">
        <v>157642</v>
      </c>
      <c r="D14" s="1645">
        <v>22437</v>
      </c>
      <c r="E14" s="1645"/>
      <c r="F14" s="1645"/>
    </row>
    <row r="15" spans="1:9" ht="22.5" customHeight="1">
      <c r="A15" s="1643">
        <v>30</v>
      </c>
      <c r="B15" s="1645">
        <v>117210</v>
      </c>
      <c r="C15" s="1645">
        <v>171843</v>
      </c>
      <c r="D15" s="1645">
        <v>94882</v>
      </c>
      <c r="E15" s="1645"/>
      <c r="F15" s="1645"/>
      <c r="G15" s="1591"/>
      <c r="H15" s="1591"/>
      <c r="I15" s="1591"/>
    </row>
    <row r="16" spans="1:9" ht="22.5" customHeight="1">
      <c r="A16" s="1643" t="s">
        <v>2016</v>
      </c>
      <c r="B16" s="1645">
        <v>112631</v>
      </c>
      <c r="C16" s="1645">
        <v>164580</v>
      </c>
      <c r="D16" s="4346" t="s">
        <v>1011</v>
      </c>
      <c r="E16" s="1645"/>
      <c r="F16" s="1645"/>
      <c r="G16" s="1591"/>
      <c r="H16" s="1591"/>
      <c r="I16" s="1591"/>
    </row>
    <row r="17" spans="1:9" s="1541" customFormat="1" ht="22.5" customHeight="1" thickBot="1">
      <c r="A17" s="1647">
        <v>2</v>
      </c>
      <c r="B17" s="1649">
        <v>105794</v>
      </c>
      <c r="C17" s="1649">
        <v>170999</v>
      </c>
      <c r="D17" s="4352" t="s">
        <v>1011</v>
      </c>
      <c r="E17" s="1645"/>
      <c r="F17" s="4346"/>
      <c r="I17" s="1591"/>
    </row>
    <row r="18" spans="1:9" ht="14.25" customHeight="1">
      <c r="A18" s="1591"/>
      <c r="B18" s="1595"/>
      <c r="C18" s="1541"/>
      <c r="D18" s="1541"/>
      <c r="E18" s="1541"/>
      <c r="F18" s="1541"/>
    </row>
    <row r="19" spans="1:9" ht="30" customHeight="1">
      <c r="A19" s="1538" t="s">
        <v>5436</v>
      </c>
      <c r="B19" s="1538"/>
      <c r="C19" s="1538"/>
      <c r="D19" s="1538"/>
      <c r="E19" s="1538"/>
      <c r="F19" s="1538"/>
    </row>
    <row r="20" spans="1:9" ht="15" customHeight="1" thickBot="1">
      <c r="A20" s="1541"/>
      <c r="B20" s="1541"/>
      <c r="C20" s="1541"/>
      <c r="D20" s="1541"/>
      <c r="E20" s="1541"/>
      <c r="F20" s="1542" t="s">
        <v>5409</v>
      </c>
      <c r="G20" s="1540"/>
    </row>
    <row r="21" spans="1:9" ht="20.149999999999999" customHeight="1">
      <c r="A21" s="5232" t="s">
        <v>1420</v>
      </c>
      <c r="B21" s="6614" t="s">
        <v>5426</v>
      </c>
      <c r="C21" s="4885" t="s">
        <v>5437</v>
      </c>
      <c r="D21" s="6616"/>
      <c r="E21" s="6616"/>
      <c r="F21" s="6616"/>
      <c r="G21" s="1540"/>
    </row>
    <row r="22" spans="1:9" ht="33" customHeight="1">
      <c r="A22" s="5233"/>
      <c r="B22" s="6615"/>
      <c r="C22" s="4348" t="s">
        <v>5428</v>
      </c>
      <c r="D22" s="4349" t="s">
        <v>5429</v>
      </c>
      <c r="E22" s="1670" t="s">
        <v>5430</v>
      </c>
      <c r="F22" s="1671" t="s">
        <v>5431</v>
      </c>
      <c r="G22" s="1540"/>
    </row>
    <row r="23" spans="1:9" ht="22.5" customHeight="1">
      <c r="A23" s="4350" t="s">
        <v>5432</v>
      </c>
      <c r="B23" s="4358">
        <v>33139185</v>
      </c>
      <c r="C23" s="1645">
        <v>9414807</v>
      </c>
      <c r="D23" s="4346">
        <v>848450</v>
      </c>
      <c r="E23" s="1645">
        <v>6978484</v>
      </c>
      <c r="F23" s="1645">
        <v>2604185</v>
      </c>
      <c r="G23" s="1540"/>
    </row>
    <row r="24" spans="1:9" ht="22.5" customHeight="1">
      <c r="A24" s="1643">
        <v>29</v>
      </c>
      <c r="B24" s="1645">
        <v>30830167</v>
      </c>
      <c r="C24" s="1645">
        <v>8958702</v>
      </c>
      <c r="D24" s="1645">
        <v>903810</v>
      </c>
      <c r="E24" s="1645">
        <v>7097567</v>
      </c>
      <c r="F24" s="4346" t="s">
        <v>1011</v>
      </c>
      <c r="G24" s="1540"/>
    </row>
    <row r="25" spans="1:9" ht="22.5" customHeight="1">
      <c r="A25" s="1643">
        <v>30</v>
      </c>
      <c r="B25" s="1645">
        <v>30665154</v>
      </c>
      <c r="C25" s="1645">
        <v>7743663</v>
      </c>
      <c r="D25" s="1645">
        <v>970258</v>
      </c>
      <c r="E25" s="1645">
        <v>7129909</v>
      </c>
      <c r="F25" s="4346" t="s">
        <v>1011</v>
      </c>
      <c r="G25" s="1540"/>
    </row>
    <row r="26" spans="1:9" ht="22.5" customHeight="1">
      <c r="A26" s="1643" t="s">
        <v>2016</v>
      </c>
      <c r="B26" s="1645">
        <v>31818958</v>
      </c>
      <c r="C26" s="1645">
        <v>7723157</v>
      </c>
      <c r="D26" s="1645">
        <v>981506</v>
      </c>
      <c r="E26" s="1645">
        <v>7266119</v>
      </c>
      <c r="F26" s="4346" t="s">
        <v>1011</v>
      </c>
      <c r="G26" s="1540"/>
    </row>
    <row r="27" spans="1:9" ht="22.5" customHeight="1" thickBot="1">
      <c r="A27" s="1647">
        <v>2</v>
      </c>
      <c r="B27" s="4351">
        <v>43574026</v>
      </c>
      <c r="C27" s="1649">
        <v>7493959</v>
      </c>
      <c r="D27" s="1649">
        <v>1000896</v>
      </c>
      <c r="E27" s="1649">
        <v>7219622</v>
      </c>
      <c r="F27" s="4352" t="s">
        <v>1011</v>
      </c>
      <c r="G27" s="1540"/>
    </row>
    <row r="28" spans="1:9" ht="13.5" thickBot="1">
      <c r="G28" s="1540"/>
    </row>
    <row r="29" spans="1:9" ht="20.149999999999999" customHeight="1">
      <c r="A29" s="5232" t="s">
        <v>1420</v>
      </c>
      <c r="B29" s="4359" t="s">
        <v>5437</v>
      </c>
      <c r="C29" s="4360"/>
      <c r="D29" s="4360"/>
      <c r="E29" s="4353"/>
      <c r="F29" s="4353"/>
      <c r="G29" s="1540"/>
    </row>
    <row r="30" spans="1:9" ht="33" customHeight="1">
      <c r="A30" s="5233"/>
      <c r="B30" s="4354" t="s">
        <v>5433</v>
      </c>
      <c r="C30" s="4354" t="s">
        <v>5434</v>
      </c>
      <c r="D30" s="4356" t="s">
        <v>5435</v>
      </c>
      <c r="E30" s="938"/>
      <c r="F30" s="938"/>
      <c r="G30" s="1540"/>
    </row>
    <row r="31" spans="1:9" ht="22.5" customHeight="1">
      <c r="A31" s="4350" t="s">
        <v>5432</v>
      </c>
      <c r="B31" s="1645">
        <v>117416</v>
      </c>
      <c r="C31" s="1645">
        <v>152340</v>
      </c>
      <c r="D31" s="1645">
        <v>21004</v>
      </c>
      <c r="E31" s="1645"/>
      <c r="F31" s="1645"/>
    </row>
    <row r="32" spans="1:9" ht="22.5" customHeight="1">
      <c r="A32" s="1643">
        <v>29</v>
      </c>
      <c r="B32" s="1645">
        <v>119065</v>
      </c>
      <c r="C32" s="1645">
        <v>156739</v>
      </c>
      <c r="D32" s="1645">
        <v>22437</v>
      </c>
      <c r="E32" s="1645"/>
      <c r="F32" s="4346"/>
    </row>
    <row r="33" spans="1:6" ht="22.5" customHeight="1">
      <c r="A33" s="1643">
        <v>30</v>
      </c>
      <c r="B33" s="1645">
        <v>117210</v>
      </c>
      <c r="C33" s="1645">
        <v>164703</v>
      </c>
      <c r="D33" s="1645">
        <v>94882</v>
      </c>
      <c r="E33" s="1645"/>
      <c r="F33" s="4346"/>
    </row>
    <row r="34" spans="1:6" ht="22.5" customHeight="1">
      <c r="A34" s="1643" t="s">
        <v>2016</v>
      </c>
      <c r="B34" s="1645">
        <v>112631</v>
      </c>
      <c r="C34" s="1645">
        <v>160324</v>
      </c>
      <c r="D34" s="1645" t="s">
        <v>1012</v>
      </c>
      <c r="E34" s="1645"/>
      <c r="F34" s="4346"/>
    </row>
    <row r="35" spans="1:6" ht="22.5" customHeight="1" thickBot="1">
      <c r="A35" s="1647">
        <v>2</v>
      </c>
      <c r="B35" s="1649">
        <v>105794</v>
      </c>
      <c r="C35" s="1649">
        <v>170582</v>
      </c>
      <c r="D35" s="4352" t="s">
        <v>1011</v>
      </c>
      <c r="E35" s="1645"/>
      <c r="F35" s="4346"/>
    </row>
  </sheetData>
  <mergeCells count="9">
    <mergeCell ref="A29:A30"/>
    <mergeCell ref="A3:A4"/>
    <mergeCell ref="B3:B4"/>
    <mergeCell ref="C3:F3"/>
    <mergeCell ref="A11:A12"/>
    <mergeCell ref="B11:D11"/>
    <mergeCell ref="A21:A22"/>
    <mergeCell ref="B21:B22"/>
    <mergeCell ref="C21:F21"/>
  </mergeCells>
  <phoneticPr fontId="2"/>
  <printOptions horizontalCentered="1"/>
  <pageMargins left="0.39370078740157483" right="0.39370078740157483" top="0.59055118110236227" bottom="0.59055118110236227" header="0.11811023622047245" footer="0.11811023622047245"/>
  <pageSetup paperSize="9" firstPageNumber="158" orientation="portrait" r:id="rId1"/>
  <headerFooter alignWithMargins="0">
    <oddFooter>&amp;C&amp;"ＭＳ 明朝,標準"&amp;10&amp;P</oddFooter>
  </headerFooter>
  <rowBreaks count="1" manualBreakCount="1">
    <brk id="36" max="8"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01D4E-85E0-4E25-BBAE-B72AFF32E8CB}">
  <dimension ref="A1:J14"/>
  <sheetViews>
    <sheetView showGridLines="0" view="pageBreakPreview" zoomScaleNormal="100" zoomScaleSheetLayoutView="100" workbookViewId="0">
      <selection activeCell="F11" sqref="F11"/>
    </sheetView>
  </sheetViews>
  <sheetFormatPr defaultColWidth="9" defaultRowHeight="13"/>
  <cols>
    <col min="1" max="1" width="3.81640625" style="1539" customWidth="1"/>
    <col min="2" max="2" width="17.453125" style="1539" customWidth="1"/>
    <col min="3" max="8" width="15" style="1539" customWidth="1"/>
    <col min="9" max="12" width="15.1796875" style="1539" customWidth="1"/>
    <col min="13" max="16384" width="9" style="1539"/>
  </cols>
  <sheetData>
    <row r="1" spans="1:10" s="937" customFormat="1" ht="30" customHeight="1">
      <c r="A1" s="1538" t="s">
        <v>5438</v>
      </c>
      <c r="B1" s="1538"/>
      <c r="C1" s="1538"/>
      <c r="D1" s="1538"/>
      <c r="E1" s="1538"/>
      <c r="F1" s="1538"/>
      <c r="G1" s="1538"/>
    </row>
    <row r="2" spans="1:10" s="1541" customFormat="1" ht="15" customHeight="1" thickBot="1">
      <c r="G2" s="1542" t="s">
        <v>5383</v>
      </c>
      <c r="J2" s="1542"/>
    </row>
    <row r="3" spans="1:10" ht="18.649999999999999" customHeight="1">
      <c r="A3" s="1667"/>
      <c r="B3" s="4361" t="s">
        <v>5410</v>
      </c>
      <c r="C3" s="1642" t="s">
        <v>4711</v>
      </c>
      <c r="D3" s="1642">
        <v>29</v>
      </c>
      <c r="E3" s="1642">
        <v>30</v>
      </c>
      <c r="F3" s="1642" t="s">
        <v>5439</v>
      </c>
      <c r="G3" s="1642">
        <v>2</v>
      </c>
    </row>
    <row r="4" spans="1:10" s="937" customFormat="1" ht="27" customHeight="1">
      <c r="A4" s="4362"/>
      <c r="B4" s="4342" t="s">
        <v>2293</v>
      </c>
      <c r="C4" s="4363">
        <v>9907869</v>
      </c>
      <c r="D4" s="4363">
        <v>9907869</v>
      </c>
      <c r="E4" s="4363">
        <v>9614755</v>
      </c>
      <c r="F4" s="4363">
        <v>9602109</v>
      </c>
      <c r="G4" s="4363">
        <v>8881491</v>
      </c>
    </row>
    <row r="5" spans="1:10" ht="27" customHeight="1">
      <c r="A5" s="1568"/>
      <c r="B5" s="4344" t="s">
        <v>5440</v>
      </c>
      <c r="C5" s="4364">
        <v>3812740</v>
      </c>
      <c r="D5" s="4357">
        <v>4393999</v>
      </c>
      <c r="E5" s="4357">
        <v>4125497</v>
      </c>
      <c r="F5" s="4357">
        <v>4068572</v>
      </c>
      <c r="G5" s="4357">
        <v>3728864</v>
      </c>
    </row>
    <row r="6" spans="1:10" ht="27" customHeight="1">
      <c r="A6" s="1568"/>
      <c r="B6" s="4344" t="s">
        <v>5441</v>
      </c>
      <c r="C6" s="4364">
        <v>3117027</v>
      </c>
      <c r="D6" s="4357">
        <v>3544643</v>
      </c>
      <c r="E6" s="4357">
        <v>3237864</v>
      </c>
      <c r="F6" s="4357">
        <v>3212660</v>
      </c>
      <c r="G6" s="4357">
        <v>3182985</v>
      </c>
    </row>
    <row r="7" spans="1:10" ht="27" customHeight="1">
      <c r="A7" s="1568"/>
      <c r="B7" s="4344" t="s">
        <v>5442</v>
      </c>
      <c r="C7" s="4364">
        <v>695713</v>
      </c>
      <c r="D7" s="4357">
        <v>849356</v>
      </c>
      <c r="E7" s="4357">
        <v>887633</v>
      </c>
      <c r="F7" s="4357">
        <v>855912</v>
      </c>
      <c r="G7" s="4357">
        <v>545879</v>
      </c>
    </row>
    <row r="8" spans="1:10" ht="27" customHeight="1">
      <c r="A8" s="1568"/>
      <c r="B8" s="4344" t="s">
        <v>5443</v>
      </c>
      <c r="C8" s="4364">
        <v>3994490</v>
      </c>
      <c r="D8" s="4357">
        <v>4012065</v>
      </c>
      <c r="E8" s="4357">
        <v>3991325</v>
      </c>
      <c r="F8" s="4357">
        <v>4041728</v>
      </c>
      <c r="G8" s="4357">
        <v>3848035</v>
      </c>
    </row>
    <row r="9" spans="1:10" ht="27" customHeight="1">
      <c r="A9" s="1568"/>
      <c r="B9" s="4344" t="s">
        <v>5444</v>
      </c>
      <c r="C9" s="4364">
        <v>179276</v>
      </c>
      <c r="D9" s="4357">
        <v>186587</v>
      </c>
      <c r="E9" s="4357">
        <v>193855</v>
      </c>
      <c r="F9" s="4357">
        <v>202041</v>
      </c>
      <c r="G9" s="4357">
        <v>214563</v>
      </c>
    </row>
    <row r="10" spans="1:10" ht="27" customHeight="1">
      <c r="A10" s="1568"/>
      <c r="B10" s="4344" t="s">
        <v>5445</v>
      </c>
      <c r="C10" s="4364">
        <v>601384</v>
      </c>
      <c r="D10" s="4357">
        <v>571271</v>
      </c>
      <c r="E10" s="4357">
        <v>571350</v>
      </c>
      <c r="F10" s="4357">
        <v>568829</v>
      </c>
      <c r="G10" s="4357">
        <v>522824</v>
      </c>
    </row>
    <row r="11" spans="1:10" ht="27" customHeight="1">
      <c r="A11" s="1568"/>
      <c r="B11" s="4344" t="s">
        <v>5446</v>
      </c>
      <c r="C11" s="4358" t="s">
        <v>356</v>
      </c>
      <c r="D11" s="1645" t="s">
        <v>356</v>
      </c>
      <c r="E11" s="1645" t="s">
        <v>356</v>
      </c>
      <c r="F11" s="1645" t="s">
        <v>356</v>
      </c>
      <c r="G11" s="1645" t="s">
        <v>356</v>
      </c>
    </row>
    <row r="12" spans="1:10" ht="27" customHeight="1">
      <c r="A12" s="1568"/>
      <c r="B12" s="4344" t="s">
        <v>5447</v>
      </c>
      <c r="C12" s="4364">
        <v>246243</v>
      </c>
      <c r="D12" s="4357">
        <v>234159</v>
      </c>
      <c r="E12" s="4357">
        <v>233133</v>
      </c>
      <c r="F12" s="4357">
        <v>222790</v>
      </c>
      <c r="G12" s="4357">
        <v>98438</v>
      </c>
    </row>
    <row r="13" spans="1:10" ht="27" customHeight="1" thickBot="1">
      <c r="A13" s="1639"/>
      <c r="B13" s="4347" t="s">
        <v>5448</v>
      </c>
      <c r="C13" s="4365">
        <v>507545</v>
      </c>
      <c r="D13" s="4366">
        <v>509788</v>
      </c>
      <c r="E13" s="4366">
        <v>499595</v>
      </c>
      <c r="F13" s="4366">
        <v>498149</v>
      </c>
      <c r="G13" s="4366">
        <v>468767</v>
      </c>
    </row>
    <row r="14" spans="1:10" s="2784" customFormat="1" ht="15" customHeight="1">
      <c r="B14" s="1595"/>
      <c r="C14" s="1595"/>
      <c r="D14" s="1591"/>
      <c r="E14" s="1595"/>
      <c r="F14" s="1595"/>
      <c r="G14" s="1542" t="s">
        <v>2362</v>
      </c>
      <c r="H14" s="1542"/>
    </row>
  </sheetData>
  <phoneticPr fontId="2"/>
  <printOptions horizontalCentered="1"/>
  <pageMargins left="0.39370078740157483" right="0.39370078740157483" top="0.59055118110236227" bottom="0.59055118110236227" header="0.11811023622047245" footer="0.11811023622047245"/>
  <pageSetup paperSize="9" firstPageNumber="160" orientation="portrait" r:id="rId1"/>
  <headerFooter alignWithMargins="0">
    <oddFooter>&amp;C&amp;"ＭＳ 明朝,標準"&amp;10&amp;P</oddFooter>
  </headerFooter>
  <colBreaks count="1" manualBreakCount="1">
    <brk id="7" max="46"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1119-C7E8-44DB-9AD8-7FD08407F366}">
  <dimension ref="A1:L57"/>
  <sheetViews>
    <sheetView showGridLines="0" view="pageBreakPreview" zoomScaleNormal="100" zoomScaleSheetLayoutView="100" workbookViewId="0">
      <selection activeCell="I17" sqref="I17"/>
    </sheetView>
  </sheetViews>
  <sheetFormatPr defaultColWidth="9" defaultRowHeight="13"/>
  <cols>
    <col min="1" max="1" width="2.453125" style="1539" customWidth="1"/>
    <col min="2" max="2" width="3.08984375" style="1539" customWidth="1"/>
    <col min="3" max="3" width="25" style="1539" customWidth="1"/>
    <col min="4" max="4" width="2.453125" style="1539" customWidth="1"/>
    <col min="5" max="5" width="15" style="1539" customWidth="1"/>
    <col min="6" max="6" width="2.453125" style="1539" customWidth="1"/>
    <col min="7" max="7" width="3.08984375" style="1539" customWidth="1"/>
    <col min="8" max="8" width="25" style="1539" customWidth="1"/>
    <col min="9" max="9" width="2.453125" style="1539" customWidth="1"/>
    <col min="10" max="10" width="15" style="1540" customWidth="1"/>
    <col min="11" max="11" width="9" style="1540"/>
    <col min="12" max="12" width="11.453125" style="1539" bestFit="1" customWidth="1"/>
    <col min="13" max="16384" width="9" style="1539"/>
  </cols>
  <sheetData>
    <row r="1" spans="1:12" ht="30" customHeight="1">
      <c r="A1" s="1538" t="s">
        <v>5449</v>
      </c>
      <c r="B1" s="1538"/>
      <c r="C1" s="1538"/>
      <c r="D1" s="1538"/>
      <c r="E1" s="1538"/>
      <c r="F1" s="1538"/>
      <c r="G1" s="1538"/>
      <c r="H1" s="1538"/>
      <c r="I1" s="1538"/>
      <c r="J1" s="1554"/>
    </row>
    <row r="2" spans="1:12" s="3597" customFormat="1" ht="16.5">
      <c r="A2" s="4367"/>
      <c r="B2" s="1538" t="s">
        <v>5450</v>
      </c>
      <c r="C2" s="4367"/>
      <c r="D2" s="4367"/>
      <c r="E2" s="4367"/>
      <c r="F2" s="4367"/>
      <c r="G2" s="4367"/>
      <c r="H2" s="4367"/>
      <c r="I2" s="4367"/>
      <c r="J2" s="4368"/>
      <c r="K2" s="3596"/>
    </row>
    <row r="3" spans="1:12" s="4370" customFormat="1" ht="18.649999999999999" customHeight="1" thickBot="1">
      <c r="A3" s="3597"/>
      <c r="B3" s="3597"/>
      <c r="C3" s="3597"/>
      <c r="D3" s="3597"/>
      <c r="E3" s="3597"/>
      <c r="F3" s="3597"/>
      <c r="G3" s="3597"/>
      <c r="H3" s="3597"/>
      <c r="I3" s="3597"/>
      <c r="J3" s="1543" t="s">
        <v>5451</v>
      </c>
      <c r="K3" s="4369"/>
    </row>
    <row r="4" spans="1:12" ht="15" customHeight="1">
      <c r="A4" s="4371"/>
      <c r="B4" s="6617" t="s">
        <v>5452</v>
      </c>
      <c r="C4" s="6617"/>
      <c r="D4" s="4372"/>
      <c r="E4" s="4373">
        <v>2273588</v>
      </c>
      <c r="F4" s="4374"/>
      <c r="G4" s="6618" t="s">
        <v>5453</v>
      </c>
      <c r="H4" s="6618"/>
      <c r="I4" s="4372"/>
      <c r="J4" s="4374">
        <v>2274234</v>
      </c>
    </row>
    <row r="5" spans="1:12" ht="15" customHeight="1">
      <c r="A5" s="1540"/>
      <c r="B5" s="4375"/>
      <c r="C5" s="4375" t="s">
        <v>5454</v>
      </c>
      <c r="D5" s="4376"/>
      <c r="E5" s="4377">
        <v>2074401</v>
      </c>
      <c r="F5" s="4378"/>
      <c r="G5" s="4375"/>
      <c r="H5" s="4375" t="s">
        <v>5455</v>
      </c>
      <c r="I5" s="4376"/>
      <c r="J5" s="3601">
        <v>2060228</v>
      </c>
    </row>
    <row r="6" spans="1:12" ht="15" customHeight="1">
      <c r="A6" s="1540"/>
      <c r="B6" s="4375"/>
      <c r="C6" s="4375" t="s">
        <v>5456</v>
      </c>
      <c r="D6" s="4376"/>
      <c r="E6" s="4377">
        <v>199187</v>
      </c>
      <c r="F6" s="4378"/>
      <c r="G6" s="4375"/>
      <c r="H6" s="4375" t="s">
        <v>5457</v>
      </c>
      <c r="I6" s="4376"/>
      <c r="J6" s="3601">
        <v>211814</v>
      </c>
    </row>
    <row r="7" spans="1:12" ht="15" customHeight="1">
      <c r="A7" s="1540"/>
      <c r="B7" s="4375"/>
      <c r="C7" s="4375" t="s">
        <v>5458</v>
      </c>
      <c r="D7" s="4376"/>
      <c r="E7" s="4377" t="s">
        <v>1455</v>
      </c>
      <c r="F7" s="4378"/>
      <c r="G7" s="4375"/>
      <c r="H7" s="4375" t="s">
        <v>5459</v>
      </c>
      <c r="I7" s="4376"/>
      <c r="J7" s="3601">
        <v>2192</v>
      </c>
      <c r="L7" s="4379"/>
    </row>
    <row r="8" spans="1:12" ht="13.5" thickBot="1">
      <c r="A8" s="4380"/>
      <c r="B8" s="4381"/>
      <c r="C8" s="4381"/>
      <c r="D8" s="4382"/>
      <c r="E8" s="4383"/>
      <c r="F8" s="4384"/>
      <c r="G8" s="4381"/>
      <c r="H8" s="4381" t="s">
        <v>5460</v>
      </c>
      <c r="I8" s="4385"/>
      <c r="J8" s="4386"/>
      <c r="L8" s="4387"/>
    </row>
    <row r="9" spans="1:12" ht="15" customHeight="1">
      <c r="A9" s="1540"/>
      <c r="B9" s="1540"/>
      <c r="C9" s="1540"/>
      <c r="D9" s="1540"/>
      <c r="E9" s="1540"/>
      <c r="F9" s="1540"/>
      <c r="G9" s="1540"/>
      <c r="H9" s="1540"/>
      <c r="I9" s="1540"/>
      <c r="J9" s="1543" t="s">
        <v>5461</v>
      </c>
    </row>
    <row r="10" spans="1:12">
      <c r="A10" s="1540"/>
      <c r="B10" s="1540"/>
      <c r="C10" s="1540"/>
      <c r="D10" s="1540"/>
      <c r="E10" s="1540"/>
      <c r="F10" s="1540"/>
      <c r="G10" s="1540"/>
      <c r="H10" s="1540"/>
      <c r="I10" s="1540"/>
      <c r="J10" s="1543"/>
    </row>
    <row r="11" spans="1:12" ht="30" customHeight="1">
      <c r="A11" s="1540"/>
      <c r="B11" s="1554" t="s">
        <v>5462</v>
      </c>
      <c r="C11" s="1540"/>
      <c r="D11" s="4368"/>
      <c r="E11" s="4368"/>
      <c r="F11" s="4368"/>
      <c r="G11" s="4368"/>
      <c r="H11" s="4368"/>
      <c r="I11" s="4388"/>
      <c r="L11" s="4379"/>
    </row>
    <row r="12" spans="1:12" ht="15" customHeight="1" thickBot="1">
      <c r="A12" s="3596"/>
      <c r="B12" s="4389"/>
      <c r="C12" s="3596"/>
      <c r="D12" s="3596"/>
      <c r="E12" s="3596"/>
      <c r="F12" s="3596"/>
      <c r="G12" s="3596"/>
      <c r="H12" s="1540"/>
      <c r="I12" s="2982"/>
      <c r="J12" s="1543" t="s">
        <v>5451</v>
      </c>
    </row>
    <row r="13" spans="1:12" ht="15" customHeight="1">
      <c r="A13" s="4390"/>
      <c r="B13" s="6619" t="s">
        <v>5463</v>
      </c>
      <c r="C13" s="6619"/>
      <c r="D13" s="4372"/>
      <c r="E13" s="4391">
        <v>391582</v>
      </c>
      <c r="F13" s="4374"/>
      <c r="G13" s="6619" t="s">
        <v>5464</v>
      </c>
      <c r="H13" s="6619"/>
      <c r="I13" s="4372"/>
      <c r="J13" s="4374">
        <v>1620290</v>
      </c>
    </row>
    <row r="14" spans="1:12" ht="15" customHeight="1">
      <c r="A14" s="4392"/>
      <c r="B14" s="4393"/>
      <c r="C14" s="4393" t="s">
        <v>5465</v>
      </c>
      <c r="D14" s="4376"/>
      <c r="E14" s="4394">
        <v>314400</v>
      </c>
      <c r="F14" s="4378"/>
      <c r="G14" s="4393"/>
      <c r="H14" s="4393" t="s">
        <v>5466</v>
      </c>
      <c r="I14" s="4376"/>
      <c r="J14" s="3601">
        <v>738707</v>
      </c>
    </row>
    <row r="15" spans="1:12" ht="15" customHeight="1">
      <c r="A15" s="4392"/>
      <c r="B15" s="4393"/>
      <c r="C15" s="4393" t="s">
        <v>5467</v>
      </c>
      <c r="D15" s="4376"/>
      <c r="E15" s="4394">
        <v>21717</v>
      </c>
      <c r="F15" s="4378"/>
      <c r="G15" s="4393"/>
      <c r="H15" s="4393" t="s">
        <v>5468</v>
      </c>
      <c r="I15" s="4376"/>
      <c r="J15" s="3601">
        <v>713530</v>
      </c>
    </row>
    <row r="16" spans="1:12" ht="15" customHeight="1">
      <c r="A16" s="4392"/>
      <c r="B16" s="4393"/>
      <c r="C16" s="4393" t="s">
        <v>5469</v>
      </c>
      <c r="D16" s="4376"/>
      <c r="E16" s="4395">
        <v>-2820</v>
      </c>
      <c r="F16" s="4378"/>
      <c r="G16" s="4393"/>
      <c r="H16" s="4393" t="s">
        <v>5470</v>
      </c>
      <c r="I16" s="4376"/>
      <c r="J16" s="3601" t="s">
        <v>1455</v>
      </c>
    </row>
    <row r="17" spans="1:11" s="4370" customFormat="1" ht="15" customHeight="1">
      <c r="A17" s="4392"/>
      <c r="B17" s="4393"/>
      <c r="C17" s="4393" t="s">
        <v>5471</v>
      </c>
      <c r="D17" s="4376"/>
      <c r="E17" s="4394">
        <v>34600</v>
      </c>
      <c r="F17" s="4378"/>
      <c r="G17" s="4393"/>
      <c r="H17" s="4393" t="s">
        <v>5472</v>
      </c>
      <c r="I17" s="4376"/>
      <c r="J17" s="3601">
        <v>168053</v>
      </c>
      <c r="K17" s="4369"/>
    </row>
    <row r="18" spans="1:11" ht="15" customHeight="1">
      <c r="A18" s="4392"/>
      <c r="B18" s="4393"/>
      <c r="C18" s="4393" t="s">
        <v>5473</v>
      </c>
      <c r="D18" s="4376"/>
      <c r="E18" s="4394">
        <v>3075</v>
      </c>
      <c r="F18" s="4378"/>
      <c r="G18" s="4393"/>
      <c r="H18" s="4393" t="s">
        <v>5474</v>
      </c>
      <c r="I18" s="4376"/>
      <c r="J18" s="3601" t="s">
        <v>1455</v>
      </c>
    </row>
    <row r="19" spans="1:11" ht="15" customHeight="1">
      <c r="A19" s="4392"/>
      <c r="B19" s="4393"/>
      <c r="C19" s="4393" t="s">
        <v>5475</v>
      </c>
      <c r="D19" s="4376"/>
      <c r="E19" s="4394">
        <v>610</v>
      </c>
      <c r="F19" s="4378"/>
      <c r="G19" s="4396"/>
      <c r="H19" s="4396" t="s">
        <v>5476</v>
      </c>
      <c r="I19" s="4376"/>
      <c r="J19" s="3601" t="s">
        <v>1455</v>
      </c>
    </row>
    <row r="20" spans="1:11" ht="15" customHeight="1">
      <c r="A20" s="4392"/>
      <c r="B20" s="4393"/>
      <c r="C20" s="4393" t="s">
        <v>5399</v>
      </c>
      <c r="D20" s="4376"/>
      <c r="E20" s="4394">
        <v>20000</v>
      </c>
      <c r="F20" s="4378"/>
      <c r="G20" s="4396"/>
      <c r="H20" s="4396" t="s">
        <v>5460</v>
      </c>
      <c r="I20" s="4376"/>
      <c r="J20" s="3601" t="s">
        <v>1455</v>
      </c>
    </row>
    <row r="21" spans="1:11" ht="15" customHeight="1">
      <c r="A21" s="4392"/>
      <c r="B21" s="4393"/>
      <c r="C21" s="4393" t="s">
        <v>5477</v>
      </c>
      <c r="D21" s="4344"/>
      <c r="E21" s="4377" t="s">
        <v>1455</v>
      </c>
      <c r="F21" s="4378"/>
      <c r="G21" s="4396"/>
      <c r="H21" s="4396"/>
      <c r="I21" s="4376"/>
      <c r="J21" s="1044"/>
    </row>
    <row r="22" spans="1:11" ht="15" customHeight="1">
      <c r="A22" s="4392"/>
      <c r="B22" s="6620" t="s">
        <v>5478</v>
      </c>
      <c r="C22" s="6620"/>
      <c r="D22" s="4376"/>
      <c r="E22" s="4397">
        <v>1228708</v>
      </c>
      <c r="F22" s="4378"/>
      <c r="G22" s="4396"/>
      <c r="H22" s="4396"/>
      <c r="I22" s="4376"/>
      <c r="J22" s="1044"/>
    </row>
    <row r="23" spans="1:11" ht="15" customHeight="1">
      <c r="A23" s="4392"/>
      <c r="B23" s="4393"/>
      <c r="C23" s="4393" t="s">
        <v>5479</v>
      </c>
      <c r="D23" s="4376"/>
      <c r="E23" s="4398">
        <v>1164672</v>
      </c>
      <c r="F23" s="4378"/>
      <c r="G23" s="4396"/>
      <c r="H23" s="4396"/>
      <c r="I23" s="4376"/>
      <c r="J23" s="1657"/>
    </row>
    <row r="24" spans="1:11" ht="15" customHeight="1">
      <c r="A24" s="4392"/>
      <c r="B24" s="4393"/>
      <c r="C24" s="4393" t="s">
        <v>5480</v>
      </c>
      <c r="D24" s="4376"/>
      <c r="E24" s="4377" t="s">
        <v>1455</v>
      </c>
      <c r="F24" s="4378"/>
      <c r="G24" s="4396"/>
      <c r="H24" s="4396"/>
      <c r="I24" s="4376"/>
      <c r="J24" s="1657"/>
    </row>
    <row r="25" spans="1:11" ht="15" customHeight="1">
      <c r="A25" s="4392"/>
      <c r="B25" s="4393"/>
      <c r="C25" s="4399" t="s">
        <v>5481</v>
      </c>
      <c r="D25" s="4376"/>
      <c r="E25" s="4398">
        <v>64036</v>
      </c>
      <c r="F25" s="4378"/>
      <c r="G25" s="4396"/>
      <c r="H25" s="4396"/>
      <c r="I25" s="4376"/>
      <c r="J25" s="1044"/>
    </row>
    <row r="26" spans="1:11">
      <c r="A26" s="4392"/>
      <c r="B26" s="4393"/>
      <c r="C26" s="4393" t="s">
        <v>5482</v>
      </c>
      <c r="D26" s="4376"/>
      <c r="E26" s="4377" t="s">
        <v>1455</v>
      </c>
      <c r="F26" s="4378"/>
      <c r="G26" s="4396"/>
      <c r="H26" s="4396"/>
      <c r="I26" s="4376"/>
      <c r="J26" s="1044"/>
    </row>
    <row r="27" spans="1:11">
      <c r="A27" s="1540"/>
      <c r="B27" s="4393"/>
      <c r="C27" s="4393" t="s">
        <v>5483</v>
      </c>
      <c r="D27" s="1540"/>
      <c r="E27" s="4400" t="s">
        <v>1455</v>
      </c>
      <c r="F27" s="1540"/>
      <c r="G27" s="1540"/>
      <c r="H27" s="1540"/>
      <c r="I27" s="4401"/>
    </row>
    <row r="28" spans="1:11" ht="13.5" thickBot="1">
      <c r="A28" s="4385"/>
      <c r="B28" s="6621" t="s">
        <v>915</v>
      </c>
      <c r="C28" s="6621"/>
      <c r="D28" s="4347"/>
      <c r="E28" s="4402">
        <v>1620290</v>
      </c>
      <c r="F28" s="3602"/>
      <c r="G28" s="6622" t="s">
        <v>915</v>
      </c>
      <c r="H28" s="6622"/>
      <c r="I28" s="4347"/>
      <c r="J28" s="4403">
        <f>+J13</f>
        <v>1620290</v>
      </c>
    </row>
    <row r="29" spans="1:11">
      <c r="A29" s="4369"/>
      <c r="B29" s="3596"/>
      <c r="C29" s="4369"/>
      <c r="D29" s="4369"/>
      <c r="E29" s="4404"/>
      <c r="F29" s="4369"/>
      <c r="G29" s="4369"/>
      <c r="H29" s="4369"/>
      <c r="I29" s="4369"/>
      <c r="J29" s="1543" t="s">
        <v>5461</v>
      </c>
    </row>
    <row r="30" spans="1:11" ht="15" customHeight="1">
      <c r="A30" s="4369"/>
      <c r="B30" s="3596"/>
      <c r="C30" s="4369"/>
      <c r="D30" s="4369"/>
      <c r="E30" s="4404"/>
      <c r="F30" s="4369"/>
      <c r="G30" s="4369"/>
      <c r="H30" s="4369"/>
      <c r="I30" s="4369"/>
      <c r="J30" s="1543"/>
    </row>
    <row r="31" spans="1:11" s="3597" customFormat="1" ht="16.5">
      <c r="A31" s="1554" t="s">
        <v>5484</v>
      </c>
      <c r="B31" s="1554"/>
      <c r="C31" s="1554"/>
      <c r="D31" s="1554"/>
      <c r="E31" s="1554"/>
      <c r="F31" s="1554"/>
      <c r="G31" s="1554"/>
      <c r="H31" s="1554"/>
      <c r="I31" s="1554"/>
      <c r="J31" s="1554"/>
      <c r="K31" s="3596"/>
    </row>
    <row r="32" spans="1:11" s="4370" customFormat="1" ht="15" customHeight="1">
      <c r="A32" s="4368"/>
      <c r="B32" s="1554" t="s">
        <v>5450</v>
      </c>
      <c r="C32" s="4368"/>
      <c r="D32" s="4368"/>
      <c r="E32" s="4368"/>
      <c r="F32" s="4368"/>
      <c r="G32" s="4368"/>
      <c r="H32" s="4368"/>
      <c r="I32" s="4368"/>
      <c r="J32" s="4368"/>
      <c r="K32" s="4369"/>
    </row>
    <row r="33" spans="1:12" ht="15" customHeight="1" thickBot="1">
      <c r="A33" s="3596"/>
      <c r="B33" s="3596"/>
      <c r="C33" s="3596"/>
      <c r="D33" s="3596"/>
      <c r="E33" s="3596"/>
      <c r="F33" s="3596"/>
      <c r="G33" s="3596"/>
      <c r="H33" s="3596"/>
      <c r="I33" s="3596"/>
      <c r="J33" s="1543" t="s">
        <v>5451</v>
      </c>
    </row>
    <row r="34" spans="1:12" ht="15" customHeight="1">
      <c r="A34" s="4371"/>
      <c r="B34" s="6617" t="s">
        <v>5452</v>
      </c>
      <c r="C34" s="6617"/>
      <c r="D34" s="4372"/>
      <c r="E34" s="4373">
        <v>1840765</v>
      </c>
      <c r="F34" s="4374"/>
      <c r="G34" s="6618" t="s">
        <v>5453</v>
      </c>
      <c r="H34" s="6618"/>
      <c r="I34" s="4372"/>
      <c r="J34" s="4374">
        <v>1857732</v>
      </c>
    </row>
    <row r="35" spans="1:12" ht="15" customHeight="1">
      <c r="A35" s="1540"/>
      <c r="B35" s="4375"/>
      <c r="C35" s="4375" t="s">
        <v>5454</v>
      </c>
      <c r="D35" s="4376"/>
      <c r="E35" s="4377">
        <v>657958</v>
      </c>
      <c r="F35" s="4378"/>
      <c r="G35" s="4375"/>
      <c r="H35" s="4375" t="s">
        <v>5455</v>
      </c>
      <c r="I35" s="4376"/>
      <c r="J35" s="3601">
        <v>1603756</v>
      </c>
    </row>
    <row r="36" spans="1:12" ht="15" customHeight="1">
      <c r="A36" s="1540"/>
      <c r="B36" s="4375"/>
      <c r="C36" s="4375" t="s">
        <v>5456</v>
      </c>
      <c r="D36" s="4376"/>
      <c r="E36" s="4377">
        <v>1182807</v>
      </c>
      <c r="F36" s="4378"/>
      <c r="G36" s="4375"/>
      <c r="H36" s="4375" t="s">
        <v>5457</v>
      </c>
      <c r="I36" s="4376"/>
      <c r="J36" s="3601">
        <v>248752</v>
      </c>
      <c r="L36" s="4379"/>
    </row>
    <row r="37" spans="1:12">
      <c r="A37" s="1540"/>
      <c r="B37" s="4375"/>
      <c r="C37" s="4375" t="s">
        <v>5458</v>
      </c>
      <c r="D37" s="4376"/>
      <c r="E37" s="4377" t="s">
        <v>1455</v>
      </c>
      <c r="F37" s="4378"/>
      <c r="G37" s="4375"/>
      <c r="H37" s="4375" t="s">
        <v>5459</v>
      </c>
      <c r="I37" s="4376"/>
      <c r="J37" s="3601">
        <v>5224</v>
      </c>
      <c r="L37" s="4387"/>
    </row>
    <row r="38" spans="1:12" ht="15" customHeight="1" thickBot="1">
      <c r="A38" s="4380"/>
      <c r="B38" s="4381"/>
      <c r="C38" s="4381"/>
      <c r="D38" s="4382"/>
      <c r="E38" s="4383"/>
      <c r="F38" s="4384"/>
      <c r="G38" s="4381"/>
      <c r="H38" s="4381" t="s">
        <v>5460</v>
      </c>
      <c r="I38" s="4385"/>
      <c r="J38" s="4405" t="s">
        <v>1455</v>
      </c>
    </row>
    <row r="39" spans="1:12">
      <c r="A39" s="1540"/>
      <c r="B39" s="1540"/>
      <c r="C39" s="1540"/>
      <c r="D39" s="1540"/>
      <c r="E39" s="1540"/>
      <c r="F39" s="1540"/>
      <c r="G39" s="1540"/>
      <c r="H39" s="1540"/>
      <c r="I39" s="1540"/>
      <c r="J39" s="1543" t="s">
        <v>5461</v>
      </c>
    </row>
    <row r="40" spans="1:12">
      <c r="A40" s="1540"/>
      <c r="B40" s="1540"/>
      <c r="C40" s="1540"/>
      <c r="D40" s="1540"/>
      <c r="E40" s="1540"/>
      <c r="F40" s="1540"/>
      <c r="G40" s="1540"/>
      <c r="H40" s="1540"/>
      <c r="I40" s="1540"/>
      <c r="J40" s="1543"/>
      <c r="L40" s="4379"/>
    </row>
    <row r="41" spans="1:12" ht="15" customHeight="1">
      <c r="A41" s="1540"/>
      <c r="B41" s="1554" t="s">
        <v>5462</v>
      </c>
      <c r="C41" s="1540"/>
      <c r="D41" s="4368"/>
      <c r="E41" s="4368"/>
      <c r="F41" s="4368"/>
      <c r="G41" s="4368"/>
      <c r="H41" s="4368"/>
      <c r="I41" s="4388"/>
    </row>
    <row r="42" spans="1:12" ht="15" customHeight="1" thickBot="1">
      <c r="A42" s="3596"/>
      <c r="B42" s="4389"/>
      <c r="C42" s="3596"/>
      <c r="D42" s="3596"/>
      <c r="E42" s="3596"/>
      <c r="F42" s="3596"/>
      <c r="G42" s="3596"/>
      <c r="H42" s="1540"/>
      <c r="I42" s="2982"/>
      <c r="J42" s="1543" t="s">
        <v>5451</v>
      </c>
    </row>
    <row r="43" spans="1:12" ht="15" customHeight="1">
      <c r="A43" s="4390"/>
      <c r="B43" s="6619" t="s">
        <v>5463</v>
      </c>
      <c r="C43" s="6619"/>
      <c r="D43" s="4372"/>
      <c r="E43" s="4391">
        <v>1516353</v>
      </c>
      <c r="F43" s="4374"/>
      <c r="G43" s="6619" t="s">
        <v>5464</v>
      </c>
      <c r="H43" s="6619"/>
      <c r="I43" s="4372"/>
      <c r="J43" s="4374">
        <v>2082694</v>
      </c>
    </row>
    <row r="44" spans="1:12" ht="15" customHeight="1">
      <c r="A44" s="4392"/>
      <c r="B44" s="4393"/>
      <c r="C44" s="4393" t="s">
        <v>5465</v>
      </c>
      <c r="D44" s="4376"/>
      <c r="E44" s="4394">
        <v>1076020</v>
      </c>
      <c r="F44" s="4378"/>
      <c r="G44" s="4393"/>
      <c r="H44" s="4393" t="s">
        <v>5466</v>
      </c>
      <c r="I44" s="4376"/>
      <c r="J44" s="3601">
        <v>390491</v>
      </c>
    </row>
    <row r="45" spans="1:12" ht="15" customHeight="1">
      <c r="A45" s="4392"/>
      <c r="B45" s="4393"/>
      <c r="C45" s="4393" t="s">
        <v>5467</v>
      </c>
      <c r="D45" s="4376"/>
      <c r="E45" s="4394">
        <v>20021</v>
      </c>
      <c r="F45" s="4378"/>
      <c r="G45" s="4393"/>
      <c r="H45" s="4393" t="s">
        <v>5485</v>
      </c>
      <c r="I45" s="4376"/>
      <c r="J45" s="3601" t="s">
        <v>1455</v>
      </c>
    </row>
    <row r="46" spans="1:12" ht="15" customHeight="1">
      <c r="A46" s="4392"/>
      <c r="B46" s="4393"/>
      <c r="C46" s="4393" t="s">
        <v>5471</v>
      </c>
      <c r="D46" s="4376"/>
      <c r="E46" s="4394">
        <v>162093</v>
      </c>
      <c r="F46" s="4378"/>
      <c r="G46" s="4393"/>
      <c r="H46" s="4393" t="s">
        <v>5468</v>
      </c>
      <c r="I46" s="4376"/>
      <c r="J46" s="3601">
        <v>1686772</v>
      </c>
    </row>
    <row r="47" spans="1:12" s="4370" customFormat="1" ht="15" customHeight="1">
      <c r="A47" s="4392"/>
      <c r="B47" s="4393"/>
      <c r="C47" s="4393" t="s">
        <v>5486</v>
      </c>
      <c r="D47" s="4376"/>
      <c r="E47" s="4394">
        <v>168053</v>
      </c>
      <c r="F47" s="4378"/>
      <c r="G47" s="4393"/>
      <c r="H47" s="4393" t="s">
        <v>5487</v>
      </c>
      <c r="I47" s="4376"/>
      <c r="J47" s="3601">
        <v>5431</v>
      </c>
      <c r="K47" s="4369"/>
    </row>
    <row r="48" spans="1:12" ht="15" customHeight="1">
      <c r="A48" s="4392"/>
      <c r="B48" s="4393"/>
      <c r="C48" s="4393" t="s">
        <v>5488</v>
      </c>
      <c r="D48" s="4376"/>
      <c r="E48" s="4394">
        <v>87900</v>
      </c>
      <c r="F48" s="4378"/>
      <c r="G48" s="4393"/>
      <c r="H48" s="4393" t="s">
        <v>5489</v>
      </c>
      <c r="I48" s="4376"/>
      <c r="J48" s="3601" t="s">
        <v>1455</v>
      </c>
    </row>
    <row r="49" spans="1:10">
      <c r="A49" s="4392"/>
      <c r="B49" s="4393"/>
      <c r="C49" s="4393" t="s">
        <v>5490</v>
      </c>
      <c r="D49" s="4376"/>
      <c r="E49" s="4394">
        <v>2266</v>
      </c>
      <c r="F49" s="4378"/>
      <c r="G49" s="4393"/>
      <c r="H49" s="4393" t="s">
        <v>5460</v>
      </c>
      <c r="I49" s="4376"/>
      <c r="J49" s="3601" t="s">
        <v>1455</v>
      </c>
    </row>
    <row r="50" spans="1:10">
      <c r="A50" s="4392"/>
      <c r="B50" s="6620" t="s">
        <v>5478</v>
      </c>
      <c r="C50" s="6620"/>
      <c r="D50" s="4376"/>
      <c r="E50" s="4397">
        <v>566341</v>
      </c>
      <c r="F50" s="4378"/>
      <c r="G50" s="4393"/>
      <c r="H50" s="4393"/>
      <c r="I50" s="4376"/>
      <c r="J50" s="3601"/>
    </row>
    <row r="51" spans="1:10">
      <c r="A51" s="4392"/>
      <c r="B51" s="4393"/>
      <c r="C51" s="4393" t="s">
        <v>5479</v>
      </c>
      <c r="D51" s="4376"/>
      <c r="E51" s="4398">
        <v>5083</v>
      </c>
      <c r="F51" s="4378"/>
      <c r="G51" s="4393"/>
      <c r="H51" s="4393"/>
      <c r="I51" s="4376"/>
      <c r="J51" s="3601"/>
    </row>
    <row r="52" spans="1:10" ht="16.25" customHeight="1">
      <c r="A52" s="4392"/>
      <c r="B52" s="4393"/>
      <c r="C52" s="4393" t="s">
        <v>5480</v>
      </c>
      <c r="D52" s="4376"/>
      <c r="E52" s="4398">
        <v>538092</v>
      </c>
      <c r="F52" s="4378"/>
      <c r="G52" s="4393"/>
      <c r="H52" s="4393"/>
      <c r="I52" s="4376"/>
      <c r="J52" s="3601"/>
    </row>
    <row r="53" spans="1:10">
      <c r="A53" s="4392"/>
      <c r="B53" s="4393"/>
      <c r="C53" s="4406" t="s">
        <v>5481</v>
      </c>
      <c r="D53" s="4376"/>
      <c r="E53" s="4398">
        <v>23166</v>
      </c>
      <c r="F53" s="4378"/>
      <c r="G53" s="4393"/>
      <c r="H53" s="4393"/>
      <c r="I53" s="4376"/>
      <c r="J53" s="3601"/>
    </row>
    <row r="54" spans="1:10">
      <c r="A54" s="4392"/>
      <c r="B54" s="4393"/>
      <c r="C54" s="4393" t="s">
        <v>5482</v>
      </c>
      <c r="D54" s="4376"/>
      <c r="E54" s="4377" t="s">
        <v>1455</v>
      </c>
      <c r="F54" s="4378"/>
      <c r="G54" s="4393"/>
      <c r="H54" s="4393"/>
      <c r="I54" s="4376"/>
      <c r="J54" s="3601"/>
    </row>
    <row r="55" spans="1:10">
      <c r="A55" s="1540"/>
      <c r="B55" s="4393"/>
      <c r="C55" s="4393" t="s">
        <v>5483</v>
      </c>
      <c r="D55" s="1540"/>
      <c r="E55" s="4400" t="s">
        <v>1455</v>
      </c>
      <c r="F55" s="4378"/>
      <c r="G55" s="4393"/>
      <c r="H55" s="4393"/>
      <c r="I55" s="4376"/>
      <c r="J55" s="3601"/>
    </row>
    <row r="56" spans="1:10" ht="13.5" thickBot="1">
      <c r="A56" s="4385"/>
      <c r="B56" s="6621" t="s">
        <v>915</v>
      </c>
      <c r="C56" s="6621"/>
      <c r="D56" s="4347"/>
      <c r="E56" s="4402">
        <v>2082694</v>
      </c>
      <c r="F56" s="3602"/>
      <c r="G56" s="6622" t="s">
        <v>915</v>
      </c>
      <c r="H56" s="6622"/>
      <c r="I56" s="4347"/>
      <c r="J56" s="4403">
        <v>2082694</v>
      </c>
    </row>
    <row r="57" spans="1:10">
      <c r="A57" s="4370"/>
      <c r="B57" s="3597"/>
      <c r="C57" s="4370"/>
      <c r="D57" s="4370"/>
      <c r="E57" s="4404"/>
      <c r="F57" s="4370"/>
      <c r="G57" s="4370"/>
      <c r="H57" s="4370"/>
      <c r="I57" s="4370"/>
      <c r="J57" s="1543" t="s">
        <v>5461</v>
      </c>
    </row>
  </sheetData>
  <mergeCells count="14">
    <mergeCell ref="B56:C56"/>
    <mergeCell ref="G56:H56"/>
    <mergeCell ref="B4:C4"/>
    <mergeCell ref="G4:H4"/>
    <mergeCell ref="B13:C13"/>
    <mergeCell ref="G13:H13"/>
    <mergeCell ref="B22:C22"/>
    <mergeCell ref="B28:C28"/>
    <mergeCell ref="G28:H28"/>
    <mergeCell ref="B34:C34"/>
    <mergeCell ref="G34:H34"/>
    <mergeCell ref="B43:C43"/>
    <mergeCell ref="G43:H43"/>
    <mergeCell ref="B50:C50"/>
  </mergeCells>
  <phoneticPr fontId="2"/>
  <printOptions horizontalCentered="1"/>
  <pageMargins left="0.39370078740157483" right="0.39370078740157483" top="0.59055118110236227" bottom="0.59055118110236227" header="0.11811023622047245" footer="0.11811023622047245"/>
  <pageSetup paperSize="9" firstPageNumber="161" orientation="portrait" r:id="rId1"/>
  <headerFooter alignWithMargins="0">
    <oddFooter>&amp;C&amp;"ＭＳ 明朝,標準"&amp;10&amp;P</oddFooter>
  </headerFooter>
  <rowBreaks count="1" manualBreakCount="1">
    <brk id="30" max="9"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E245D-B4B8-4EF9-A9DE-2E6CAE348491}">
  <dimension ref="A1:K28"/>
  <sheetViews>
    <sheetView showGridLines="0" view="pageBreakPreview" zoomScaleNormal="100" zoomScaleSheetLayoutView="100" workbookViewId="0">
      <selection activeCell="F1" sqref="F1:F1048576"/>
    </sheetView>
  </sheetViews>
  <sheetFormatPr defaultColWidth="9" defaultRowHeight="13"/>
  <cols>
    <col min="1" max="1" width="2.453125" style="1539" customWidth="1"/>
    <col min="2" max="2" width="3.08984375" style="1539" customWidth="1"/>
    <col min="3" max="3" width="25" style="1539" customWidth="1"/>
    <col min="4" max="4" width="2.453125" style="1539" customWidth="1"/>
    <col min="5" max="5" width="15" style="1539" customWidth="1"/>
    <col min="6" max="6" width="2.453125" style="1539" customWidth="1"/>
    <col min="7" max="7" width="3.08984375" style="1539" customWidth="1"/>
    <col min="8" max="8" width="25" style="1539" customWidth="1"/>
    <col min="9" max="9" width="2.453125" style="1539" customWidth="1"/>
    <col min="10" max="10" width="15" style="1540" customWidth="1"/>
    <col min="11" max="11" width="9" style="1540"/>
    <col min="12" max="12" width="11.453125" style="1539" bestFit="1" customWidth="1"/>
    <col min="13" max="16384" width="9" style="1539"/>
  </cols>
  <sheetData>
    <row r="1" spans="1:11" ht="20.149999999999999" customHeight="1">
      <c r="A1" s="1538" t="s">
        <v>5491</v>
      </c>
      <c r="B1" s="1538"/>
      <c r="C1" s="1538"/>
      <c r="D1" s="1538"/>
      <c r="E1" s="1538"/>
      <c r="F1" s="1538"/>
      <c r="G1" s="1538"/>
      <c r="H1" s="1538"/>
      <c r="I1" s="1538"/>
      <c r="J1" s="1554"/>
    </row>
    <row r="2" spans="1:11" s="3597" customFormat="1" ht="16.5">
      <c r="A2" s="4367"/>
      <c r="B2" s="1538" t="s">
        <v>5450</v>
      </c>
      <c r="C2" s="4367"/>
      <c r="D2" s="4367"/>
      <c r="E2" s="4367"/>
      <c r="F2" s="4367"/>
      <c r="G2" s="4367"/>
      <c r="H2" s="4367"/>
      <c r="I2" s="4367"/>
      <c r="J2" s="4368"/>
      <c r="K2" s="3596"/>
    </row>
    <row r="3" spans="1:11" s="4370" customFormat="1" ht="18.649999999999999" customHeight="1" thickBot="1">
      <c r="A3" s="3597"/>
      <c r="B3" s="3597"/>
      <c r="C3" s="3597"/>
      <c r="D3" s="3597"/>
      <c r="E3" s="3597"/>
      <c r="F3" s="3597"/>
      <c r="G3" s="3597"/>
      <c r="H3" s="3597"/>
      <c r="I3" s="3597"/>
      <c r="J3" s="1543" t="s">
        <v>5492</v>
      </c>
      <c r="K3" s="4369"/>
    </row>
    <row r="4" spans="1:11" ht="15" customHeight="1">
      <c r="A4" s="4371"/>
      <c r="B4" s="6617" t="s">
        <v>5452</v>
      </c>
      <c r="C4" s="6617"/>
      <c r="D4" s="4372"/>
      <c r="E4" s="4407">
        <v>7480495</v>
      </c>
      <c r="F4" s="4374"/>
      <c r="G4" s="6618" t="s">
        <v>5453</v>
      </c>
      <c r="H4" s="6618"/>
      <c r="I4" s="4372"/>
      <c r="J4" s="4374">
        <v>7974954</v>
      </c>
    </row>
    <row r="5" spans="1:11" ht="15" customHeight="1">
      <c r="A5" s="1540"/>
      <c r="B5" s="4375"/>
      <c r="C5" s="4375" t="s">
        <v>5493</v>
      </c>
      <c r="D5" s="4376"/>
      <c r="E5" s="4408">
        <v>5988256</v>
      </c>
      <c r="F5" s="4378"/>
      <c r="G5" s="4375"/>
      <c r="H5" s="4375" t="s">
        <v>5494</v>
      </c>
      <c r="I5" s="4376"/>
      <c r="J5" s="3601">
        <v>7520417</v>
      </c>
    </row>
    <row r="6" spans="1:11" ht="15" customHeight="1">
      <c r="A6" s="1540"/>
      <c r="B6" s="4375"/>
      <c r="C6" s="4375" t="s">
        <v>5495</v>
      </c>
      <c r="D6" s="4376"/>
      <c r="E6" s="4408">
        <v>1355046</v>
      </c>
      <c r="F6" s="4378"/>
      <c r="G6" s="4375"/>
      <c r="H6" s="4375" t="s">
        <v>5496</v>
      </c>
      <c r="I6" s="4376"/>
      <c r="J6" s="3601">
        <v>318164</v>
      </c>
    </row>
    <row r="7" spans="1:11" ht="15" customHeight="1">
      <c r="A7" s="1540"/>
      <c r="B7" s="4375"/>
      <c r="C7" s="4375" t="s">
        <v>5497</v>
      </c>
      <c r="D7" s="4376"/>
      <c r="E7" s="4408">
        <v>113126</v>
      </c>
      <c r="F7" s="4378"/>
      <c r="G7" s="4375"/>
      <c r="H7" s="4375" t="s">
        <v>5498</v>
      </c>
      <c r="I7" s="4376"/>
      <c r="J7" s="3601">
        <v>111163</v>
      </c>
    </row>
    <row r="8" spans="1:11" ht="15" customHeight="1">
      <c r="A8" s="1540"/>
      <c r="B8" s="4375"/>
      <c r="C8" s="4375" t="s">
        <v>5499</v>
      </c>
      <c r="D8" s="4376"/>
      <c r="E8" s="4408">
        <v>24067</v>
      </c>
      <c r="F8" s="4378"/>
      <c r="G8" s="4375"/>
      <c r="H8" s="4375" t="s">
        <v>5500</v>
      </c>
      <c r="I8" s="4376"/>
      <c r="J8" s="3601">
        <v>25210</v>
      </c>
    </row>
    <row r="9" spans="1:11" ht="15" customHeight="1">
      <c r="A9" s="1540"/>
      <c r="B9" s="4375"/>
      <c r="C9" s="4375" t="s">
        <v>5501</v>
      </c>
      <c r="D9" s="4376"/>
      <c r="E9" s="4377" t="s">
        <v>1455</v>
      </c>
      <c r="F9" s="4378"/>
      <c r="G9" s="4375"/>
      <c r="H9" s="4375" t="s">
        <v>5459</v>
      </c>
      <c r="I9" s="4376"/>
      <c r="J9" s="3601" t="s">
        <v>1455</v>
      </c>
    </row>
    <row r="10" spans="1:11" ht="13.5" thickBot="1">
      <c r="A10" s="4380"/>
      <c r="B10" s="4385"/>
      <c r="C10" s="4385"/>
      <c r="D10" s="4382"/>
      <c r="E10" s="4383"/>
      <c r="F10" s="4384"/>
      <c r="G10" s="4381"/>
      <c r="H10" s="4381" t="s">
        <v>5460</v>
      </c>
      <c r="I10" s="4382"/>
      <c r="J10" s="4409" t="s">
        <v>1455</v>
      </c>
    </row>
    <row r="11" spans="1:11">
      <c r="J11" s="1543" t="s">
        <v>4356</v>
      </c>
    </row>
    <row r="12" spans="1:11">
      <c r="J12" s="1543"/>
    </row>
    <row r="13" spans="1:11" ht="16.5">
      <c r="B13" s="1538" t="s">
        <v>5462</v>
      </c>
      <c r="C13" s="4367"/>
      <c r="D13" s="4367"/>
      <c r="E13" s="4367"/>
      <c r="F13" s="4367"/>
      <c r="G13" s="4367"/>
      <c r="H13" s="4367"/>
      <c r="I13" s="4410"/>
    </row>
    <row r="14" spans="1:11" ht="15" customHeight="1" thickBot="1">
      <c r="A14" s="3597"/>
      <c r="B14" s="4411"/>
      <c r="C14" s="3597"/>
      <c r="D14" s="3597"/>
      <c r="E14" s="3597"/>
      <c r="F14" s="3597"/>
      <c r="G14" s="3597"/>
      <c r="I14" s="2982"/>
      <c r="J14" s="1543" t="s">
        <v>5492</v>
      </c>
    </row>
    <row r="15" spans="1:11" ht="15" customHeight="1">
      <c r="A15" s="4390"/>
      <c r="B15" s="6623" t="s">
        <v>5463</v>
      </c>
      <c r="C15" s="6623"/>
      <c r="D15" s="4372"/>
      <c r="E15" s="4412">
        <v>778675</v>
      </c>
      <c r="F15" s="4374"/>
      <c r="G15" s="6618" t="s">
        <v>5502</v>
      </c>
      <c r="H15" s="6618"/>
      <c r="I15" s="4372"/>
      <c r="J15" s="4374">
        <v>1100106</v>
      </c>
    </row>
    <row r="16" spans="1:11" ht="15" customHeight="1">
      <c r="A16" s="4392"/>
      <c r="B16" s="4413"/>
      <c r="C16" s="4413" t="s">
        <v>5465</v>
      </c>
      <c r="D16" s="4376"/>
      <c r="E16" s="4377">
        <v>122900</v>
      </c>
      <c r="F16" s="4378"/>
      <c r="G16" s="4375"/>
      <c r="H16" s="4375" t="s">
        <v>5466</v>
      </c>
      <c r="I16" s="4376"/>
      <c r="J16" s="3601">
        <v>237129</v>
      </c>
    </row>
    <row r="17" spans="1:10" ht="15" customHeight="1">
      <c r="A17" s="4392"/>
      <c r="B17" s="4413"/>
      <c r="C17" s="4413" t="s">
        <v>5476</v>
      </c>
      <c r="D17" s="4376"/>
      <c r="E17" s="4377">
        <v>541657</v>
      </c>
      <c r="F17" s="4378"/>
      <c r="G17" s="4375"/>
      <c r="H17" s="4375" t="s">
        <v>5468</v>
      </c>
      <c r="I17" s="4376"/>
      <c r="J17" s="3601">
        <v>857127</v>
      </c>
    </row>
    <row r="18" spans="1:10" ht="15" customHeight="1">
      <c r="A18" s="4392"/>
      <c r="B18" s="4413"/>
      <c r="C18" s="4413" t="s">
        <v>5503</v>
      </c>
      <c r="D18" s="4376"/>
      <c r="E18" s="4377" t="s">
        <v>1455</v>
      </c>
      <c r="F18" s="4378"/>
      <c r="G18" s="4375"/>
      <c r="H18" s="4375" t="s">
        <v>5470</v>
      </c>
      <c r="I18" s="4376"/>
      <c r="J18" s="3601" t="s">
        <v>1455</v>
      </c>
    </row>
    <row r="19" spans="1:10" ht="15" customHeight="1">
      <c r="A19" s="4392"/>
      <c r="B19" s="4413"/>
      <c r="C19" s="4413" t="s">
        <v>5504</v>
      </c>
      <c r="D19" s="4376"/>
      <c r="E19" s="4377">
        <v>114118</v>
      </c>
      <c r="F19" s="4378"/>
      <c r="G19" s="4375"/>
      <c r="H19" s="4375" t="s">
        <v>5487</v>
      </c>
      <c r="I19" s="4376"/>
      <c r="J19" s="4414">
        <v>5850</v>
      </c>
    </row>
    <row r="20" spans="1:10" ht="15" customHeight="1">
      <c r="A20" s="4392"/>
      <c r="B20" s="4413"/>
      <c r="C20" s="4413" t="s">
        <v>5505</v>
      </c>
      <c r="D20" s="4376"/>
      <c r="E20" s="4377" t="s">
        <v>1455</v>
      </c>
      <c r="F20" s="4378"/>
      <c r="G20" s="4375"/>
      <c r="H20" s="4375" t="s">
        <v>5506</v>
      </c>
      <c r="I20" s="4376"/>
      <c r="J20" s="3601" t="s">
        <v>1455</v>
      </c>
    </row>
    <row r="21" spans="1:10" ht="15" customHeight="1">
      <c r="A21" s="4392"/>
      <c r="B21" s="4413"/>
      <c r="C21" s="4413" t="s">
        <v>5507</v>
      </c>
      <c r="D21" s="4376"/>
      <c r="E21" s="4377" t="s">
        <v>1455</v>
      </c>
      <c r="F21" s="4378"/>
      <c r="G21" s="4375"/>
      <c r="H21" s="4375"/>
      <c r="I21" s="4376"/>
      <c r="J21" s="4414"/>
    </row>
    <row r="22" spans="1:10" ht="15" customHeight="1">
      <c r="A22" s="4392"/>
      <c r="B22" s="6624" t="s">
        <v>5478</v>
      </c>
      <c r="C22" s="6624"/>
      <c r="D22" s="4344"/>
      <c r="E22" s="4415">
        <v>321431</v>
      </c>
      <c r="F22" s="4378"/>
      <c r="G22" s="4375"/>
      <c r="H22" s="4375"/>
      <c r="I22" s="4376"/>
      <c r="J22" s="3601"/>
    </row>
    <row r="23" spans="1:10" ht="15" customHeight="1">
      <c r="A23" s="4392"/>
      <c r="B23" s="4413"/>
      <c r="C23" s="4413" t="s">
        <v>5479</v>
      </c>
      <c r="D23" s="4376"/>
      <c r="E23" s="4416">
        <v>315584</v>
      </c>
      <c r="F23" s="4378"/>
      <c r="G23" s="4375"/>
      <c r="H23" s="4375"/>
      <c r="I23" s="4376"/>
      <c r="J23" s="1044"/>
    </row>
    <row r="24" spans="1:10" ht="15" customHeight="1">
      <c r="A24" s="4392"/>
      <c r="B24" s="4413"/>
      <c r="C24" s="4413" t="s">
        <v>5508</v>
      </c>
      <c r="D24" s="4376"/>
      <c r="E24" s="4417">
        <v>5409</v>
      </c>
      <c r="F24" s="4378"/>
      <c r="G24" s="4375"/>
      <c r="H24" s="4375"/>
      <c r="I24" s="4376"/>
      <c r="J24" s="1044"/>
    </row>
    <row r="25" spans="1:10" ht="15" customHeight="1">
      <c r="A25" s="4392"/>
      <c r="B25" s="4413"/>
      <c r="C25" s="4418" t="s">
        <v>5509</v>
      </c>
      <c r="D25" s="4376"/>
      <c r="E25" s="4417"/>
      <c r="F25" s="4378"/>
      <c r="G25" s="4375"/>
      <c r="H25" s="4375"/>
      <c r="I25" s="4376"/>
      <c r="J25" s="1044"/>
    </row>
    <row r="26" spans="1:10" ht="15" customHeight="1">
      <c r="A26" s="4392"/>
      <c r="B26" s="4413"/>
      <c r="C26" s="4418" t="s">
        <v>5510</v>
      </c>
      <c r="D26" s="4376"/>
      <c r="E26" s="4416">
        <v>438</v>
      </c>
      <c r="F26" s="4378"/>
      <c r="G26" s="4375"/>
      <c r="H26" s="4375"/>
      <c r="I26" s="4376"/>
      <c r="J26" s="1044"/>
    </row>
    <row r="27" spans="1:10" ht="13.5" thickBot="1">
      <c r="A27" s="4385"/>
      <c r="B27" s="6625" t="s">
        <v>915</v>
      </c>
      <c r="C27" s="6625"/>
      <c r="D27" s="4347"/>
      <c r="E27" s="4419">
        <v>1100106</v>
      </c>
      <c r="F27" s="3602"/>
      <c r="G27" s="5260" t="s">
        <v>915</v>
      </c>
      <c r="H27" s="5260"/>
      <c r="I27" s="4347"/>
      <c r="J27" s="4403">
        <f>+J15</f>
        <v>1100106</v>
      </c>
    </row>
    <row r="28" spans="1:10">
      <c r="A28" s="4370"/>
      <c r="B28" s="3597"/>
      <c r="C28" s="4420"/>
      <c r="D28" s="4370"/>
      <c r="E28" s="4370"/>
      <c r="F28" s="4370"/>
      <c r="G28" s="4370"/>
      <c r="H28" s="4370"/>
      <c r="I28" s="4370"/>
      <c r="J28" s="1543" t="s">
        <v>4356</v>
      </c>
    </row>
  </sheetData>
  <mergeCells count="7">
    <mergeCell ref="B27:C27"/>
    <mergeCell ref="G27:H27"/>
    <mergeCell ref="B4:C4"/>
    <mergeCell ref="G4:H4"/>
    <mergeCell ref="B15:C15"/>
    <mergeCell ref="G15:H15"/>
    <mergeCell ref="B22:C22"/>
  </mergeCells>
  <phoneticPr fontId="2"/>
  <printOptions horizontalCentered="1"/>
  <pageMargins left="0.39370078740157483" right="0.39370078740157483" top="0.59055118110236227" bottom="0.59055118110236227" header="0.11811023622047245" footer="0.11811023622047245"/>
  <pageSetup paperSize="9" firstPageNumber="162" orientation="portrait" r:id="rId1"/>
  <headerFooter alignWithMargins="0">
    <oddFooter>&amp;C&amp;"ＭＳ 明朝,標準"&amp;10&amp;P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EC864-8995-4283-B8FF-C556C01106F7}">
  <dimension ref="A1:I20"/>
  <sheetViews>
    <sheetView showGridLines="0" view="pageBreakPreview" zoomScaleNormal="100" zoomScaleSheetLayoutView="100" workbookViewId="0">
      <selection activeCell="I10" sqref="I10"/>
    </sheetView>
  </sheetViews>
  <sheetFormatPr defaultColWidth="9" defaultRowHeight="13"/>
  <cols>
    <col min="1" max="1" width="5.6328125" style="4422" customWidth="1"/>
    <col min="2" max="2" width="7.453125" style="4422" customWidth="1"/>
    <col min="3" max="3" width="9.36328125" style="4422" customWidth="1"/>
    <col min="4" max="4" width="13.81640625" style="4422" customWidth="1"/>
    <col min="5" max="8" width="15" style="4422" customWidth="1"/>
    <col min="9" max="9" width="9" style="4421"/>
    <col min="10" max="16384" width="9" style="4422"/>
  </cols>
  <sheetData>
    <row r="1" spans="1:9" ht="30" customHeight="1">
      <c r="A1" s="1538" t="s">
        <v>5511</v>
      </c>
      <c r="B1" s="1538"/>
      <c r="C1" s="1538"/>
      <c r="D1" s="1538"/>
      <c r="E1" s="1538"/>
      <c r="F1" s="1538"/>
      <c r="G1" s="1538"/>
      <c r="H1" s="1538"/>
    </row>
    <row r="2" spans="1:9" s="3597" customFormat="1" ht="15" customHeight="1" thickBot="1">
      <c r="G2" s="2982"/>
      <c r="H2" s="932" t="s">
        <v>5512</v>
      </c>
      <c r="I2" s="3596"/>
    </row>
    <row r="3" spans="1:9" s="1539" customFormat="1" ht="18.649999999999999" customHeight="1">
      <c r="A3" s="6274" t="s">
        <v>1054</v>
      </c>
      <c r="B3" s="6275"/>
      <c r="C3" s="6275"/>
      <c r="D3" s="6275"/>
      <c r="E3" s="6275" t="s">
        <v>5513</v>
      </c>
      <c r="F3" s="6275" t="s">
        <v>4727</v>
      </c>
      <c r="G3" s="6275"/>
      <c r="H3" s="6631"/>
      <c r="I3" s="1540"/>
    </row>
    <row r="4" spans="1:9" s="1539" customFormat="1" ht="38.25" customHeight="1">
      <c r="A4" s="6630"/>
      <c r="B4" s="6628"/>
      <c r="C4" s="6628"/>
      <c r="D4" s="6628"/>
      <c r="E4" s="6628"/>
      <c r="F4" s="4348" t="s">
        <v>5514</v>
      </c>
      <c r="G4" s="4348" t="s">
        <v>5515</v>
      </c>
      <c r="H4" s="1671" t="s">
        <v>5516</v>
      </c>
      <c r="I4" s="1540"/>
    </row>
    <row r="5" spans="1:9" s="1539" customFormat="1" ht="30" customHeight="1">
      <c r="A5" s="6629" t="s">
        <v>5517</v>
      </c>
      <c r="B5" s="6628" t="s">
        <v>5518</v>
      </c>
      <c r="C5" s="6628"/>
      <c r="D5" s="6628"/>
      <c r="E5" s="4423">
        <v>13231</v>
      </c>
      <c r="F5" s="4424" t="s">
        <v>1039</v>
      </c>
      <c r="G5" s="4425">
        <v>10882</v>
      </c>
      <c r="H5" s="4425">
        <v>10882</v>
      </c>
      <c r="I5" s="1540"/>
    </row>
    <row r="6" spans="1:9" s="1539" customFormat="1" ht="30" customHeight="1">
      <c r="A6" s="6629"/>
      <c r="B6" s="6632" t="s">
        <v>5519</v>
      </c>
      <c r="C6" s="6628" t="s">
        <v>5520</v>
      </c>
      <c r="D6" s="6628"/>
      <c r="E6" s="4426">
        <v>13195</v>
      </c>
      <c r="F6" s="4427">
        <v>928</v>
      </c>
      <c r="G6" s="4427">
        <v>5503</v>
      </c>
      <c r="H6" s="4427">
        <v>6341</v>
      </c>
      <c r="I6" s="1540"/>
    </row>
    <row r="7" spans="1:9" s="1539" customFormat="1" ht="30" customHeight="1">
      <c r="A7" s="6629"/>
      <c r="B7" s="6633"/>
      <c r="C7" s="6628" t="s">
        <v>5521</v>
      </c>
      <c r="D7" s="6628"/>
      <c r="E7" s="4428" t="s">
        <v>1039</v>
      </c>
      <c r="F7" s="4429" t="s">
        <v>1039</v>
      </c>
      <c r="G7" s="4429" t="s">
        <v>1039</v>
      </c>
      <c r="H7" s="4429" t="s">
        <v>1039</v>
      </c>
      <c r="I7" s="1540"/>
    </row>
    <row r="8" spans="1:9" s="1539" customFormat="1" ht="30" customHeight="1">
      <c r="A8" s="6629"/>
      <c r="B8" s="6633" t="s">
        <v>5522</v>
      </c>
      <c r="C8" s="6628" t="s">
        <v>5523</v>
      </c>
      <c r="D8" s="6628"/>
      <c r="E8" s="4426">
        <v>573633</v>
      </c>
      <c r="F8" s="4427">
        <v>571</v>
      </c>
      <c r="G8" s="4427">
        <v>139129</v>
      </c>
      <c r="H8" s="4427">
        <v>139700</v>
      </c>
      <c r="I8" s="1540"/>
    </row>
    <row r="9" spans="1:9" s="1539" customFormat="1" ht="30" customHeight="1">
      <c r="A9" s="6629"/>
      <c r="B9" s="6633"/>
      <c r="C9" s="6628" t="s">
        <v>5524</v>
      </c>
      <c r="D9" s="6628"/>
      <c r="E9" s="4426">
        <v>64745</v>
      </c>
      <c r="F9" s="4427">
        <v>3946</v>
      </c>
      <c r="G9" s="4427">
        <v>19777</v>
      </c>
      <c r="H9" s="4427">
        <v>23723</v>
      </c>
      <c r="I9" s="1540"/>
    </row>
    <row r="10" spans="1:9" s="1539" customFormat="1" ht="30" customHeight="1">
      <c r="A10" s="6629"/>
      <c r="B10" s="6633"/>
      <c r="C10" s="6628" t="s">
        <v>5525</v>
      </c>
      <c r="D10" s="1670" t="s">
        <v>5526</v>
      </c>
      <c r="E10" s="4426">
        <v>1046756</v>
      </c>
      <c r="F10" s="4427">
        <v>644</v>
      </c>
      <c r="G10" s="4427">
        <v>1171</v>
      </c>
      <c r="H10" s="4427">
        <v>1816</v>
      </c>
      <c r="I10" s="1540"/>
    </row>
    <row r="11" spans="1:9" s="1539" customFormat="1" ht="30" customHeight="1">
      <c r="A11" s="6629"/>
      <c r="B11" s="6633"/>
      <c r="C11" s="6628"/>
      <c r="D11" s="1670" t="s">
        <v>5527</v>
      </c>
      <c r="E11" s="4426">
        <v>648747</v>
      </c>
      <c r="F11" s="4427">
        <v>92</v>
      </c>
      <c r="G11" s="4427">
        <v>153</v>
      </c>
      <c r="H11" s="4427">
        <v>245</v>
      </c>
      <c r="I11" s="1540"/>
    </row>
    <row r="12" spans="1:9" s="1539" customFormat="1" ht="30" customHeight="1">
      <c r="A12" s="6629"/>
      <c r="B12" s="6633"/>
      <c r="C12" s="6628" t="s">
        <v>5528</v>
      </c>
      <c r="D12" s="6628"/>
      <c r="E12" s="4426">
        <v>43429</v>
      </c>
      <c r="F12" s="4427">
        <v>521</v>
      </c>
      <c r="G12" s="4427">
        <v>11270</v>
      </c>
      <c r="H12" s="4427">
        <v>11791</v>
      </c>
      <c r="I12" s="1540"/>
    </row>
    <row r="13" spans="1:9" s="1539" customFormat="1" ht="30" customHeight="1">
      <c r="A13" s="6629"/>
      <c r="B13" s="6633"/>
      <c r="C13" s="6628" t="s">
        <v>5521</v>
      </c>
      <c r="D13" s="6628"/>
      <c r="E13" s="4426">
        <v>943630</v>
      </c>
      <c r="F13" s="4427">
        <v>8396</v>
      </c>
      <c r="G13" s="4427">
        <v>133265</v>
      </c>
      <c r="H13" s="4430">
        <v>141661</v>
      </c>
      <c r="I13" s="1540"/>
    </row>
    <row r="14" spans="1:9" s="1539" customFormat="1" ht="30" customHeight="1">
      <c r="A14" s="6629"/>
      <c r="B14" s="6628" t="s">
        <v>915</v>
      </c>
      <c r="C14" s="6628"/>
      <c r="D14" s="6628"/>
      <c r="E14" s="4426">
        <v>3347366</v>
      </c>
      <c r="F14" s="4427">
        <v>15098</v>
      </c>
      <c r="G14" s="4427">
        <v>321150</v>
      </c>
      <c r="H14" s="4427">
        <v>336248</v>
      </c>
      <c r="I14" s="1540"/>
    </row>
    <row r="15" spans="1:9" s="1539" customFormat="1" ht="30" customHeight="1">
      <c r="A15" s="6629" t="s">
        <v>5529</v>
      </c>
      <c r="B15" s="6628" t="s">
        <v>318</v>
      </c>
      <c r="C15" s="6628"/>
      <c r="D15" s="6628"/>
      <c r="E15" s="4426">
        <v>826186</v>
      </c>
      <c r="F15" s="4429" t="s">
        <v>1039</v>
      </c>
      <c r="G15" s="4429" t="s">
        <v>1039</v>
      </c>
      <c r="H15" s="4429" t="s">
        <v>1039</v>
      </c>
      <c r="I15" s="1540"/>
    </row>
    <row r="16" spans="1:9" s="1539" customFormat="1" ht="30" customHeight="1">
      <c r="A16" s="6629"/>
      <c r="B16" s="6628" t="s">
        <v>483</v>
      </c>
      <c r="C16" s="6628"/>
      <c r="D16" s="6628"/>
      <c r="E16" s="4426">
        <v>302321</v>
      </c>
      <c r="F16" s="4427">
        <v>2669</v>
      </c>
      <c r="G16" s="4427">
        <v>19718</v>
      </c>
      <c r="H16" s="4427">
        <v>22387</v>
      </c>
      <c r="I16" s="1540"/>
    </row>
    <row r="17" spans="1:9" s="1539" customFormat="1" ht="30" customHeight="1">
      <c r="A17" s="6629"/>
      <c r="B17" s="6628" t="s">
        <v>915</v>
      </c>
      <c r="C17" s="6628"/>
      <c r="D17" s="6628"/>
      <c r="E17" s="4426">
        <v>1128507</v>
      </c>
      <c r="F17" s="4427">
        <v>2669</v>
      </c>
      <c r="G17" s="4427">
        <v>19718</v>
      </c>
      <c r="H17" s="4427">
        <v>22387</v>
      </c>
      <c r="I17" s="1540"/>
    </row>
    <row r="18" spans="1:9" s="1539" customFormat="1" ht="30" customHeight="1" thickBot="1">
      <c r="A18" s="6626" t="s">
        <v>3027</v>
      </c>
      <c r="B18" s="6627"/>
      <c r="C18" s="6627"/>
      <c r="D18" s="6627"/>
      <c r="E18" s="4431">
        <v>4475873</v>
      </c>
      <c r="F18" s="4432">
        <v>17767</v>
      </c>
      <c r="G18" s="4432">
        <v>340868</v>
      </c>
      <c r="H18" s="4432">
        <v>358635</v>
      </c>
      <c r="I18" s="1540"/>
    </row>
    <row r="19" spans="1:9" s="560" customFormat="1" ht="15" customHeight="1">
      <c r="F19" s="4433"/>
      <c r="H19" s="4434" t="s">
        <v>5407</v>
      </c>
      <c r="I19" s="4433"/>
    </row>
    <row r="20" spans="1:9">
      <c r="F20" s="4421"/>
    </row>
  </sheetData>
  <mergeCells count="20">
    <mergeCell ref="A3:D4"/>
    <mergeCell ref="E3:E4"/>
    <mergeCell ref="F3:H3"/>
    <mergeCell ref="A5:A14"/>
    <mergeCell ref="B5:D5"/>
    <mergeCell ref="B6:B7"/>
    <mergeCell ref="C6:D6"/>
    <mergeCell ref="C7:D7"/>
    <mergeCell ref="B8:B13"/>
    <mergeCell ref="C8:D8"/>
    <mergeCell ref="A18:D18"/>
    <mergeCell ref="C9:D9"/>
    <mergeCell ref="C10:C11"/>
    <mergeCell ref="C12:D12"/>
    <mergeCell ref="C13:D13"/>
    <mergeCell ref="B14:D14"/>
    <mergeCell ref="A15:A17"/>
    <mergeCell ref="B15:D15"/>
    <mergeCell ref="B16:D16"/>
    <mergeCell ref="B17:D17"/>
  </mergeCells>
  <phoneticPr fontId="2"/>
  <printOptions horizontalCentered="1"/>
  <pageMargins left="0.39370078740157483" right="0.39370078740157483" top="0.59055118110236227" bottom="0.59055118110236227" header="0.11811023622047245" footer="0.11811023622047245"/>
  <pageSetup paperSize="9" firstPageNumber="163" orientation="portrait" r:id="rId1"/>
  <headerFooter alignWithMargins="0">
    <oddFooter>&amp;C&amp;"ＭＳ 明朝,標準"&amp;10&amp;P</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477C-917D-4856-944F-F1CA609BF9A8}">
  <dimension ref="A1:J440"/>
  <sheetViews>
    <sheetView tabSelected="1" view="pageBreakPreview" topLeftCell="A449" zoomScaleNormal="100" zoomScaleSheetLayoutView="100" workbookViewId="0">
      <selection activeCell="L482" sqref="L482"/>
    </sheetView>
  </sheetViews>
  <sheetFormatPr defaultColWidth="9" defaultRowHeight="16.5"/>
  <cols>
    <col min="1" max="16384" width="9" style="6634"/>
  </cols>
  <sheetData>
    <row r="1" spans="1:10" ht="30" customHeight="1">
      <c r="A1" s="5606" t="s">
        <v>5530</v>
      </c>
      <c r="B1" s="5606"/>
      <c r="C1" s="5606"/>
      <c r="D1" s="5606"/>
      <c r="E1" s="5606"/>
      <c r="F1" s="5606"/>
      <c r="G1" s="5606"/>
      <c r="H1" s="5606"/>
      <c r="I1" s="5606"/>
      <c r="J1" s="5606"/>
    </row>
    <row r="3" spans="1:10">
      <c r="E3" s="6635"/>
    </row>
    <row r="20" spans="1:10" ht="15" customHeight="1"/>
    <row r="23" spans="1:10" ht="30" customHeight="1">
      <c r="A23" s="5606" t="s">
        <v>5531</v>
      </c>
      <c r="B23" s="5606"/>
      <c r="C23" s="5606"/>
      <c r="D23" s="5606"/>
      <c r="E23" s="5606"/>
      <c r="F23" s="5606"/>
      <c r="G23" s="5606"/>
      <c r="H23" s="5606"/>
      <c r="I23" s="5606"/>
      <c r="J23" s="5606"/>
    </row>
    <row r="48" spans="1:10" ht="30" customHeight="1">
      <c r="A48" s="5606" t="s">
        <v>5532</v>
      </c>
      <c r="B48" s="5606"/>
      <c r="C48" s="5606"/>
      <c r="D48" s="5606"/>
      <c r="E48" s="5606"/>
      <c r="F48" s="5606"/>
      <c r="G48" s="5606"/>
      <c r="H48" s="5606"/>
      <c r="I48" s="5606"/>
      <c r="J48" s="5606"/>
    </row>
    <row r="70" spans="1:10" ht="30" customHeight="1">
      <c r="A70" s="5606" t="s">
        <v>5533</v>
      </c>
      <c r="B70" s="5606"/>
      <c r="C70" s="5606"/>
      <c r="D70" s="5606"/>
      <c r="E70" s="5606"/>
      <c r="F70" s="5606"/>
      <c r="G70" s="5606"/>
      <c r="H70" s="5606"/>
      <c r="I70" s="5606"/>
      <c r="J70" s="5606"/>
    </row>
    <row r="94" spans="1:10" ht="30" customHeight="1">
      <c r="A94" s="6636" t="s">
        <v>5534</v>
      </c>
      <c r="B94" s="6636"/>
      <c r="C94" s="6636"/>
      <c r="D94" s="6636"/>
      <c r="E94" s="6636"/>
      <c r="F94" s="6636"/>
      <c r="G94" s="6636"/>
      <c r="H94" s="6636"/>
      <c r="I94" s="6636"/>
      <c r="J94" s="6636"/>
    </row>
    <row r="115" spans="1:10" ht="30" customHeight="1">
      <c r="A115" s="6636" t="s">
        <v>5535</v>
      </c>
      <c r="B115" s="6636"/>
      <c r="C115" s="6636"/>
      <c r="D115" s="6636"/>
      <c r="E115" s="6636"/>
      <c r="F115" s="6636"/>
      <c r="G115" s="6636"/>
      <c r="H115" s="6636"/>
      <c r="I115" s="6636"/>
      <c r="J115" s="6636"/>
    </row>
    <row r="140" spans="1:10" ht="30" customHeight="1">
      <c r="A140" s="6636" t="s">
        <v>5536</v>
      </c>
      <c r="B140" s="6636"/>
      <c r="C140" s="6636"/>
      <c r="D140" s="6636"/>
      <c r="E140" s="6636"/>
      <c r="F140" s="6636"/>
      <c r="G140" s="6636"/>
      <c r="H140" s="6636"/>
      <c r="I140" s="6636"/>
      <c r="J140" s="6636"/>
    </row>
    <row r="162" spans="1:10" ht="30" customHeight="1">
      <c r="A162" s="6636" t="s">
        <v>5537</v>
      </c>
      <c r="B162" s="6636"/>
      <c r="C162" s="6636"/>
      <c r="D162" s="6636"/>
      <c r="E162" s="6636"/>
      <c r="F162" s="6636"/>
      <c r="G162" s="6636"/>
      <c r="H162" s="6636"/>
      <c r="I162" s="6636"/>
      <c r="J162" s="6636"/>
    </row>
    <row r="186" spans="1:10" ht="30" customHeight="1">
      <c r="A186" s="5606" t="s">
        <v>5538</v>
      </c>
      <c r="B186" s="5606"/>
      <c r="C186" s="5606"/>
      <c r="D186" s="5606"/>
      <c r="E186" s="5606"/>
      <c r="F186" s="5606"/>
      <c r="G186" s="5606"/>
      <c r="H186" s="5606"/>
      <c r="I186" s="5606"/>
      <c r="J186" s="5606"/>
    </row>
    <row r="208" spans="1:10" ht="30" customHeight="1">
      <c r="A208" s="5606" t="s">
        <v>5539</v>
      </c>
      <c r="B208" s="5606"/>
      <c r="C208" s="5606"/>
      <c r="D208" s="5606"/>
      <c r="E208" s="5606"/>
      <c r="F208" s="5606"/>
      <c r="G208" s="5606"/>
      <c r="H208" s="5606"/>
      <c r="I208" s="5606"/>
      <c r="J208" s="5606"/>
    </row>
    <row r="232" spans="1:10" ht="30" customHeight="1">
      <c r="A232" s="5606" t="s">
        <v>5540</v>
      </c>
      <c r="B232" s="5606"/>
      <c r="C232" s="5606"/>
      <c r="D232" s="5606"/>
      <c r="E232" s="5606"/>
      <c r="F232" s="5606"/>
      <c r="G232" s="5606"/>
      <c r="H232" s="5606"/>
      <c r="I232" s="5606"/>
      <c r="J232" s="5606"/>
    </row>
    <row r="253" spans="1:10" ht="30" customHeight="1">
      <c r="A253" s="5606" t="s">
        <v>5541</v>
      </c>
      <c r="B253" s="5606"/>
      <c r="C253" s="5606"/>
      <c r="D253" s="5606"/>
      <c r="E253" s="5606"/>
      <c r="F253" s="5606"/>
      <c r="G253" s="5606"/>
      <c r="H253" s="5606"/>
      <c r="I253" s="5606"/>
      <c r="J253" s="5606"/>
    </row>
    <row r="278" spans="1:10" ht="30" customHeight="1">
      <c r="A278" s="6637" t="s">
        <v>5542</v>
      </c>
      <c r="B278" s="6637"/>
      <c r="C278" s="6637"/>
      <c r="D278" s="6637"/>
      <c r="E278" s="6637"/>
      <c r="F278" s="6637"/>
      <c r="G278" s="6637"/>
      <c r="H278" s="6637"/>
      <c r="I278" s="6637"/>
      <c r="J278" s="6637"/>
    </row>
    <row r="300" spans="1:10" ht="30" customHeight="1">
      <c r="A300" s="6638" t="s">
        <v>5543</v>
      </c>
      <c r="B300" s="6638"/>
      <c r="C300" s="6638"/>
      <c r="D300" s="6638"/>
      <c r="E300" s="6638"/>
      <c r="F300" s="6638"/>
      <c r="G300" s="6638"/>
      <c r="H300" s="6638"/>
      <c r="I300" s="6638"/>
      <c r="J300" s="6638"/>
    </row>
    <row r="321" spans="1:10">
      <c r="F321" s="6639"/>
    </row>
    <row r="325" spans="1:10" ht="30" customHeight="1">
      <c r="A325" s="5606" t="s">
        <v>5544</v>
      </c>
      <c r="B325" s="5606"/>
      <c r="C325" s="5606"/>
      <c r="D325" s="5606"/>
      <c r="E325" s="5606"/>
      <c r="F325" s="5606"/>
      <c r="G325" s="5606"/>
      <c r="H325" s="5606"/>
      <c r="I325" s="5606"/>
      <c r="J325" s="5606"/>
    </row>
    <row r="346" spans="1:10" ht="30" customHeight="1">
      <c r="A346" s="5606" t="s">
        <v>5545</v>
      </c>
      <c r="B346" s="5606"/>
      <c r="C346" s="5606"/>
      <c r="D346" s="5606"/>
      <c r="E346" s="5606"/>
      <c r="F346" s="5606"/>
      <c r="G346" s="5606"/>
      <c r="H346" s="5606"/>
      <c r="I346" s="5606"/>
      <c r="J346" s="5606"/>
    </row>
    <row r="371" spans="1:10" ht="29.25" customHeight="1">
      <c r="A371" s="5606" t="s">
        <v>5546</v>
      </c>
      <c r="B371" s="5606"/>
      <c r="C371" s="5606"/>
      <c r="D371" s="5606"/>
      <c r="E371" s="5606"/>
      <c r="F371" s="5606"/>
      <c r="G371" s="5606"/>
      <c r="H371" s="5606"/>
      <c r="I371" s="5606"/>
      <c r="J371" s="5606"/>
    </row>
    <row r="393" spans="1:10" ht="29.25" customHeight="1">
      <c r="A393" s="5606" t="s">
        <v>5547</v>
      </c>
      <c r="B393" s="5606"/>
      <c r="C393" s="5606"/>
      <c r="D393" s="5606"/>
      <c r="E393" s="5606"/>
      <c r="F393" s="5606"/>
      <c r="G393" s="5606"/>
      <c r="H393" s="5606"/>
      <c r="I393" s="5606"/>
      <c r="J393" s="5606"/>
    </row>
    <row r="418" spans="1:10" ht="29.25" customHeight="1">
      <c r="A418" s="5606" t="s">
        <v>5548</v>
      </c>
      <c r="B418" s="5606"/>
      <c r="C418" s="5606"/>
      <c r="D418" s="5606"/>
      <c r="E418" s="5606"/>
      <c r="F418" s="5606"/>
      <c r="G418" s="5606"/>
      <c r="H418" s="5606"/>
      <c r="I418" s="5606"/>
      <c r="J418" s="5606"/>
    </row>
    <row r="440" spans="1:10" ht="29.25" customHeight="1">
      <c r="A440" s="5606" t="s">
        <v>5549</v>
      </c>
      <c r="B440" s="5606"/>
      <c r="C440" s="5606"/>
      <c r="D440" s="5606"/>
      <c r="E440" s="5606"/>
      <c r="F440" s="5606"/>
      <c r="G440" s="5606"/>
      <c r="H440" s="5606"/>
      <c r="I440" s="5606"/>
      <c r="J440" s="5606"/>
    </row>
  </sheetData>
  <mergeCells count="20">
    <mergeCell ref="A418:J418"/>
    <mergeCell ref="A440:J440"/>
    <mergeCell ref="A278:J278"/>
    <mergeCell ref="A300:J300"/>
    <mergeCell ref="A325:J325"/>
    <mergeCell ref="A346:J346"/>
    <mergeCell ref="A371:J371"/>
    <mergeCell ref="A393:J393"/>
    <mergeCell ref="A140:J140"/>
    <mergeCell ref="A162:J162"/>
    <mergeCell ref="A186:J186"/>
    <mergeCell ref="A208:J208"/>
    <mergeCell ref="A232:J232"/>
    <mergeCell ref="A253:J253"/>
    <mergeCell ref="A1:J1"/>
    <mergeCell ref="A23:J23"/>
    <mergeCell ref="A48:J48"/>
    <mergeCell ref="A70:J70"/>
    <mergeCell ref="A94:J94"/>
    <mergeCell ref="A115:J115"/>
  </mergeCells>
  <phoneticPr fontId="2"/>
  <printOptions horizontalCentered="1"/>
  <pageMargins left="0.39370078740157483" right="0.39370078740157483" top="0.59055118110236227" bottom="0.59055118110236227" header="0.11811023622047245" footer="0.11811023622047245"/>
  <pageSetup paperSize="9" orientation="portrait" horizontalDpi="1200" verticalDpi="1200" r:id="rId1"/>
  <headerFooter alignWithMargins="0"/>
  <rowBreaks count="9" manualBreakCount="9">
    <brk id="47" max="16383" man="1"/>
    <brk id="93" max="16383" man="1"/>
    <brk id="139" max="16383" man="1"/>
    <brk id="185" max="16383" man="1"/>
    <brk id="231" max="16383" man="1"/>
    <brk id="277" max="16383" man="1"/>
    <brk id="324" max="16383" man="1"/>
    <brk id="370" max="16383" man="1"/>
    <brk id="417" max="16383" man="1"/>
  </rowBreaks>
  <colBreaks count="1" manualBreakCount="1">
    <brk id="12"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749CD-870A-475A-89DD-BCC19E99C62B}">
  <dimension ref="A1:F54"/>
  <sheetViews>
    <sheetView view="pageBreakPreview" topLeftCell="A25" zoomScale="90" zoomScaleNormal="100" zoomScaleSheetLayoutView="90" workbookViewId="0">
      <selection activeCell="H38" sqref="H38"/>
    </sheetView>
  </sheetViews>
  <sheetFormatPr defaultColWidth="9" defaultRowHeight="13"/>
  <cols>
    <col min="1" max="6" width="15.6328125" style="386" customWidth="1"/>
    <col min="7" max="16384" width="9" style="386"/>
  </cols>
  <sheetData>
    <row r="1" spans="1:6" ht="30" customHeight="1">
      <c r="A1" s="385" t="s">
        <v>918</v>
      </c>
      <c r="B1" s="385"/>
    </row>
    <row r="2" spans="1:6" s="390" customFormat="1" ht="15" customHeight="1" thickBot="1">
      <c r="A2" s="387"/>
      <c r="B2" s="387"/>
      <c r="C2" s="388"/>
      <c r="D2" s="387"/>
      <c r="E2" s="389"/>
      <c r="F2" s="389" t="s">
        <v>919</v>
      </c>
    </row>
    <row r="3" spans="1:6" s="393" customFormat="1" ht="18.75" customHeight="1">
      <c r="A3" s="391" t="s">
        <v>920</v>
      </c>
      <c r="B3" s="392" t="s">
        <v>321</v>
      </c>
      <c r="C3" s="392" t="s">
        <v>322</v>
      </c>
      <c r="D3" s="392" t="s">
        <v>352</v>
      </c>
      <c r="E3" s="392" t="s">
        <v>889</v>
      </c>
      <c r="F3" s="392" t="s">
        <v>890</v>
      </c>
    </row>
    <row r="4" spans="1:6" ht="14.25" customHeight="1">
      <c r="A4" s="394" t="s">
        <v>838</v>
      </c>
      <c r="B4" s="395">
        <f t="shared" ref="B4:D4" si="0">SUM(B5:B53)</f>
        <v>1820</v>
      </c>
      <c r="C4" s="395">
        <f t="shared" si="0"/>
        <v>1781</v>
      </c>
      <c r="D4" s="395">
        <f t="shared" si="0"/>
        <v>1912</v>
      </c>
      <c r="E4" s="395">
        <f>SUM(E5:E53)</f>
        <v>1531</v>
      </c>
      <c r="F4" s="395">
        <f>SUM(F5:F53)</f>
        <v>1480</v>
      </c>
    </row>
    <row r="5" spans="1:6" ht="14.25" customHeight="1">
      <c r="A5" s="396" t="s">
        <v>921</v>
      </c>
      <c r="B5" s="397">
        <v>25</v>
      </c>
      <c r="C5" s="397">
        <v>33</v>
      </c>
      <c r="D5" s="397">
        <v>16</v>
      </c>
      <c r="E5" s="397">
        <v>9</v>
      </c>
      <c r="F5" s="397">
        <v>13</v>
      </c>
    </row>
    <row r="6" spans="1:6" ht="14.25" customHeight="1">
      <c r="A6" s="396" t="s">
        <v>922</v>
      </c>
      <c r="B6" s="397">
        <v>2</v>
      </c>
      <c r="C6" s="397">
        <v>4</v>
      </c>
      <c r="D6" s="397">
        <v>1</v>
      </c>
      <c r="E6" s="397">
        <v>1</v>
      </c>
      <c r="F6" s="397">
        <v>2</v>
      </c>
    </row>
    <row r="7" spans="1:6" ht="14.25" customHeight="1">
      <c r="A7" s="396" t="s">
        <v>923</v>
      </c>
      <c r="B7" s="397">
        <v>3</v>
      </c>
      <c r="C7" s="397">
        <v>12</v>
      </c>
      <c r="D7" s="397">
        <v>5</v>
      </c>
      <c r="E7" s="397">
        <v>5</v>
      </c>
      <c r="F7" s="397">
        <v>5</v>
      </c>
    </row>
    <row r="8" spans="1:6" ht="14.25" customHeight="1">
      <c r="A8" s="396" t="s">
        <v>924</v>
      </c>
      <c r="B8" s="397">
        <v>10</v>
      </c>
      <c r="C8" s="397">
        <v>10</v>
      </c>
      <c r="D8" s="397">
        <v>15</v>
      </c>
      <c r="E8" s="397">
        <v>8</v>
      </c>
      <c r="F8" s="397">
        <v>6</v>
      </c>
    </row>
    <row r="9" spans="1:6" ht="14.25" customHeight="1">
      <c r="A9" s="396" t="s">
        <v>925</v>
      </c>
      <c r="B9" s="397">
        <v>6</v>
      </c>
      <c r="C9" s="397">
        <v>2</v>
      </c>
      <c r="D9" s="397">
        <v>4</v>
      </c>
      <c r="E9" s="397">
        <v>1</v>
      </c>
      <c r="F9" s="397">
        <v>2</v>
      </c>
    </row>
    <row r="10" spans="1:6" ht="14.25" customHeight="1">
      <c r="A10" s="396" t="s">
        <v>926</v>
      </c>
      <c r="B10" s="397">
        <v>2</v>
      </c>
      <c r="C10" s="397">
        <v>1</v>
      </c>
      <c r="D10" s="397">
        <v>2</v>
      </c>
      <c r="E10" s="397">
        <v>2</v>
      </c>
      <c r="F10" s="397">
        <v>1</v>
      </c>
    </row>
    <row r="11" spans="1:6" ht="14.25" customHeight="1">
      <c r="A11" s="396" t="s">
        <v>927</v>
      </c>
      <c r="B11" s="397">
        <v>11</v>
      </c>
      <c r="C11" s="397">
        <v>6</v>
      </c>
      <c r="D11" s="397">
        <v>10</v>
      </c>
      <c r="E11" s="397">
        <v>8</v>
      </c>
      <c r="F11" s="397">
        <v>2</v>
      </c>
    </row>
    <row r="12" spans="1:6" ht="14.25" customHeight="1">
      <c r="A12" s="396" t="s">
        <v>928</v>
      </c>
      <c r="B12" s="397">
        <v>13</v>
      </c>
      <c r="C12" s="397">
        <v>16</v>
      </c>
      <c r="D12" s="397">
        <v>9</v>
      </c>
      <c r="E12" s="397">
        <v>21</v>
      </c>
      <c r="F12" s="397">
        <v>17</v>
      </c>
    </row>
    <row r="13" spans="1:6" ht="14.25" customHeight="1">
      <c r="A13" s="396" t="s">
        <v>929</v>
      </c>
      <c r="B13" s="397">
        <v>18</v>
      </c>
      <c r="C13" s="397">
        <v>6</v>
      </c>
      <c r="D13" s="397">
        <v>34</v>
      </c>
      <c r="E13" s="397">
        <v>6</v>
      </c>
      <c r="F13" s="397">
        <v>5</v>
      </c>
    </row>
    <row r="14" spans="1:6" ht="14.25" customHeight="1">
      <c r="A14" s="396" t="s">
        <v>930</v>
      </c>
      <c r="B14" s="397">
        <v>3</v>
      </c>
      <c r="C14" s="397">
        <v>5</v>
      </c>
      <c r="D14" s="397">
        <v>8</v>
      </c>
      <c r="E14" s="397">
        <v>8</v>
      </c>
      <c r="F14" s="397">
        <v>6</v>
      </c>
    </row>
    <row r="15" spans="1:6" ht="14.25" customHeight="1">
      <c r="A15" s="396" t="s">
        <v>931</v>
      </c>
      <c r="B15" s="397">
        <v>33</v>
      </c>
      <c r="C15" s="397">
        <v>35</v>
      </c>
      <c r="D15" s="397">
        <v>23</v>
      </c>
      <c r="E15" s="397">
        <v>31</v>
      </c>
      <c r="F15" s="397">
        <v>43</v>
      </c>
    </row>
    <row r="16" spans="1:6" ht="14.25" customHeight="1">
      <c r="A16" s="396" t="s">
        <v>932</v>
      </c>
      <c r="B16" s="397">
        <v>26</v>
      </c>
      <c r="C16" s="397">
        <v>22</v>
      </c>
      <c r="D16" s="397">
        <v>19</v>
      </c>
      <c r="E16" s="397">
        <v>18</v>
      </c>
      <c r="F16" s="397">
        <v>29</v>
      </c>
    </row>
    <row r="17" spans="1:6" ht="14.25" customHeight="1">
      <c r="A17" s="396" t="s">
        <v>933</v>
      </c>
      <c r="B17" s="397">
        <v>98</v>
      </c>
      <c r="C17" s="397">
        <v>80</v>
      </c>
      <c r="D17" s="397">
        <v>102</v>
      </c>
      <c r="E17" s="397">
        <v>89</v>
      </c>
      <c r="F17" s="397">
        <v>63</v>
      </c>
    </row>
    <row r="18" spans="1:6" ht="14.25" customHeight="1">
      <c r="A18" s="396" t="s">
        <v>934</v>
      </c>
      <c r="B18" s="397">
        <v>48</v>
      </c>
      <c r="C18" s="397">
        <v>37</v>
      </c>
      <c r="D18" s="397">
        <v>43</v>
      </c>
      <c r="E18" s="397">
        <v>31</v>
      </c>
      <c r="F18" s="397">
        <v>51</v>
      </c>
    </row>
    <row r="19" spans="1:6" ht="14.25" customHeight="1">
      <c r="A19" s="396" t="s">
        <v>935</v>
      </c>
      <c r="B19" s="397">
        <v>19</v>
      </c>
      <c r="C19" s="397">
        <v>18</v>
      </c>
      <c r="D19" s="397">
        <v>20</v>
      </c>
      <c r="E19" s="397">
        <v>25</v>
      </c>
      <c r="F19" s="397">
        <v>21</v>
      </c>
    </row>
    <row r="20" spans="1:6" ht="14.25" customHeight="1">
      <c r="A20" s="396" t="s">
        <v>936</v>
      </c>
      <c r="B20" s="397">
        <v>65</v>
      </c>
      <c r="C20" s="397">
        <v>77</v>
      </c>
      <c r="D20" s="397">
        <v>101</v>
      </c>
      <c r="E20" s="397">
        <v>67</v>
      </c>
      <c r="F20" s="397">
        <v>41</v>
      </c>
    </row>
    <row r="21" spans="1:6" ht="14.25" customHeight="1">
      <c r="A21" s="396" t="s">
        <v>937</v>
      </c>
      <c r="B21" s="397">
        <v>590</v>
      </c>
      <c r="C21" s="397">
        <v>564</v>
      </c>
      <c r="D21" s="397">
        <v>581</v>
      </c>
      <c r="E21" s="397">
        <v>547</v>
      </c>
      <c r="F21" s="397">
        <v>521</v>
      </c>
    </row>
    <row r="22" spans="1:6" ht="14.25" customHeight="1">
      <c r="A22" s="396" t="s">
        <v>938</v>
      </c>
      <c r="B22" s="397">
        <v>209</v>
      </c>
      <c r="C22" s="397">
        <v>200</v>
      </c>
      <c r="D22" s="397">
        <v>160</v>
      </c>
      <c r="E22" s="397">
        <v>136</v>
      </c>
      <c r="F22" s="397">
        <v>116</v>
      </c>
    </row>
    <row r="23" spans="1:6" ht="14.25" customHeight="1">
      <c r="A23" s="396" t="s">
        <v>939</v>
      </c>
      <c r="B23" s="397">
        <v>2</v>
      </c>
      <c r="C23" s="397">
        <v>14</v>
      </c>
      <c r="D23" s="397">
        <v>7</v>
      </c>
      <c r="E23" s="397">
        <v>3</v>
      </c>
      <c r="F23" s="397">
        <v>1</v>
      </c>
    </row>
    <row r="24" spans="1:6" ht="14.25" customHeight="1">
      <c r="A24" s="396" t="s">
        <v>940</v>
      </c>
      <c r="B24" s="397">
        <v>22</v>
      </c>
      <c r="C24" s="397">
        <v>10</v>
      </c>
      <c r="D24" s="397">
        <v>18</v>
      </c>
      <c r="E24" s="397">
        <v>9</v>
      </c>
      <c r="F24" s="397">
        <v>6</v>
      </c>
    </row>
    <row r="25" spans="1:6" ht="14.25" customHeight="1">
      <c r="A25" s="396" t="s">
        <v>941</v>
      </c>
      <c r="B25" s="397">
        <v>27</v>
      </c>
      <c r="C25" s="397">
        <v>23</v>
      </c>
      <c r="D25" s="397">
        <v>26</v>
      </c>
      <c r="E25" s="397">
        <v>25</v>
      </c>
      <c r="F25" s="397">
        <v>12</v>
      </c>
    </row>
    <row r="26" spans="1:6" ht="14.25" customHeight="1">
      <c r="A26" s="396" t="s">
        <v>942</v>
      </c>
      <c r="B26" s="397">
        <v>20</v>
      </c>
      <c r="C26" s="397">
        <v>16</v>
      </c>
      <c r="D26" s="397">
        <v>24</v>
      </c>
      <c r="E26" s="397">
        <v>14</v>
      </c>
      <c r="F26" s="397">
        <v>35</v>
      </c>
    </row>
    <row r="27" spans="1:6" ht="14.25" customHeight="1">
      <c r="A27" s="396" t="s">
        <v>943</v>
      </c>
      <c r="B27" s="397">
        <v>69</v>
      </c>
      <c r="C27" s="397">
        <v>79</v>
      </c>
      <c r="D27" s="397">
        <v>60</v>
      </c>
      <c r="E27" s="397">
        <v>60</v>
      </c>
      <c r="F27" s="397">
        <v>72</v>
      </c>
    </row>
    <row r="28" spans="1:6" ht="14.25" customHeight="1">
      <c r="A28" s="396" t="s">
        <v>944</v>
      </c>
      <c r="B28" s="397">
        <v>13</v>
      </c>
      <c r="C28" s="397">
        <v>20</v>
      </c>
      <c r="D28" s="397">
        <v>50</v>
      </c>
      <c r="E28" s="397">
        <v>26</v>
      </c>
      <c r="F28" s="397">
        <v>22</v>
      </c>
    </row>
    <row r="29" spans="1:6" ht="14.25" customHeight="1">
      <c r="A29" s="396" t="s">
        <v>945</v>
      </c>
      <c r="B29" s="397">
        <v>32</v>
      </c>
      <c r="C29" s="397">
        <v>27</v>
      </c>
      <c r="D29" s="397">
        <v>19</v>
      </c>
      <c r="E29" s="397">
        <v>19</v>
      </c>
      <c r="F29" s="397">
        <v>30</v>
      </c>
    </row>
    <row r="30" spans="1:6" ht="14.25" customHeight="1">
      <c r="A30" s="396" t="s">
        <v>946</v>
      </c>
      <c r="B30" s="397">
        <v>41</v>
      </c>
      <c r="C30" s="397">
        <v>36</v>
      </c>
      <c r="D30" s="397">
        <v>29</v>
      </c>
      <c r="E30" s="397">
        <v>31</v>
      </c>
      <c r="F30" s="397">
        <v>31</v>
      </c>
    </row>
    <row r="31" spans="1:6" ht="14.25" customHeight="1">
      <c r="A31" s="396" t="s">
        <v>947</v>
      </c>
      <c r="B31" s="397">
        <v>62</v>
      </c>
      <c r="C31" s="397">
        <v>71</v>
      </c>
      <c r="D31" s="397">
        <v>89</v>
      </c>
      <c r="E31" s="397">
        <v>63</v>
      </c>
      <c r="F31" s="397">
        <v>91</v>
      </c>
    </row>
    <row r="32" spans="1:6" ht="14.25" customHeight="1">
      <c r="A32" s="396" t="s">
        <v>948</v>
      </c>
      <c r="B32" s="397">
        <v>39</v>
      </c>
      <c r="C32" s="397">
        <v>20</v>
      </c>
      <c r="D32" s="397">
        <v>29</v>
      </c>
      <c r="E32" s="397">
        <v>33</v>
      </c>
      <c r="F32" s="397">
        <v>61</v>
      </c>
    </row>
    <row r="33" spans="1:6" ht="14.25" customHeight="1">
      <c r="A33" s="396" t="s">
        <v>949</v>
      </c>
      <c r="B33" s="397">
        <v>8</v>
      </c>
      <c r="C33" s="397">
        <v>4</v>
      </c>
      <c r="D33" s="397">
        <v>14</v>
      </c>
      <c r="E33" s="397">
        <v>10</v>
      </c>
      <c r="F33" s="397">
        <v>12</v>
      </c>
    </row>
    <row r="34" spans="1:6" ht="14.25" customHeight="1">
      <c r="A34" s="396" t="s">
        <v>950</v>
      </c>
      <c r="B34" s="397">
        <v>3</v>
      </c>
      <c r="C34" s="397">
        <v>6</v>
      </c>
      <c r="D34" s="397">
        <v>10</v>
      </c>
      <c r="E34" s="397">
        <v>4</v>
      </c>
      <c r="F34" s="397">
        <v>2</v>
      </c>
    </row>
    <row r="35" spans="1:6" ht="14.25" customHeight="1">
      <c r="A35" s="396" t="s">
        <v>951</v>
      </c>
      <c r="B35" s="397">
        <v>1</v>
      </c>
      <c r="C35" s="397">
        <v>5</v>
      </c>
      <c r="D35" s="397">
        <v>1</v>
      </c>
      <c r="E35" s="377" t="s">
        <v>356</v>
      </c>
      <c r="F35" s="377" t="s">
        <v>356</v>
      </c>
    </row>
    <row r="36" spans="1:6" ht="14.25" customHeight="1">
      <c r="A36" s="396" t="s">
        <v>952</v>
      </c>
      <c r="B36" s="397">
        <v>1</v>
      </c>
      <c r="C36" s="377" t="s">
        <v>356</v>
      </c>
      <c r="D36" s="397">
        <v>2</v>
      </c>
      <c r="E36" s="377" t="s">
        <v>356</v>
      </c>
      <c r="F36" s="397">
        <v>3</v>
      </c>
    </row>
    <row r="37" spans="1:6" ht="14.25" customHeight="1">
      <c r="A37" s="396" t="s">
        <v>953</v>
      </c>
      <c r="B37" s="397">
        <v>6</v>
      </c>
      <c r="C37" s="397">
        <v>6</v>
      </c>
      <c r="D37" s="397">
        <v>2</v>
      </c>
      <c r="E37" s="397">
        <v>1</v>
      </c>
      <c r="F37" s="397">
        <v>6</v>
      </c>
    </row>
    <row r="38" spans="1:6" ht="14.25" customHeight="1">
      <c r="A38" s="396" t="s">
        <v>954</v>
      </c>
      <c r="B38" s="397">
        <v>6</v>
      </c>
      <c r="C38" s="397">
        <v>11</v>
      </c>
      <c r="D38" s="397">
        <v>7</v>
      </c>
      <c r="E38" s="397">
        <v>11</v>
      </c>
      <c r="F38" s="397">
        <v>19</v>
      </c>
    </row>
    <row r="39" spans="1:6" ht="14.25" customHeight="1">
      <c r="A39" s="396" t="s">
        <v>955</v>
      </c>
      <c r="B39" s="397">
        <v>4</v>
      </c>
      <c r="C39" s="397">
        <v>2</v>
      </c>
      <c r="D39" s="397">
        <v>3</v>
      </c>
      <c r="E39" s="397">
        <v>7</v>
      </c>
      <c r="F39" s="397">
        <v>2</v>
      </c>
    </row>
    <row r="40" spans="1:6" ht="14.25" customHeight="1">
      <c r="A40" s="396" t="s">
        <v>956</v>
      </c>
      <c r="B40" s="397">
        <v>2</v>
      </c>
      <c r="C40" s="397">
        <v>7</v>
      </c>
      <c r="D40" s="397">
        <v>5</v>
      </c>
      <c r="E40" s="397">
        <v>1</v>
      </c>
      <c r="F40" s="397">
        <v>2</v>
      </c>
    </row>
    <row r="41" spans="1:6" ht="14.25" customHeight="1">
      <c r="A41" s="396" t="s">
        <v>957</v>
      </c>
      <c r="B41" s="397">
        <v>1</v>
      </c>
      <c r="C41" s="397">
        <v>4</v>
      </c>
      <c r="D41" s="397">
        <v>9</v>
      </c>
      <c r="E41" s="397">
        <v>1</v>
      </c>
      <c r="F41" s="397">
        <v>3</v>
      </c>
    </row>
    <row r="42" spans="1:6" ht="14.25" customHeight="1">
      <c r="A42" s="396" t="s">
        <v>958</v>
      </c>
      <c r="B42" s="397">
        <v>4</v>
      </c>
      <c r="C42" s="397">
        <v>9</v>
      </c>
      <c r="D42" s="397">
        <v>8</v>
      </c>
      <c r="E42" s="377" t="s">
        <v>356</v>
      </c>
      <c r="F42" s="397">
        <v>5</v>
      </c>
    </row>
    <row r="43" spans="1:6" ht="14.25" customHeight="1">
      <c r="A43" s="396" t="s">
        <v>959</v>
      </c>
      <c r="B43" s="377" t="s">
        <v>356</v>
      </c>
      <c r="C43" s="397">
        <v>8</v>
      </c>
      <c r="D43" s="397">
        <v>4</v>
      </c>
      <c r="E43" s="397">
        <v>2</v>
      </c>
      <c r="F43" s="377" t="s">
        <v>356</v>
      </c>
    </row>
    <row r="44" spans="1:6" ht="14.25" customHeight="1">
      <c r="A44" s="396" t="s">
        <v>960</v>
      </c>
      <c r="B44" s="397">
        <v>14</v>
      </c>
      <c r="C44" s="397">
        <v>18</v>
      </c>
      <c r="D44" s="397">
        <v>13</v>
      </c>
      <c r="E44" s="397">
        <v>8</v>
      </c>
      <c r="F44" s="397">
        <v>10</v>
      </c>
    </row>
    <row r="45" spans="1:6" ht="14.25" customHeight="1">
      <c r="A45" s="396" t="s">
        <v>961</v>
      </c>
      <c r="B45" s="397">
        <v>1</v>
      </c>
      <c r="C45" s="397">
        <v>2</v>
      </c>
      <c r="D45" s="397">
        <v>4</v>
      </c>
      <c r="E45" s="397">
        <v>2</v>
      </c>
      <c r="F45" s="397">
        <v>4</v>
      </c>
    </row>
    <row r="46" spans="1:6" ht="14.25" customHeight="1">
      <c r="A46" s="396" t="s">
        <v>962</v>
      </c>
      <c r="B46" s="397">
        <v>1</v>
      </c>
      <c r="C46" s="397">
        <v>1</v>
      </c>
      <c r="D46" s="397">
        <v>7</v>
      </c>
      <c r="E46" s="397">
        <v>6</v>
      </c>
      <c r="F46" s="397">
        <v>3</v>
      </c>
    </row>
    <row r="47" spans="1:6" ht="14.25" customHeight="1">
      <c r="A47" s="396" t="s">
        <v>963</v>
      </c>
      <c r="B47" s="397">
        <v>7</v>
      </c>
      <c r="C47" s="397">
        <v>5</v>
      </c>
      <c r="D47" s="397">
        <v>3</v>
      </c>
      <c r="E47" s="397">
        <v>4</v>
      </c>
      <c r="F47" s="397">
        <v>4</v>
      </c>
    </row>
    <row r="48" spans="1:6" ht="14.25" customHeight="1">
      <c r="A48" s="396" t="s">
        <v>964</v>
      </c>
      <c r="B48" s="397">
        <v>2</v>
      </c>
      <c r="C48" s="397">
        <v>3</v>
      </c>
      <c r="D48" s="397">
        <v>4</v>
      </c>
      <c r="E48" s="397">
        <v>6</v>
      </c>
      <c r="F48" s="397">
        <v>7</v>
      </c>
    </row>
    <row r="49" spans="1:6" ht="14.25" customHeight="1">
      <c r="A49" s="396" t="s">
        <v>965</v>
      </c>
      <c r="B49" s="397">
        <v>13</v>
      </c>
      <c r="C49" s="397">
        <v>8</v>
      </c>
      <c r="D49" s="397">
        <v>4</v>
      </c>
      <c r="E49" s="397">
        <v>4</v>
      </c>
      <c r="F49" s="397">
        <v>2</v>
      </c>
    </row>
    <row r="50" spans="1:6" ht="14.25" customHeight="1">
      <c r="A50" s="396" t="s">
        <v>966</v>
      </c>
      <c r="B50" s="397">
        <v>1</v>
      </c>
      <c r="C50" s="397">
        <v>5</v>
      </c>
      <c r="D50" s="397">
        <v>5</v>
      </c>
      <c r="E50" s="397">
        <v>7</v>
      </c>
      <c r="F50" s="377" t="s">
        <v>356</v>
      </c>
    </row>
    <row r="51" spans="1:6" ht="14.25" customHeight="1">
      <c r="A51" s="396" t="s">
        <v>967</v>
      </c>
      <c r="B51" s="397">
        <v>10</v>
      </c>
      <c r="C51" s="397">
        <v>11</v>
      </c>
      <c r="D51" s="397">
        <v>8</v>
      </c>
      <c r="E51" s="397">
        <v>5</v>
      </c>
      <c r="F51" s="397">
        <v>15</v>
      </c>
    </row>
    <row r="52" spans="1:6" ht="14.25" customHeight="1">
      <c r="A52" s="398" t="s">
        <v>968</v>
      </c>
      <c r="B52" s="397">
        <v>212</v>
      </c>
      <c r="C52" s="397">
        <v>205</v>
      </c>
      <c r="D52" s="397">
        <v>278</v>
      </c>
      <c r="E52" s="397">
        <v>105</v>
      </c>
      <c r="F52" s="397">
        <v>54</v>
      </c>
    </row>
    <row r="53" spans="1:6" ht="14.25" customHeight="1" thickBot="1">
      <c r="A53" s="399" t="s">
        <v>969</v>
      </c>
      <c r="B53" s="400">
        <v>15</v>
      </c>
      <c r="C53" s="400">
        <v>17</v>
      </c>
      <c r="D53" s="400">
        <v>17</v>
      </c>
      <c r="E53" s="400">
        <v>51</v>
      </c>
      <c r="F53" s="400">
        <v>22</v>
      </c>
    </row>
    <row r="54" spans="1:6" ht="15" customHeight="1">
      <c r="A54" s="401"/>
      <c r="B54" s="387"/>
      <c r="C54" s="402"/>
      <c r="D54" s="387"/>
      <c r="E54" s="403"/>
      <c r="F54" s="389" t="s">
        <v>970</v>
      </c>
    </row>
  </sheetData>
  <phoneticPr fontId="2"/>
  <printOptions horizontalCentered="1"/>
  <pageMargins left="0.39370078740157483" right="0.39370078740157483" top="0.59055118110236227" bottom="0.59055118110236227" header="0.11811023622047245" footer="0.11811023622047245"/>
  <pageSetup paperSize="9" firstPageNumber="19" orientation="portrait" r:id="rId1"/>
  <headerFooter alignWithMargins="0">
    <oddFooter>&amp;C&amp;"ＭＳ 明朝,標準"&amp;10&amp;P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C151-1F78-4022-ADE9-802EC3745C7C}">
  <dimension ref="A1:F54"/>
  <sheetViews>
    <sheetView view="pageBreakPreview" topLeftCell="A37" zoomScale="90" zoomScaleNormal="100" zoomScaleSheetLayoutView="90" workbookViewId="0">
      <selection activeCell="E43" sqref="E43"/>
    </sheetView>
  </sheetViews>
  <sheetFormatPr defaultColWidth="9" defaultRowHeight="13"/>
  <cols>
    <col min="1" max="6" width="15.6328125" style="404" customWidth="1"/>
    <col min="7" max="16384" width="9" style="404"/>
  </cols>
  <sheetData>
    <row r="1" spans="1:6" ht="30" customHeight="1">
      <c r="A1" s="4487" t="s">
        <v>971</v>
      </c>
      <c r="B1" s="4487"/>
    </row>
    <row r="2" spans="1:6" s="408" customFormat="1" ht="15" customHeight="1" thickBot="1">
      <c r="A2" s="405"/>
      <c r="B2" s="406"/>
      <c r="C2" s="406"/>
      <c r="D2" s="405"/>
      <c r="E2" s="407"/>
      <c r="F2" s="407" t="s">
        <v>919</v>
      </c>
    </row>
    <row r="3" spans="1:6" s="411" customFormat="1" ht="18.75" customHeight="1">
      <c r="A3" s="409" t="s">
        <v>920</v>
      </c>
      <c r="B3" s="410" t="s">
        <v>321</v>
      </c>
      <c r="C3" s="410" t="s">
        <v>322</v>
      </c>
      <c r="D3" s="410" t="s">
        <v>352</v>
      </c>
      <c r="E3" s="410" t="s">
        <v>889</v>
      </c>
      <c r="F3" s="410" t="s">
        <v>890</v>
      </c>
    </row>
    <row r="4" spans="1:6" ht="14.25" customHeight="1">
      <c r="A4" s="412" t="s">
        <v>838</v>
      </c>
      <c r="B4" s="413">
        <f t="shared" ref="B4:E4" si="0">SUM(B5:B53)</f>
        <v>1913</v>
      </c>
      <c r="C4" s="413">
        <f t="shared" si="0"/>
        <v>2005</v>
      </c>
      <c r="D4" s="413">
        <f t="shared" si="0"/>
        <v>2166</v>
      </c>
      <c r="E4" s="413">
        <f t="shared" si="0"/>
        <v>1964</v>
      </c>
      <c r="F4" s="413">
        <f>SUM(F5:F53)</f>
        <v>1894</v>
      </c>
    </row>
    <row r="5" spans="1:6" ht="14.25" customHeight="1">
      <c r="A5" s="396" t="s">
        <v>921</v>
      </c>
      <c r="B5" s="414">
        <v>18</v>
      </c>
      <c r="C5" s="414">
        <v>20</v>
      </c>
      <c r="D5" s="414">
        <v>21</v>
      </c>
      <c r="E5" s="414">
        <v>13</v>
      </c>
      <c r="F5" s="414">
        <v>5</v>
      </c>
    </row>
    <row r="6" spans="1:6" ht="14.25" customHeight="1">
      <c r="A6" s="396" t="s">
        <v>922</v>
      </c>
      <c r="B6" s="414">
        <v>5</v>
      </c>
      <c r="C6" s="414">
        <v>5</v>
      </c>
      <c r="D6" s="414">
        <v>3</v>
      </c>
      <c r="E6" s="414">
        <v>1</v>
      </c>
      <c r="F6" s="414">
        <v>7</v>
      </c>
    </row>
    <row r="7" spans="1:6" ht="14.25" customHeight="1">
      <c r="A7" s="396" t="s">
        <v>923</v>
      </c>
      <c r="B7" s="414">
        <v>5</v>
      </c>
      <c r="C7" s="414">
        <v>6</v>
      </c>
      <c r="D7" s="414">
        <v>6</v>
      </c>
      <c r="E7" s="414">
        <v>4</v>
      </c>
      <c r="F7" s="414">
        <v>2</v>
      </c>
    </row>
    <row r="8" spans="1:6" ht="14.25" customHeight="1">
      <c r="A8" s="396" t="s">
        <v>924</v>
      </c>
      <c r="B8" s="414">
        <v>8</v>
      </c>
      <c r="C8" s="414">
        <v>6</v>
      </c>
      <c r="D8" s="414">
        <v>8</v>
      </c>
      <c r="E8" s="414">
        <v>7</v>
      </c>
      <c r="F8" s="414">
        <v>7</v>
      </c>
    </row>
    <row r="9" spans="1:6" ht="14.25" customHeight="1">
      <c r="A9" s="396" t="s">
        <v>925</v>
      </c>
      <c r="B9" s="414">
        <v>3</v>
      </c>
      <c r="C9" s="414">
        <v>3</v>
      </c>
      <c r="D9" s="414">
        <v>3</v>
      </c>
      <c r="E9" s="414">
        <v>7</v>
      </c>
      <c r="F9" s="414">
        <v>1</v>
      </c>
    </row>
    <row r="10" spans="1:6" ht="14.25" customHeight="1">
      <c r="A10" s="396" t="s">
        <v>926</v>
      </c>
      <c r="B10" s="414">
        <v>2</v>
      </c>
      <c r="C10" s="414">
        <v>1</v>
      </c>
      <c r="D10" s="414">
        <v>11</v>
      </c>
      <c r="E10" s="414">
        <v>2</v>
      </c>
      <c r="F10" s="414">
        <v>3</v>
      </c>
    </row>
    <row r="11" spans="1:6" ht="14.25" customHeight="1">
      <c r="A11" s="396" t="s">
        <v>927</v>
      </c>
      <c r="B11" s="414">
        <v>8</v>
      </c>
      <c r="C11" s="414">
        <v>2</v>
      </c>
      <c r="D11" s="414">
        <v>12</v>
      </c>
      <c r="E11" s="414">
        <v>9</v>
      </c>
      <c r="F11" s="414">
        <v>9</v>
      </c>
    </row>
    <row r="12" spans="1:6" ht="14.25" customHeight="1">
      <c r="A12" s="396" t="s">
        <v>928</v>
      </c>
      <c r="B12" s="414">
        <v>13</v>
      </c>
      <c r="C12" s="414">
        <v>13</v>
      </c>
      <c r="D12" s="414">
        <v>7</v>
      </c>
      <c r="E12" s="414">
        <v>11</v>
      </c>
      <c r="F12" s="414">
        <v>11</v>
      </c>
    </row>
    <row r="13" spans="1:6" ht="14.25" customHeight="1">
      <c r="A13" s="396" t="s">
        <v>929</v>
      </c>
      <c r="B13" s="414">
        <v>6</v>
      </c>
      <c r="C13" s="414">
        <v>10</v>
      </c>
      <c r="D13" s="414">
        <v>7</v>
      </c>
      <c r="E13" s="414">
        <v>16</v>
      </c>
      <c r="F13" s="414">
        <v>9</v>
      </c>
    </row>
    <row r="14" spans="1:6" ht="14.25" customHeight="1">
      <c r="A14" s="396" t="s">
        <v>930</v>
      </c>
      <c r="B14" s="414">
        <v>6</v>
      </c>
      <c r="C14" s="414">
        <v>2</v>
      </c>
      <c r="D14" s="414">
        <v>9</v>
      </c>
      <c r="E14" s="414">
        <v>6</v>
      </c>
      <c r="F14" s="414">
        <v>15</v>
      </c>
    </row>
    <row r="15" spans="1:6" ht="14.25" customHeight="1">
      <c r="A15" s="396" t="s">
        <v>931</v>
      </c>
      <c r="B15" s="414">
        <v>35</v>
      </c>
      <c r="C15" s="414">
        <v>14</v>
      </c>
      <c r="D15" s="414">
        <v>26</v>
      </c>
      <c r="E15" s="414">
        <v>37</v>
      </c>
      <c r="F15" s="414">
        <v>24</v>
      </c>
    </row>
    <row r="16" spans="1:6" ht="14.25" customHeight="1">
      <c r="A16" s="396" t="s">
        <v>932</v>
      </c>
      <c r="B16" s="414">
        <v>25</v>
      </c>
      <c r="C16" s="414">
        <v>35</v>
      </c>
      <c r="D16" s="414">
        <v>22</v>
      </c>
      <c r="E16" s="414">
        <v>13</v>
      </c>
      <c r="F16" s="414">
        <v>29</v>
      </c>
    </row>
    <row r="17" spans="1:6" ht="14.25" customHeight="1">
      <c r="A17" s="396" t="s">
        <v>933</v>
      </c>
      <c r="B17" s="414">
        <v>101</v>
      </c>
      <c r="C17" s="414">
        <v>114</v>
      </c>
      <c r="D17" s="414">
        <v>127</v>
      </c>
      <c r="E17" s="414">
        <v>109</v>
      </c>
      <c r="F17" s="414">
        <v>117</v>
      </c>
    </row>
    <row r="18" spans="1:6" ht="14.25" customHeight="1">
      <c r="A18" s="396" t="s">
        <v>934</v>
      </c>
      <c r="B18" s="414">
        <v>60</v>
      </c>
      <c r="C18" s="414">
        <v>44</v>
      </c>
      <c r="D18" s="414">
        <v>57</v>
      </c>
      <c r="E18" s="414">
        <v>57</v>
      </c>
      <c r="F18" s="414">
        <v>56</v>
      </c>
    </row>
    <row r="19" spans="1:6" ht="14.25" customHeight="1">
      <c r="A19" s="396" t="s">
        <v>935</v>
      </c>
      <c r="B19" s="414">
        <v>13</v>
      </c>
      <c r="C19" s="414">
        <v>18</v>
      </c>
      <c r="D19" s="414">
        <v>14</v>
      </c>
      <c r="E19" s="414">
        <v>22</v>
      </c>
      <c r="F19" s="414">
        <v>30</v>
      </c>
    </row>
    <row r="20" spans="1:6" ht="14.25" customHeight="1">
      <c r="A20" s="396" t="s">
        <v>936</v>
      </c>
      <c r="B20" s="414">
        <v>76</v>
      </c>
      <c r="C20" s="414">
        <v>69</v>
      </c>
      <c r="D20" s="414">
        <v>107</v>
      </c>
      <c r="E20" s="414">
        <v>70</v>
      </c>
      <c r="F20" s="414">
        <v>87</v>
      </c>
    </row>
    <row r="21" spans="1:6" ht="14.25" customHeight="1">
      <c r="A21" s="396" t="s">
        <v>937</v>
      </c>
      <c r="B21" s="414">
        <v>794</v>
      </c>
      <c r="C21" s="414">
        <v>801</v>
      </c>
      <c r="D21" s="414">
        <v>837</v>
      </c>
      <c r="E21" s="414">
        <v>791</v>
      </c>
      <c r="F21" s="414">
        <v>774</v>
      </c>
    </row>
    <row r="22" spans="1:6" ht="14.25" customHeight="1">
      <c r="A22" s="396" t="s">
        <v>938</v>
      </c>
      <c r="B22" s="414">
        <v>100</v>
      </c>
      <c r="C22" s="414">
        <v>112</v>
      </c>
      <c r="D22" s="414">
        <v>93</v>
      </c>
      <c r="E22" s="414">
        <v>90</v>
      </c>
      <c r="F22" s="414">
        <v>114</v>
      </c>
    </row>
    <row r="23" spans="1:6" ht="14.25" customHeight="1">
      <c r="A23" s="396" t="s">
        <v>939</v>
      </c>
      <c r="B23" s="414">
        <v>7</v>
      </c>
      <c r="C23" s="414">
        <v>2</v>
      </c>
      <c r="D23" s="414">
        <v>6</v>
      </c>
      <c r="E23" s="414">
        <v>10</v>
      </c>
      <c r="F23" s="414">
        <v>4</v>
      </c>
    </row>
    <row r="24" spans="1:6" ht="14.25" customHeight="1">
      <c r="A24" s="396" t="s">
        <v>940</v>
      </c>
      <c r="B24" s="414">
        <v>12</v>
      </c>
      <c r="C24" s="414">
        <v>17</v>
      </c>
      <c r="D24" s="414">
        <v>13</v>
      </c>
      <c r="E24" s="414">
        <v>16</v>
      </c>
      <c r="F24" s="414">
        <v>14</v>
      </c>
    </row>
    <row r="25" spans="1:6" ht="14.25" customHeight="1">
      <c r="A25" s="396" t="s">
        <v>941</v>
      </c>
      <c r="B25" s="414">
        <v>12</v>
      </c>
      <c r="C25" s="414">
        <v>30</v>
      </c>
      <c r="D25" s="414">
        <v>7</v>
      </c>
      <c r="E25" s="414">
        <v>22</v>
      </c>
      <c r="F25" s="414">
        <v>22</v>
      </c>
    </row>
    <row r="26" spans="1:6" ht="14.25" customHeight="1">
      <c r="A26" s="396" t="s">
        <v>942</v>
      </c>
      <c r="B26" s="414">
        <v>26</v>
      </c>
      <c r="C26" s="414">
        <v>20</v>
      </c>
      <c r="D26" s="414">
        <v>26</v>
      </c>
      <c r="E26" s="414">
        <v>18</v>
      </c>
      <c r="F26" s="414">
        <v>21</v>
      </c>
    </row>
    <row r="27" spans="1:6" ht="14.25" customHeight="1">
      <c r="A27" s="396" t="s">
        <v>943</v>
      </c>
      <c r="B27" s="414">
        <v>73</v>
      </c>
      <c r="C27" s="414">
        <v>72</v>
      </c>
      <c r="D27" s="414">
        <v>77</v>
      </c>
      <c r="E27" s="414">
        <v>63</v>
      </c>
      <c r="F27" s="414">
        <v>82</v>
      </c>
    </row>
    <row r="28" spans="1:6" ht="14.25" customHeight="1">
      <c r="A28" s="396" t="s">
        <v>944</v>
      </c>
      <c r="B28" s="414">
        <v>47</v>
      </c>
      <c r="C28" s="414">
        <v>47</v>
      </c>
      <c r="D28" s="414">
        <v>47</v>
      </c>
      <c r="E28" s="414">
        <v>23</v>
      </c>
      <c r="F28" s="414">
        <v>28</v>
      </c>
    </row>
    <row r="29" spans="1:6" ht="14.25" customHeight="1">
      <c r="A29" s="396" t="s">
        <v>945</v>
      </c>
      <c r="B29" s="414">
        <v>24</v>
      </c>
      <c r="C29" s="414">
        <v>20</v>
      </c>
      <c r="D29" s="414">
        <v>33</v>
      </c>
      <c r="E29" s="414">
        <v>23</v>
      </c>
      <c r="F29" s="414">
        <v>22</v>
      </c>
    </row>
    <row r="30" spans="1:6" ht="14.25" customHeight="1">
      <c r="A30" s="396" t="s">
        <v>946</v>
      </c>
      <c r="B30" s="414">
        <v>36</v>
      </c>
      <c r="C30" s="414">
        <v>41</v>
      </c>
      <c r="D30" s="414">
        <v>36</v>
      </c>
      <c r="E30" s="414">
        <v>60</v>
      </c>
      <c r="F30" s="414">
        <v>23</v>
      </c>
    </row>
    <row r="31" spans="1:6" ht="14.25" customHeight="1">
      <c r="A31" s="396" t="s">
        <v>947</v>
      </c>
      <c r="B31" s="414">
        <v>97</v>
      </c>
      <c r="C31" s="414">
        <v>91</v>
      </c>
      <c r="D31" s="414">
        <v>98</v>
      </c>
      <c r="E31" s="414">
        <v>106</v>
      </c>
      <c r="F31" s="414">
        <v>99</v>
      </c>
    </row>
    <row r="32" spans="1:6" ht="14.25" customHeight="1">
      <c r="A32" s="396" t="s">
        <v>948</v>
      </c>
      <c r="B32" s="414">
        <v>25</v>
      </c>
      <c r="C32" s="414">
        <v>55</v>
      </c>
      <c r="D32" s="414">
        <v>38</v>
      </c>
      <c r="E32" s="414">
        <v>48</v>
      </c>
      <c r="F32" s="414">
        <v>35</v>
      </c>
    </row>
    <row r="33" spans="1:6" ht="14.25" customHeight="1">
      <c r="A33" s="396" t="s">
        <v>949</v>
      </c>
      <c r="B33" s="414">
        <v>2</v>
      </c>
      <c r="C33" s="414">
        <v>8</v>
      </c>
      <c r="D33" s="414">
        <v>8</v>
      </c>
      <c r="E33" s="414">
        <v>10</v>
      </c>
      <c r="F33" s="414">
        <v>10</v>
      </c>
    </row>
    <row r="34" spans="1:6" ht="14.25" customHeight="1">
      <c r="A34" s="396" t="s">
        <v>950</v>
      </c>
      <c r="B34" s="414">
        <v>5</v>
      </c>
      <c r="C34" s="414">
        <v>2</v>
      </c>
      <c r="D34" s="414">
        <v>4</v>
      </c>
      <c r="E34" s="414">
        <v>4</v>
      </c>
      <c r="F34" s="414">
        <v>8</v>
      </c>
    </row>
    <row r="35" spans="1:6" ht="14.25" customHeight="1">
      <c r="A35" s="396" t="s">
        <v>951</v>
      </c>
      <c r="B35" s="414">
        <v>8</v>
      </c>
      <c r="C35" s="414">
        <v>4</v>
      </c>
      <c r="D35" s="414">
        <v>2</v>
      </c>
      <c r="E35" s="414">
        <v>1</v>
      </c>
      <c r="F35" s="414">
        <v>2</v>
      </c>
    </row>
    <row r="36" spans="1:6" ht="14.25" customHeight="1">
      <c r="A36" s="396" t="s">
        <v>952</v>
      </c>
      <c r="B36" s="414">
        <v>2</v>
      </c>
      <c r="C36" s="414">
        <v>2</v>
      </c>
      <c r="D36" s="414">
        <v>8</v>
      </c>
      <c r="E36" s="414">
        <v>2</v>
      </c>
      <c r="F36" s="414">
        <v>4</v>
      </c>
    </row>
    <row r="37" spans="1:6" ht="14.25" customHeight="1">
      <c r="A37" s="396" t="s">
        <v>953</v>
      </c>
      <c r="B37" s="414">
        <v>3</v>
      </c>
      <c r="C37" s="414">
        <v>6</v>
      </c>
      <c r="D37" s="414">
        <v>7</v>
      </c>
      <c r="E37" s="414">
        <v>5</v>
      </c>
      <c r="F37" s="414">
        <v>5</v>
      </c>
    </row>
    <row r="38" spans="1:6" ht="14.25" customHeight="1">
      <c r="A38" s="396" t="s">
        <v>954</v>
      </c>
      <c r="B38" s="414">
        <v>7</v>
      </c>
      <c r="C38" s="414">
        <v>7</v>
      </c>
      <c r="D38" s="414">
        <v>3</v>
      </c>
      <c r="E38" s="414">
        <v>4</v>
      </c>
      <c r="F38" s="414">
        <v>13</v>
      </c>
    </row>
    <row r="39" spans="1:6" ht="14.25" customHeight="1">
      <c r="A39" s="396" t="s">
        <v>955</v>
      </c>
      <c r="B39" s="414">
        <v>4</v>
      </c>
      <c r="C39" s="414">
        <v>6</v>
      </c>
      <c r="D39" s="414">
        <v>8</v>
      </c>
      <c r="E39" s="414">
        <v>4</v>
      </c>
      <c r="F39" s="414">
        <v>6</v>
      </c>
    </row>
    <row r="40" spans="1:6" ht="14.25" customHeight="1">
      <c r="A40" s="396" t="s">
        <v>956</v>
      </c>
      <c r="B40" s="414">
        <v>1</v>
      </c>
      <c r="C40" s="414">
        <v>3</v>
      </c>
      <c r="D40" s="414">
        <v>10</v>
      </c>
      <c r="E40" s="414">
        <v>3</v>
      </c>
      <c r="F40" s="414">
        <v>2</v>
      </c>
    </row>
    <row r="41" spans="1:6" ht="14.25" customHeight="1">
      <c r="A41" s="396" t="s">
        <v>957</v>
      </c>
      <c r="B41" s="414">
        <v>1</v>
      </c>
      <c r="C41" s="377" t="s">
        <v>356</v>
      </c>
      <c r="D41" s="414">
        <v>4</v>
      </c>
      <c r="E41" s="414">
        <v>2</v>
      </c>
      <c r="F41" s="414">
        <v>1</v>
      </c>
    </row>
    <row r="42" spans="1:6" ht="14.25" customHeight="1">
      <c r="A42" s="396" t="s">
        <v>958</v>
      </c>
      <c r="B42" s="414">
        <v>1</v>
      </c>
      <c r="C42" s="414">
        <v>3</v>
      </c>
      <c r="D42" s="414">
        <v>8</v>
      </c>
      <c r="E42" s="414">
        <v>5</v>
      </c>
      <c r="F42" s="414">
        <v>6</v>
      </c>
    </row>
    <row r="43" spans="1:6" ht="14.25" customHeight="1">
      <c r="A43" s="396" t="s">
        <v>959</v>
      </c>
      <c r="B43" s="377" t="s">
        <v>356</v>
      </c>
      <c r="C43" s="414">
        <v>1</v>
      </c>
      <c r="D43" s="414">
        <v>3</v>
      </c>
      <c r="E43" s="377" t="s">
        <v>356</v>
      </c>
      <c r="F43" s="414">
        <v>2</v>
      </c>
    </row>
    <row r="44" spans="1:6" ht="14.25" customHeight="1">
      <c r="A44" s="396" t="s">
        <v>960</v>
      </c>
      <c r="B44" s="414">
        <v>15</v>
      </c>
      <c r="C44" s="414">
        <v>8</v>
      </c>
      <c r="D44" s="414">
        <v>5</v>
      </c>
      <c r="E44" s="414">
        <v>22</v>
      </c>
      <c r="F44" s="414">
        <v>18</v>
      </c>
    </row>
    <row r="45" spans="1:6" ht="14.25" customHeight="1">
      <c r="A45" s="396" t="s">
        <v>961</v>
      </c>
      <c r="B45" s="414">
        <v>3</v>
      </c>
      <c r="C45" s="377" t="s">
        <v>356</v>
      </c>
      <c r="D45" s="414">
        <v>5</v>
      </c>
      <c r="E45" s="414">
        <v>2</v>
      </c>
      <c r="F45" s="414">
        <v>2</v>
      </c>
    </row>
    <row r="46" spans="1:6" ht="14.25" customHeight="1">
      <c r="A46" s="396" t="s">
        <v>962</v>
      </c>
      <c r="B46" s="377" t="s">
        <v>356</v>
      </c>
      <c r="C46" s="414">
        <v>2</v>
      </c>
      <c r="D46" s="414">
        <v>7</v>
      </c>
      <c r="E46" s="414">
        <v>4</v>
      </c>
      <c r="F46" s="414">
        <v>4</v>
      </c>
    </row>
    <row r="47" spans="1:6" ht="14.25" customHeight="1">
      <c r="A47" s="396" t="s">
        <v>963</v>
      </c>
      <c r="B47" s="414">
        <v>2</v>
      </c>
      <c r="C47" s="414">
        <v>1</v>
      </c>
      <c r="D47" s="414">
        <v>2</v>
      </c>
      <c r="E47" s="414">
        <v>2</v>
      </c>
      <c r="F47" s="414">
        <v>4</v>
      </c>
    </row>
    <row r="48" spans="1:6" ht="14.25" customHeight="1">
      <c r="A48" s="396" t="s">
        <v>964</v>
      </c>
      <c r="B48" s="414">
        <v>5</v>
      </c>
      <c r="C48" s="414">
        <v>3</v>
      </c>
      <c r="D48" s="414">
        <v>6</v>
      </c>
      <c r="E48" s="414">
        <v>1</v>
      </c>
      <c r="F48" s="414">
        <v>9</v>
      </c>
    </row>
    <row r="49" spans="1:6" ht="14.25" customHeight="1">
      <c r="A49" s="396" t="s">
        <v>965</v>
      </c>
      <c r="B49" s="414">
        <v>1</v>
      </c>
      <c r="C49" s="414">
        <v>8</v>
      </c>
      <c r="D49" s="414">
        <v>4</v>
      </c>
      <c r="E49" s="414">
        <v>1</v>
      </c>
      <c r="F49" s="414">
        <v>9</v>
      </c>
    </row>
    <row r="50" spans="1:6" ht="14.25" customHeight="1">
      <c r="A50" s="396" t="s">
        <v>966</v>
      </c>
      <c r="B50" s="414">
        <v>7</v>
      </c>
      <c r="C50" s="414">
        <v>6</v>
      </c>
      <c r="D50" s="377" t="s">
        <v>356</v>
      </c>
      <c r="E50" s="414">
        <v>3</v>
      </c>
      <c r="F50" s="414">
        <v>5</v>
      </c>
    </row>
    <row r="51" spans="1:6" ht="14.25" customHeight="1">
      <c r="A51" s="396" t="s">
        <v>967</v>
      </c>
      <c r="B51" s="414">
        <v>7</v>
      </c>
      <c r="C51" s="414">
        <v>14</v>
      </c>
      <c r="D51" s="414">
        <v>24</v>
      </c>
      <c r="E51" s="414">
        <v>11</v>
      </c>
      <c r="F51" s="414">
        <v>7</v>
      </c>
    </row>
    <row r="52" spans="1:6" ht="14.25" customHeight="1">
      <c r="A52" s="398" t="s">
        <v>968</v>
      </c>
      <c r="B52" s="414">
        <v>202</v>
      </c>
      <c r="C52" s="414">
        <v>232</v>
      </c>
      <c r="D52" s="414">
        <v>263</v>
      </c>
      <c r="E52" s="414">
        <v>171</v>
      </c>
      <c r="F52" s="414">
        <v>117</v>
      </c>
    </row>
    <row r="53" spans="1:6" ht="14.25" customHeight="1" thickBot="1">
      <c r="A53" s="399" t="s">
        <v>969</v>
      </c>
      <c r="B53" s="377" t="s">
        <v>356</v>
      </c>
      <c r="C53" s="415">
        <v>19</v>
      </c>
      <c r="D53" s="415">
        <v>34</v>
      </c>
      <c r="E53" s="415">
        <v>53</v>
      </c>
      <c r="F53" s="415">
        <v>10</v>
      </c>
    </row>
    <row r="54" spans="1:6" s="408" customFormat="1" ht="12">
      <c r="A54" s="416"/>
      <c r="B54" s="417"/>
      <c r="C54" s="417"/>
      <c r="D54" s="418"/>
      <c r="E54" s="419"/>
      <c r="F54" s="419" t="s">
        <v>970</v>
      </c>
    </row>
  </sheetData>
  <mergeCells count="1">
    <mergeCell ref="A1:B1"/>
  </mergeCells>
  <phoneticPr fontId="2"/>
  <printOptions horizontalCentered="1"/>
  <pageMargins left="0.39370078740157483" right="0.39370078740157483" top="0.59055118110236227" bottom="0.59055118110236227" header="0.11811023622047245" footer="0.11811023622047245"/>
  <pageSetup paperSize="9" firstPageNumber="20" orientation="portrait" r:id="rId1"/>
  <headerFooter alignWithMargins="0">
    <oddFooter>&amp;C&amp;"ＭＳ 明朝,標準"&amp;10&amp;P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D7356-5F76-4F10-A36C-65844C966CF1}">
  <dimension ref="A1:K55"/>
  <sheetViews>
    <sheetView view="pageBreakPreview" topLeftCell="A34" zoomScale="90" zoomScaleNormal="100" zoomScaleSheetLayoutView="90" workbookViewId="0">
      <selection activeCell="P43" sqref="P43"/>
    </sheetView>
  </sheetViews>
  <sheetFormatPr defaultColWidth="9" defaultRowHeight="13"/>
  <cols>
    <col min="1" max="1" width="15.6328125" style="422" customWidth="1"/>
    <col min="2" max="4" width="8.6328125" style="451" customWidth="1"/>
    <col min="5" max="5" width="8.6328125" style="452" customWidth="1"/>
    <col min="6" max="10" width="8.6328125" style="451" customWidth="1"/>
    <col min="11" max="16384" width="9" style="428"/>
  </cols>
  <sheetData>
    <row r="1" spans="1:11" s="422" customFormat="1" ht="30" customHeight="1">
      <c r="A1" s="420" t="s">
        <v>972</v>
      </c>
      <c r="B1" s="420"/>
      <c r="C1" s="420"/>
      <c r="D1" s="420"/>
      <c r="E1" s="420"/>
      <c r="F1" s="420"/>
      <c r="G1" s="420"/>
      <c r="H1" s="420"/>
      <c r="I1" s="420"/>
      <c r="J1" s="420"/>
      <c r="K1" s="421"/>
    </row>
    <row r="2" spans="1:11" ht="13.5" thickBot="1">
      <c r="A2" s="423"/>
      <c r="B2" s="424"/>
      <c r="C2" s="424"/>
      <c r="D2" s="424"/>
      <c r="E2" s="425"/>
      <c r="F2" s="424"/>
      <c r="G2" s="424"/>
      <c r="H2" s="424"/>
      <c r="I2" s="426"/>
      <c r="J2" s="427" t="s">
        <v>973</v>
      </c>
    </row>
    <row r="3" spans="1:11" ht="18.75" customHeight="1">
      <c r="A3" s="4488" t="s">
        <v>974</v>
      </c>
      <c r="B3" s="4490" t="s">
        <v>916</v>
      </c>
      <c r="C3" s="4491"/>
      <c r="D3" s="4492"/>
      <c r="E3" s="4490" t="s">
        <v>917</v>
      </c>
      <c r="F3" s="4491"/>
      <c r="G3" s="4492"/>
      <c r="H3" s="4493" t="s">
        <v>975</v>
      </c>
      <c r="I3" s="4494"/>
      <c r="J3" s="4494"/>
    </row>
    <row r="4" spans="1:11" ht="18.75" customHeight="1">
      <c r="A4" s="4489"/>
      <c r="B4" s="429" t="s">
        <v>838</v>
      </c>
      <c r="C4" s="429" t="s">
        <v>379</v>
      </c>
      <c r="D4" s="429" t="s">
        <v>380</v>
      </c>
      <c r="E4" s="430" t="s">
        <v>838</v>
      </c>
      <c r="F4" s="429" t="s">
        <v>379</v>
      </c>
      <c r="G4" s="429" t="s">
        <v>380</v>
      </c>
      <c r="H4" s="431" t="s">
        <v>976</v>
      </c>
      <c r="I4" s="431" t="s">
        <v>977</v>
      </c>
      <c r="J4" s="432" t="s">
        <v>978</v>
      </c>
    </row>
    <row r="5" spans="1:11" s="437" customFormat="1" ht="22.5" customHeight="1">
      <c r="A5" s="433" t="s">
        <v>838</v>
      </c>
      <c r="B5" s="434">
        <f>SUM(C5:D5)</f>
        <v>1480</v>
      </c>
      <c r="C5" s="435">
        <f>SUM(C6:C54)</f>
        <v>842</v>
      </c>
      <c r="D5" s="435">
        <f>SUM(D6:D54)</f>
        <v>638</v>
      </c>
      <c r="E5" s="435">
        <f>SUM(F5:G5)</f>
        <v>1894</v>
      </c>
      <c r="F5" s="435">
        <f>SUM(F6:F54)</f>
        <v>989</v>
      </c>
      <c r="G5" s="435">
        <f>SUM(G6:G54)</f>
        <v>905</v>
      </c>
      <c r="H5" s="436">
        <f>SUM(B5-E5)</f>
        <v>-414</v>
      </c>
      <c r="I5" s="436">
        <f t="shared" ref="H5:J20" si="0">SUM(C5-F5)</f>
        <v>-147</v>
      </c>
      <c r="J5" s="436">
        <f t="shared" si="0"/>
        <v>-267</v>
      </c>
    </row>
    <row r="6" spans="1:11" ht="14.25" customHeight="1">
      <c r="A6" s="396" t="s">
        <v>921</v>
      </c>
      <c r="B6" s="438">
        <f>SUM(C6:D6)</f>
        <v>13</v>
      </c>
      <c r="C6" s="439">
        <v>8</v>
      </c>
      <c r="D6" s="439">
        <v>5</v>
      </c>
      <c r="E6" s="440">
        <f>SUM(F6:G6)</f>
        <v>5</v>
      </c>
      <c r="F6" s="439">
        <v>3</v>
      </c>
      <c r="G6" s="439">
        <v>2</v>
      </c>
      <c r="H6" s="441">
        <f t="shared" si="0"/>
        <v>8</v>
      </c>
      <c r="I6" s="441">
        <f>SUM(C6-F6)</f>
        <v>5</v>
      </c>
      <c r="J6" s="441">
        <f t="shared" si="0"/>
        <v>3</v>
      </c>
    </row>
    <row r="7" spans="1:11" ht="14.25" customHeight="1">
      <c r="A7" s="396" t="s">
        <v>922</v>
      </c>
      <c r="B7" s="438">
        <f>SUM(C7:D7)</f>
        <v>2</v>
      </c>
      <c r="C7" s="439">
        <v>0</v>
      </c>
      <c r="D7" s="439">
        <v>2</v>
      </c>
      <c r="E7" s="440">
        <f t="shared" ref="E7:E54" si="1">SUM(F7:G7)</f>
        <v>7</v>
      </c>
      <c r="F7" s="439">
        <v>4</v>
      </c>
      <c r="G7" s="439">
        <v>3</v>
      </c>
      <c r="H7" s="441">
        <f t="shared" si="0"/>
        <v>-5</v>
      </c>
      <c r="I7" s="441">
        <f>SUM(C7-F7)</f>
        <v>-4</v>
      </c>
      <c r="J7" s="441">
        <f t="shared" si="0"/>
        <v>-1</v>
      </c>
    </row>
    <row r="8" spans="1:11" ht="14.25" customHeight="1">
      <c r="A8" s="396" t="s">
        <v>923</v>
      </c>
      <c r="B8" s="438">
        <f t="shared" ref="B8:B53" si="2">SUM(C8:D8)</f>
        <v>5</v>
      </c>
      <c r="C8" s="439">
        <v>2</v>
      </c>
      <c r="D8" s="439">
        <v>3</v>
      </c>
      <c r="E8" s="440">
        <f t="shared" si="1"/>
        <v>2</v>
      </c>
      <c r="F8" s="439">
        <v>2</v>
      </c>
      <c r="G8" s="439">
        <v>0</v>
      </c>
      <c r="H8" s="441">
        <f t="shared" si="0"/>
        <v>3</v>
      </c>
      <c r="I8" s="441">
        <f t="shared" si="0"/>
        <v>0</v>
      </c>
      <c r="J8" s="441">
        <f t="shared" si="0"/>
        <v>3</v>
      </c>
    </row>
    <row r="9" spans="1:11" ht="14.25" customHeight="1">
      <c r="A9" s="396" t="s">
        <v>924</v>
      </c>
      <c r="B9" s="438">
        <f t="shared" si="2"/>
        <v>6</v>
      </c>
      <c r="C9" s="439">
        <v>3</v>
      </c>
      <c r="D9" s="439">
        <v>3</v>
      </c>
      <c r="E9" s="440">
        <f t="shared" si="1"/>
        <v>7</v>
      </c>
      <c r="F9" s="439">
        <v>4</v>
      </c>
      <c r="G9" s="439">
        <v>3</v>
      </c>
      <c r="H9" s="441">
        <f t="shared" si="0"/>
        <v>-1</v>
      </c>
      <c r="I9" s="441">
        <f t="shared" si="0"/>
        <v>-1</v>
      </c>
      <c r="J9" s="441">
        <f t="shared" si="0"/>
        <v>0</v>
      </c>
    </row>
    <row r="10" spans="1:11" ht="14.25" customHeight="1">
      <c r="A10" s="396" t="s">
        <v>925</v>
      </c>
      <c r="B10" s="438">
        <f t="shared" si="2"/>
        <v>2</v>
      </c>
      <c r="C10" s="439">
        <v>2</v>
      </c>
      <c r="D10" s="439">
        <v>0</v>
      </c>
      <c r="E10" s="440">
        <f t="shared" si="1"/>
        <v>1</v>
      </c>
      <c r="F10" s="439">
        <v>1</v>
      </c>
      <c r="G10" s="439">
        <v>0</v>
      </c>
      <c r="H10" s="441">
        <f t="shared" si="0"/>
        <v>1</v>
      </c>
      <c r="I10" s="441">
        <f t="shared" si="0"/>
        <v>1</v>
      </c>
      <c r="J10" s="441">
        <f t="shared" si="0"/>
        <v>0</v>
      </c>
    </row>
    <row r="11" spans="1:11" ht="14.25" customHeight="1">
      <c r="A11" s="396" t="s">
        <v>926</v>
      </c>
      <c r="B11" s="438">
        <f t="shared" si="2"/>
        <v>1</v>
      </c>
      <c r="C11" s="439">
        <v>1</v>
      </c>
      <c r="D11" s="439">
        <v>0</v>
      </c>
      <c r="E11" s="440">
        <f t="shared" si="1"/>
        <v>3</v>
      </c>
      <c r="F11" s="439">
        <v>2</v>
      </c>
      <c r="G11" s="439">
        <v>1</v>
      </c>
      <c r="H11" s="441">
        <f t="shared" si="0"/>
        <v>-2</v>
      </c>
      <c r="I11" s="441">
        <f t="shared" si="0"/>
        <v>-1</v>
      </c>
      <c r="J11" s="441">
        <f t="shared" si="0"/>
        <v>-1</v>
      </c>
    </row>
    <row r="12" spans="1:11" ht="14.25" customHeight="1">
      <c r="A12" s="396" t="s">
        <v>927</v>
      </c>
      <c r="B12" s="438">
        <f t="shared" si="2"/>
        <v>2</v>
      </c>
      <c r="C12" s="439">
        <v>0</v>
      </c>
      <c r="D12" s="439">
        <v>2</v>
      </c>
      <c r="E12" s="440">
        <f t="shared" si="1"/>
        <v>9</v>
      </c>
      <c r="F12" s="439">
        <v>7</v>
      </c>
      <c r="G12" s="439">
        <v>2</v>
      </c>
      <c r="H12" s="441">
        <f t="shared" si="0"/>
        <v>-7</v>
      </c>
      <c r="I12" s="441">
        <f t="shared" si="0"/>
        <v>-7</v>
      </c>
      <c r="J12" s="441">
        <f t="shared" si="0"/>
        <v>0</v>
      </c>
    </row>
    <row r="13" spans="1:11" ht="14.25" customHeight="1">
      <c r="A13" s="396" t="s">
        <v>928</v>
      </c>
      <c r="B13" s="438">
        <f t="shared" si="2"/>
        <v>17</v>
      </c>
      <c r="C13" s="439">
        <v>16</v>
      </c>
      <c r="D13" s="439">
        <v>1</v>
      </c>
      <c r="E13" s="440">
        <f t="shared" si="1"/>
        <v>11</v>
      </c>
      <c r="F13" s="439">
        <v>5</v>
      </c>
      <c r="G13" s="439">
        <v>6</v>
      </c>
      <c r="H13" s="441">
        <f t="shared" si="0"/>
        <v>6</v>
      </c>
      <c r="I13" s="441">
        <f t="shared" si="0"/>
        <v>11</v>
      </c>
      <c r="J13" s="441">
        <f t="shared" si="0"/>
        <v>-5</v>
      </c>
    </row>
    <row r="14" spans="1:11" ht="14.25" customHeight="1">
      <c r="A14" s="396" t="s">
        <v>929</v>
      </c>
      <c r="B14" s="438">
        <f t="shared" si="2"/>
        <v>5</v>
      </c>
      <c r="C14" s="439">
        <v>3</v>
      </c>
      <c r="D14" s="439">
        <v>2</v>
      </c>
      <c r="E14" s="440">
        <f t="shared" si="1"/>
        <v>9</v>
      </c>
      <c r="F14" s="439">
        <v>5</v>
      </c>
      <c r="G14" s="439">
        <v>4</v>
      </c>
      <c r="H14" s="441">
        <f t="shared" si="0"/>
        <v>-4</v>
      </c>
      <c r="I14" s="441">
        <f t="shared" si="0"/>
        <v>-2</v>
      </c>
      <c r="J14" s="441">
        <f t="shared" si="0"/>
        <v>-2</v>
      </c>
    </row>
    <row r="15" spans="1:11" ht="14.25" customHeight="1">
      <c r="A15" s="396" t="s">
        <v>930</v>
      </c>
      <c r="B15" s="438">
        <f t="shared" si="2"/>
        <v>6</v>
      </c>
      <c r="C15" s="439">
        <v>6</v>
      </c>
      <c r="D15" s="439">
        <v>0</v>
      </c>
      <c r="E15" s="440">
        <f t="shared" si="1"/>
        <v>15</v>
      </c>
      <c r="F15" s="439">
        <v>8</v>
      </c>
      <c r="G15" s="439">
        <v>7</v>
      </c>
      <c r="H15" s="441">
        <f t="shared" si="0"/>
        <v>-9</v>
      </c>
      <c r="I15" s="441">
        <f t="shared" si="0"/>
        <v>-2</v>
      </c>
      <c r="J15" s="441">
        <f t="shared" si="0"/>
        <v>-7</v>
      </c>
    </row>
    <row r="16" spans="1:11" ht="14.25" customHeight="1">
      <c r="A16" s="396" t="s">
        <v>931</v>
      </c>
      <c r="B16" s="438">
        <f t="shared" si="2"/>
        <v>43</v>
      </c>
      <c r="C16" s="439">
        <v>28</v>
      </c>
      <c r="D16" s="439">
        <v>15</v>
      </c>
      <c r="E16" s="440">
        <f t="shared" si="1"/>
        <v>24</v>
      </c>
      <c r="F16" s="439">
        <v>18</v>
      </c>
      <c r="G16" s="439">
        <v>6</v>
      </c>
      <c r="H16" s="441">
        <f t="shared" si="0"/>
        <v>19</v>
      </c>
      <c r="I16" s="441">
        <f t="shared" si="0"/>
        <v>10</v>
      </c>
      <c r="J16" s="441">
        <f t="shared" si="0"/>
        <v>9</v>
      </c>
    </row>
    <row r="17" spans="1:10" ht="14.25" customHeight="1">
      <c r="A17" s="396" t="s">
        <v>932</v>
      </c>
      <c r="B17" s="438">
        <f t="shared" si="2"/>
        <v>29</v>
      </c>
      <c r="C17" s="439">
        <v>12</v>
      </c>
      <c r="D17" s="439">
        <v>17</v>
      </c>
      <c r="E17" s="440">
        <f t="shared" si="1"/>
        <v>29</v>
      </c>
      <c r="F17" s="439">
        <v>17</v>
      </c>
      <c r="G17" s="439">
        <v>12</v>
      </c>
      <c r="H17" s="441">
        <f t="shared" si="0"/>
        <v>0</v>
      </c>
      <c r="I17" s="441">
        <f t="shared" si="0"/>
        <v>-5</v>
      </c>
      <c r="J17" s="441">
        <f t="shared" si="0"/>
        <v>5</v>
      </c>
    </row>
    <row r="18" spans="1:10" ht="14.25" customHeight="1">
      <c r="A18" s="396" t="s">
        <v>933</v>
      </c>
      <c r="B18" s="438">
        <f t="shared" si="2"/>
        <v>63</v>
      </c>
      <c r="C18" s="439">
        <v>36</v>
      </c>
      <c r="D18" s="439">
        <v>27</v>
      </c>
      <c r="E18" s="440">
        <f t="shared" si="1"/>
        <v>117</v>
      </c>
      <c r="F18" s="439">
        <v>57</v>
      </c>
      <c r="G18" s="439">
        <v>60</v>
      </c>
      <c r="H18" s="441">
        <f t="shared" si="0"/>
        <v>-54</v>
      </c>
      <c r="I18" s="441">
        <f t="shared" si="0"/>
        <v>-21</v>
      </c>
      <c r="J18" s="441">
        <f t="shared" si="0"/>
        <v>-33</v>
      </c>
    </row>
    <row r="19" spans="1:10" ht="14.25" customHeight="1">
      <c r="A19" s="396" t="s">
        <v>934</v>
      </c>
      <c r="B19" s="438">
        <f t="shared" si="2"/>
        <v>51</v>
      </c>
      <c r="C19" s="439">
        <v>26</v>
      </c>
      <c r="D19" s="439">
        <v>25</v>
      </c>
      <c r="E19" s="440">
        <f t="shared" si="1"/>
        <v>56</v>
      </c>
      <c r="F19" s="439">
        <v>34</v>
      </c>
      <c r="G19" s="439">
        <v>22</v>
      </c>
      <c r="H19" s="441">
        <f t="shared" si="0"/>
        <v>-5</v>
      </c>
      <c r="I19" s="441">
        <f t="shared" si="0"/>
        <v>-8</v>
      </c>
      <c r="J19" s="441">
        <f t="shared" si="0"/>
        <v>3</v>
      </c>
    </row>
    <row r="20" spans="1:10" ht="14.25" customHeight="1">
      <c r="A20" s="396" t="s">
        <v>935</v>
      </c>
      <c r="B20" s="438">
        <f t="shared" si="2"/>
        <v>21</v>
      </c>
      <c r="C20" s="439">
        <v>13</v>
      </c>
      <c r="D20" s="439">
        <v>8</v>
      </c>
      <c r="E20" s="440">
        <f t="shared" si="1"/>
        <v>30</v>
      </c>
      <c r="F20" s="439">
        <v>18</v>
      </c>
      <c r="G20" s="439">
        <v>12</v>
      </c>
      <c r="H20" s="441">
        <f t="shared" si="0"/>
        <v>-9</v>
      </c>
      <c r="I20" s="441">
        <f t="shared" si="0"/>
        <v>-5</v>
      </c>
      <c r="J20" s="441">
        <f t="shared" si="0"/>
        <v>-4</v>
      </c>
    </row>
    <row r="21" spans="1:10" ht="14.25" customHeight="1">
      <c r="A21" s="396" t="s">
        <v>936</v>
      </c>
      <c r="B21" s="438">
        <f t="shared" si="2"/>
        <v>41</v>
      </c>
      <c r="C21" s="439">
        <v>23</v>
      </c>
      <c r="D21" s="439">
        <v>18</v>
      </c>
      <c r="E21" s="440">
        <f t="shared" si="1"/>
        <v>87</v>
      </c>
      <c r="F21" s="439">
        <v>52</v>
      </c>
      <c r="G21" s="439">
        <v>35</v>
      </c>
      <c r="H21" s="441">
        <f t="shared" ref="H21:J54" si="3">SUM(B21-E21)</f>
        <v>-46</v>
      </c>
      <c r="I21" s="441">
        <f t="shared" si="3"/>
        <v>-29</v>
      </c>
      <c r="J21" s="441">
        <f t="shared" si="3"/>
        <v>-17</v>
      </c>
    </row>
    <row r="22" spans="1:10" ht="14.25" customHeight="1">
      <c r="A22" s="396" t="s">
        <v>937</v>
      </c>
      <c r="B22" s="438">
        <f t="shared" si="2"/>
        <v>521</v>
      </c>
      <c r="C22" s="439">
        <v>279</v>
      </c>
      <c r="D22" s="439">
        <v>242</v>
      </c>
      <c r="E22" s="440">
        <f t="shared" si="1"/>
        <v>774</v>
      </c>
      <c r="F22" s="439">
        <v>375</v>
      </c>
      <c r="G22" s="439">
        <v>399</v>
      </c>
      <c r="H22" s="441">
        <f t="shared" si="3"/>
        <v>-253</v>
      </c>
      <c r="I22" s="441">
        <f t="shared" si="3"/>
        <v>-96</v>
      </c>
      <c r="J22" s="441">
        <f t="shared" si="3"/>
        <v>-157</v>
      </c>
    </row>
    <row r="23" spans="1:10" ht="14.25" customHeight="1">
      <c r="A23" s="396" t="s">
        <v>938</v>
      </c>
      <c r="B23" s="438">
        <f t="shared" si="2"/>
        <v>116</v>
      </c>
      <c r="C23" s="439">
        <v>67</v>
      </c>
      <c r="D23" s="439">
        <v>49</v>
      </c>
      <c r="E23" s="440">
        <f t="shared" si="1"/>
        <v>114</v>
      </c>
      <c r="F23" s="439">
        <v>66</v>
      </c>
      <c r="G23" s="439">
        <v>48</v>
      </c>
      <c r="H23" s="441">
        <f t="shared" si="3"/>
        <v>2</v>
      </c>
      <c r="I23" s="441">
        <f t="shared" si="3"/>
        <v>1</v>
      </c>
      <c r="J23" s="441">
        <f t="shared" si="3"/>
        <v>1</v>
      </c>
    </row>
    <row r="24" spans="1:10" ht="14.25" customHeight="1">
      <c r="A24" s="396" t="s">
        <v>939</v>
      </c>
      <c r="B24" s="438">
        <f t="shared" si="2"/>
        <v>1</v>
      </c>
      <c r="C24" s="439">
        <v>0</v>
      </c>
      <c r="D24" s="439">
        <v>1</v>
      </c>
      <c r="E24" s="440">
        <f t="shared" si="1"/>
        <v>4</v>
      </c>
      <c r="F24" s="439">
        <v>1</v>
      </c>
      <c r="G24" s="439">
        <v>3</v>
      </c>
      <c r="H24" s="441">
        <f t="shared" si="3"/>
        <v>-3</v>
      </c>
      <c r="I24" s="441">
        <f t="shared" si="3"/>
        <v>-1</v>
      </c>
      <c r="J24" s="441">
        <f t="shared" si="3"/>
        <v>-2</v>
      </c>
    </row>
    <row r="25" spans="1:10" ht="14.25" customHeight="1">
      <c r="A25" s="396" t="s">
        <v>940</v>
      </c>
      <c r="B25" s="438">
        <f t="shared" si="2"/>
        <v>6</v>
      </c>
      <c r="C25" s="439">
        <v>3</v>
      </c>
      <c r="D25" s="439">
        <v>3</v>
      </c>
      <c r="E25" s="440">
        <f t="shared" si="1"/>
        <v>14</v>
      </c>
      <c r="F25" s="439">
        <v>10</v>
      </c>
      <c r="G25" s="439">
        <v>4</v>
      </c>
      <c r="H25" s="441">
        <f t="shared" si="3"/>
        <v>-8</v>
      </c>
      <c r="I25" s="441">
        <f t="shared" si="3"/>
        <v>-7</v>
      </c>
      <c r="J25" s="441">
        <f t="shared" si="3"/>
        <v>-1</v>
      </c>
    </row>
    <row r="26" spans="1:10" ht="14.25" customHeight="1">
      <c r="A26" s="396" t="s">
        <v>941</v>
      </c>
      <c r="B26" s="438">
        <f t="shared" si="2"/>
        <v>12</v>
      </c>
      <c r="C26" s="439">
        <v>9</v>
      </c>
      <c r="D26" s="439">
        <v>3</v>
      </c>
      <c r="E26" s="440">
        <f t="shared" si="1"/>
        <v>22</v>
      </c>
      <c r="F26" s="439">
        <v>15</v>
      </c>
      <c r="G26" s="439">
        <v>7</v>
      </c>
      <c r="H26" s="441">
        <f t="shared" si="3"/>
        <v>-10</v>
      </c>
      <c r="I26" s="441">
        <f t="shared" si="3"/>
        <v>-6</v>
      </c>
      <c r="J26" s="441">
        <f t="shared" si="3"/>
        <v>-4</v>
      </c>
    </row>
    <row r="27" spans="1:10" ht="14.25" customHeight="1">
      <c r="A27" s="396" t="s">
        <v>942</v>
      </c>
      <c r="B27" s="438">
        <f t="shared" si="2"/>
        <v>35</v>
      </c>
      <c r="C27" s="439">
        <v>24</v>
      </c>
      <c r="D27" s="439">
        <v>11</v>
      </c>
      <c r="E27" s="440">
        <f t="shared" si="1"/>
        <v>21</v>
      </c>
      <c r="F27" s="439">
        <v>11</v>
      </c>
      <c r="G27" s="439">
        <v>10</v>
      </c>
      <c r="H27" s="441">
        <f t="shared" si="3"/>
        <v>14</v>
      </c>
      <c r="I27" s="441">
        <f t="shared" si="3"/>
        <v>13</v>
      </c>
      <c r="J27" s="441">
        <f t="shared" si="3"/>
        <v>1</v>
      </c>
    </row>
    <row r="28" spans="1:10" ht="14.25" customHeight="1">
      <c r="A28" s="396" t="s">
        <v>943</v>
      </c>
      <c r="B28" s="438">
        <f t="shared" si="2"/>
        <v>72</v>
      </c>
      <c r="C28" s="439">
        <v>49</v>
      </c>
      <c r="D28" s="439">
        <v>23</v>
      </c>
      <c r="E28" s="440">
        <f t="shared" si="1"/>
        <v>82</v>
      </c>
      <c r="F28" s="439">
        <v>55</v>
      </c>
      <c r="G28" s="439">
        <v>27</v>
      </c>
      <c r="H28" s="441">
        <f t="shared" si="3"/>
        <v>-10</v>
      </c>
      <c r="I28" s="441">
        <f t="shared" si="3"/>
        <v>-6</v>
      </c>
      <c r="J28" s="441">
        <f t="shared" si="3"/>
        <v>-4</v>
      </c>
    </row>
    <row r="29" spans="1:10" ht="14.25" customHeight="1">
      <c r="A29" s="396" t="s">
        <v>944</v>
      </c>
      <c r="B29" s="438">
        <f t="shared" si="2"/>
        <v>22</v>
      </c>
      <c r="C29" s="439">
        <v>15</v>
      </c>
      <c r="D29" s="439">
        <v>7</v>
      </c>
      <c r="E29" s="440">
        <f t="shared" si="1"/>
        <v>28</v>
      </c>
      <c r="F29" s="439">
        <v>19</v>
      </c>
      <c r="G29" s="439">
        <v>9</v>
      </c>
      <c r="H29" s="441">
        <f t="shared" si="3"/>
        <v>-6</v>
      </c>
      <c r="I29" s="441">
        <f t="shared" si="3"/>
        <v>-4</v>
      </c>
      <c r="J29" s="441">
        <f t="shared" si="3"/>
        <v>-2</v>
      </c>
    </row>
    <row r="30" spans="1:10" ht="14.25" customHeight="1">
      <c r="A30" s="396" t="s">
        <v>945</v>
      </c>
      <c r="B30" s="438">
        <f t="shared" si="2"/>
        <v>30</v>
      </c>
      <c r="C30" s="439">
        <v>20</v>
      </c>
      <c r="D30" s="439">
        <v>10</v>
      </c>
      <c r="E30" s="440">
        <f t="shared" si="1"/>
        <v>22</v>
      </c>
      <c r="F30" s="439">
        <v>12</v>
      </c>
      <c r="G30" s="439">
        <v>10</v>
      </c>
      <c r="H30" s="441">
        <f t="shared" si="3"/>
        <v>8</v>
      </c>
      <c r="I30" s="441">
        <f t="shared" si="3"/>
        <v>8</v>
      </c>
      <c r="J30" s="441">
        <f t="shared" si="3"/>
        <v>0</v>
      </c>
    </row>
    <row r="31" spans="1:10" ht="14.25" customHeight="1">
      <c r="A31" s="396" t="s">
        <v>946</v>
      </c>
      <c r="B31" s="438">
        <f t="shared" si="2"/>
        <v>31</v>
      </c>
      <c r="C31" s="439">
        <v>21</v>
      </c>
      <c r="D31" s="439">
        <v>10</v>
      </c>
      <c r="E31" s="440">
        <f t="shared" si="1"/>
        <v>23</v>
      </c>
      <c r="F31" s="439">
        <v>13</v>
      </c>
      <c r="G31" s="439">
        <v>10</v>
      </c>
      <c r="H31" s="441">
        <f t="shared" si="3"/>
        <v>8</v>
      </c>
      <c r="I31" s="441">
        <f t="shared" si="3"/>
        <v>8</v>
      </c>
      <c r="J31" s="441">
        <f t="shared" si="3"/>
        <v>0</v>
      </c>
    </row>
    <row r="32" spans="1:10" ht="14.25" customHeight="1">
      <c r="A32" s="396" t="s">
        <v>947</v>
      </c>
      <c r="B32" s="438">
        <f t="shared" si="2"/>
        <v>91</v>
      </c>
      <c r="C32" s="439">
        <v>54</v>
      </c>
      <c r="D32" s="439">
        <v>37</v>
      </c>
      <c r="E32" s="440">
        <f t="shared" si="1"/>
        <v>99</v>
      </c>
      <c r="F32" s="442">
        <v>47</v>
      </c>
      <c r="G32" s="439">
        <v>52</v>
      </c>
      <c r="H32" s="441">
        <f t="shared" si="3"/>
        <v>-8</v>
      </c>
      <c r="I32" s="441">
        <f t="shared" si="3"/>
        <v>7</v>
      </c>
      <c r="J32" s="441">
        <f t="shared" si="3"/>
        <v>-15</v>
      </c>
    </row>
    <row r="33" spans="1:10" ht="14.25" customHeight="1">
      <c r="A33" s="396" t="s">
        <v>948</v>
      </c>
      <c r="B33" s="438">
        <f t="shared" si="2"/>
        <v>61</v>
      </c>
      <c r="C33" s="439">
        <v>38</v>
      </c>
      <c r="D33" s="439">
        <v>23</v>
      </c>
      <c r="E33" s="440">
        <f t="shared" si="1"/>
        <v>35</v>
      </c>
      <c r="F33" s="439">
        <v>16</v>
      </c>
      <c r="G33" s="439">
        <v>19</v>
      </c>
      <c r="H33" s="441">
        <f t="shared" si="3"/>
        <v>26</v>
      </c>
      <c r="I33" s="441">
        <f t="shared" si="3"/>
        <v>22</v>
      </c>
      <c r="J33" s="441">
        <f t="shared" si="3"/>
        <v>4</v>
      </c>
    </row>
    <row r="34" spans="1:10" ht="14.25" customHeight="1">
      <c r="A34" s="396" t="s">
        <v>949</v>
      </c>
      <c r="B34" s="438">
        <f t="shared" si="2"/>
        <v>12</v>
      </c>
      <c r="C34" s="442">
        <v>5</v>
      </c>
      <c r="D34" s="439">
        <v>7</v>
      </c>
      <c r="E34" s="440">
        <f t="shared" si="1"/>
        <v>10</v>
      </c>
      <c r="F34" s="439">
        <v>3</v>
      </c>
      <c r="G34" s="439">
        <v>7</v>
      </c>
      <c r="H34" s="441">
        <f t="shared" si="3"/>
        <v>2</v>
      </c>
      <c r="I34" s="441">
        <f t="shared" si="3"/>
        <v>2</v>
      </c>
      <c r="J34" s="441">
        <f t="shared" si="3"/>
        <v>0</v>
      </c>
    </row>
    <row r="35" spans="1:10" ht="14.25" customHeight="1">
      <c r="A35" s="396" t="s">
        <v>950</v>
      </c>
      <c r="B35" s="438">
        <f t="shared" si="2"/>
        <v>2</v>
      </c>
      <c r="C35" s="439">
        <v>1</v>
      </c>
      <c r="D35" s="439">
        <v>1</v>
      </c>
      <c r="E35" s="440">
        <f t="shared" si="1"/>
        <v>8</v>
      </c>
      <c r="F35" s="442">
        <v>2</v>
      </c>
      <c r="G35" s="439">
        <v>6</v>
      </c>
      <c r="H35" s="441">
        <f t="shared" si="3"/>
        <v>-6</v>
      </c>
      <c r="I35" s="441">
        <f t="shared" si="3"/>
        <v>-1</v>
      </c>
      <c r="J35" s="441">
        <f t="shared" si="3"/>
        <v>-5</v>
      </c>
    </row>
    <row r="36" spans="1:10" ht="14.25" customHeight="1">
      <c r="A36" s="396" t="s">
        <v>951</v>
      </c>
      <c r="B36" s="438">
        <f t="shared" si="2"/>
        <v>0</v>
      </c>
      <c r="C36" s="439">
        <v>0</v>
      </c>
      <c r="D36" s="439">
        <v>0</v>
      </c>
      <c r="E36" s="440">
        <f t="shared" si="1"/>
        <v>2</v>
      </c>
      <c r="F36" s="439">
        <v>1</v>
      </c>
      <c r="G36" s="439">
        <v>1</v>
      </c>
      <c r="H36" s="441">
        <f t="shared" si="3"/>
        <v>-2</v>
      </c>
      <c r="I36" s="441">
        <f t="shared" si="3"/>
        <v>-1</v>
      </c>
      <c r="J36" s="441">
        <f t="shared" si="3"/>
        <v>-1</v>
      </c>
    </row>
    <row r="37" spans="1:10" ht="14.25" customHeight="1">
      <c r="A37" s="396" t="s">
        <v>952</v>
      </c>
      <c r="B37" s="438">
        <f t="shared" si="2"/>
        <v>3</v>
      </c>
      <c r="C37" s="442">
        <v>3</v>
      </c>
      <c r="D37" s="439">
        <v>0</v>
      </c>
      <c r="E37" s="440">
        <f t="shared" si="1"/>
        <v>4</v>
      </c>
      <c r="F37" s="439">
        <v>3</v>
      </c>
      <c r="G37" s="442">
        <v>1</v>
      </c>
      <c r="H37" s="441">
        <f t="shared" si="3"/>
        <v>-1</v>
      </c>
      <c r="I37" s="441">
        <f t="shared" si="3"/>
        <v>0</v>
      </c>
      <c r="J37" s="441">
        <f t="shared" si="3"/>
        <v>-1</v>
      </c>
    </row>
    <row r="38" spans="1:10" ht="14.25" customHeight="1">
      <c r="A38" s="396" t="s">
        <v>953</v>
      </c>
      <c r="B38" s="438">
        <f t="shared" si="2"/>
        <v>6</v>
      </c>
      <c r="C38" s="439">
        <v>4</v>
      </c>
      <c r="D38" s="439">
        <v>2</v>
      </c>
      <c r="E38" s="440">
        <f t="shared" si="1"/>
        <v>5</v>
      </c>
      <c r="F38" s="439">
        <v>2</v>
      </c>
      <c r="G38" s="439">
        <v>3</v>
      </c>
      <c r="H38" s="441">
        <f t="shared" si="3"/>
        <v>1</v>
      </c>
      <c r="I38" s="441">
        <f t="shared" si="3"/>
        <v>2</v>
      </c>
      <c r="J38" s="441">
        <f t="shared" si="3"/>
        <v>-1</v>
      </c>
    </row>
    <row r="39" spans="1:10" ht="14.25" customHeight="1">
      <c r="A39" s="396" t="s">
        <v>954</v>
      </c>
      <c r="B39" s="438">
        <f t="shared" si="2"/>
        <v>19</v>
      </c>
      <c r="C39" s="439">
        <v>11</v>
      </c>
      <c r="D39" s="439">
        <v>8</v>
      </c>
      <c r="E39" s="440">
        <f t="shared" si="1"/>
        <v>13</v>
      </c>
      <c r="F39" s="439">
        <v>6</v>
      </c>
      <c r="G39" s="439">
        <v>7</v>
      </c>
      <c r="H39" s="441">
        <f t="shared" si="3"/>
        <v>6</v>
      </c>
      <c r="I39" s="441">
        <f t="shared" si="3"/>
        <v>5</v>
      </c>
      <c r="J39" s="441">
        <f t="shared" si="3"/>
        <v>1</v>
      </c>
    </row>
    <row r="40" spans="1:10" ht="14.25" customHeight="1">
      <c r="A40" s="396" t="s">
        <v>955</v>
      </c>
      <c r="B40" s="438">
        <f t="shared" si="2"/>
        <v>2</v>
      </c>
      <c r="C40" s="439">
        <v>1</v>
      </c>
      <c r="D40" s="439">
        <v>1</v>
      </c>
      <c r="E40" s="440">
        <f t="shared" si="1"/>
        <v>6</v>
      </c>
      <c r="F40" s="439">
        <v>3</v>
      </c>
      <c r="G40" s="439">
        <v>3</v>
      </c>
      <c r="H40" s="441">
        <f t="shared" si="3"/>
        <v>-4</v>
      </c>
      <c r="I40" s="441">
        <f t="shared" si="3"/>
        <v>-2</v>
      </c>
      <c r="J40" s="441">
        <f t="shared" si="3"/>
        <v>-2</v>
      </c>
    </row>
    <row r="41" spans="1:10" ht="14.25" customHeight="1">
      <c r="A41" s="396" t="s">
        <v>956</v>
      </c>
      <c r="B41" s="438">
        <f t="shared" si="2"/>
        <v>2</v>
      </c>
      <c r="C41" s="439">
        <v>0</v>
      </c>
      <c r="D41" s="439">
        <v>2</v>
      </c>
      <c r="E41" s="440">
        <f t="shared" si="1"/>
        <v>2</v>
      </c>
      <c r="F41" s="442">
        <v>0</v>
      </c>
      <c r="G41" s="439">
        <v>2</v>
      </c>
      <c r="H41" s="441">
        <f t="shared" si="3"/>
        <v>0</v>
      </c>
      <c r="I41" s="441">
        <f t="shared" si="3"/>
        <v>0</v>
      </c>
      <c r="J41" s="441">
        <f t="shared" si="3"/>
        <v>0</v>
      </c>
    </row>
    <row r="42" spans="1:10" ht="14.25" customHeight="1">
      <c r="A42" s="396" t="s">
        <v>957</v>
      </c>
      <c r="B42" s="438">
        <f t="shared" si="2"/>
        <v>3</v>
      </c>
      <c r="C42" s="439">
        <v>2</v>
      </c>
      <c r="D42" s="439">
        <v>1</v>
      </c>
      <c r="E42" s="440">
        <f t="shared" si="1"/>
        <v>1</v>
      </c>
      <c r="F42" s="439">
        <v>1</v>
      </c>
      <c r="G42" s="439">
        <v>0</v>
      </c>
      <c r="H42" s="441">
        <f t="shared" si="3"/>
        <v>2</v>
      </c>
      <c r="I42" s="441">
        <f t="shared" si="3"/>
        <v>1</v>
      </c>
      <c r="J42" s="441">
        <f t="shared" si="3"/>
        <v>1</v>
      </c>
    </row>
    <row r="43" spans="1:10" ht="14.25" customHeight="1">
      <c r="A43" s="396" t="s">
        <v>958</v>
      </c>
      <c r="B43" s="438">
        <f t="shared" si="2"/>
        <v>5</v>
      </c>
      <c r="C43" s="442">
        <v>2</v>
      </c>
      <c r="D43" s="439">
        <v>3</v>
      </c>
      <c r="E43" s="440">
        <f t="shared" si="1"/>
        <v>6</v>
      </c>
      <c r="F43" s="439">
        <v>4</v>
      </c>
      <c r="G43" s="439">
        <v>2</v>
      </c>
      <c r="H43" s="441">
        <f t="shared" si="3"/>
        <v>-1</v>
      </c>
      <c r="I43" s="441">
        <f t="shared" si="3"/>
        <v>-2</v>
      </c>
      <c r="J43" s="441">
        <f t="shared" si="3"/>
        <v>1</v>
      </c>
    </row>
    <row r="44" spans="1:10" ht="14.25" customHeight="1">
      <c r="A44" s="396" t="s">
        <v>959</v>
      </c>
      <c r="B44" s="438">
        <f t="shared" si="2"/>
        <v>0</v>
      </c>
      <c r="C44" s="439">
        <v>0</v>
      </c>
      <c r="D44" s="439">
        <v>0</v>
      </c>
      <c r="E44" s="440">
        <f t="shared" si="1"/>
        <v>2</v>
      </c>
      <c r="F44" s="439">
        <v>1</v>
      </c>
      <c r="G44" s="439">
        <v>1</v>
      </c>
      <c r="H44" s="441">
        <f t="shared" si="3"/>
        <v>-2</v>
      </c>
      <c r="I44" s="441">
        <f t="shared" si="3"/>
        <v>-1</v>
      </c>
      <c r="J44" s="441">
        <f t="shared" si="3"/>
        <v>-1</v>
      </c>
    </row>
    <row r="45" spans="1:10" ht="14.25" customHeight="1">
      <c r="A45" s="396" t="s">
        <v>960</v>
      </c>
      <c r="B45" s="438">
        <f t="shared" si="2"/>
        <v>10</v>
      </c>
      <c r="C45" s="439">
        <v>7</v>
      </c>
      <c r="D45" s="439">
        <v>3</v>
      </c>
      <c r="E45" s="440">
        <f t="shared" si="1"/>
        <v>18</v>
      </c>
      <c r="F45" s="439">
        <v>7</v>
      </c>
      <c r="G45" s="439">
        <v>11</v>
      </c>
      <c r="H45" s="441">
        <f t="shared" si="3"/>
        <v>-8</v>
      </c>
      <c r="I45" s="441">
        <f t="shared" si="3"/>
        <v>0</v>
      </c>
      <c r="J45" s="441">
        <f t="shared" si="3"/>
        <v>-8</v>
      </c>
    </row>
    <row r="46" spans="1:10" ht="14.25" customHeight="1">
      <c r="A46" s="396" t="s">
        <v>961</v>
      </c>
      <c r="B46" s="438">
        <f t="shared" si="2"/>
        <v>4</v>
      </c>
      <c r="C46" s="439">
        <v>3</v>
      </c>
      <c r="D46" s="439">
        <v>1</v>
      </c>
      <c r="E46" s="440">
        <f t="shared" si="1"/>
        <v>2</v>
      </c>
      <c r="F46" s="439">
        <v>2</v>
      </c>
      <c r="G46" s="439">
        <v>0</v>
      </c>
      <c r="H46" s="441">
        <f t="shared" si="3"/>
        <v>2</v>
      </c>
      <c r="I46" s="441">
        <f t="shared" si="3"/>
        <v>1</v>
      </c>
      <c r="J46" s="441">
        <f t="shared" si="3"/>
        <v>1</v>
      </c>
    </row>
    <row r="47" spans="1:10" ht="14.25" customHeight="1">
      <c r="A47" s="396" t="s">
        <v>962</v>
      </c>
      <c r="B47" s="438">
        <f t="shared" si="2"/>
        <v>3</v>
      </c>
      <c r="C47" s="439">
        <v>2</v>
      </c>
      <c r="D47" s="442">
        <v>1</v>
      </c>
      <c r="E47" s="440">
        <f t="shared" si="1"/>
        <v>4</v>
      </c>
      <c r="F47" s="442">
        <v>2</v>
      </c>
      <c r="G47" s="442">
        <v>2</v>
      </c>
      <c r="H47" s="441">
        <f t="shared" si="3"/>
        <v>-1</v>
      </c>
      <c r="I47" s="441">
        <f t="shared" si="3"/>
        <v>0</v>
      </c>
      <c r="J47" s="441">
        <f t="shared" si="3"/>
        <v>-1</v>
      </c>
    </row>
    <row r="48" spans="1:10" ht="14.25" customHeight="1">
      <c r="A48" s="396" t="s">
        <v>963</v>
      </c>
      <c r="B48" s="438">
        <f t="shared" si="2"/>
        <v>4</v>
      </c>
      <c r="C48" s="439">
        <v>4</v>
      </c>
      <c r="D48" s="439">
        <v>0</v>
      </c>
      <c r="E48" s="440">
        <f t="shared" si="1"/>
        <v>4</v>
      </c>
      <c r="F48" s="439">
        <v>4</v>
      </c>
      <c r="G48" s="439">
        <v>0</v>
      </c>
      <c r="H48" s="441">
        <f t="shared" si="3"/>
        <v>0</v>
      </c>
      <c r="I48" s="441">
        <f t="shared" si="3"/>
        <v>0</v>
      </c>
      <c r="J48" s="441">
        <f t="shared" si="3"/>
        <v>0</v>
      </c>
    </row>
    <row r="49" spans="1:10" ht="14.25" customHeight="1">
      <c r="A49" s="396" t="s">
        <v>964</v>
      </c>
      <c r="B49" s="438">
        <f t="shared" si="2"/>
        <v>7</v>
      </c>
      <c r="C49" s="442">
        <v>4</v>
      </c>
      <c r="D49" s="442">
        <v>3</v>
      </c>
      <c r="E49" s="440">
        <f t="shared" si="1"/>
        <v>9</v>
      </c>
      <c r="F49" s="442">
        <v>2</v>
      </c>
      <c r="G49" s="442">
        <v>7</v>
      </c>
      <c r="H49" s="441">
        <f t="shared" si="3"/>
        <v>-2</v>
      </c>
      <c r="I49" s="441">
        <f t="shared" si="3"/>
        <v>2</v>
      </c>
      <c r="J49" s="441">
        <f t="shared" si="3"/>
        <v>-4</v>
      </c>
    </row>
    <row r="50" spans="1:10" ht="14.25" customHeight="1">
      <c r="A50" s="396" t="s">
        <v>965</v>
      </c>
      <c r="B50" s="438">
        <f t="shared" si="2"/>
        <v>2</v>
      </c>
      <c r="C50" s="439">
        <v>2</v>
      </c>
      <c r="D50" s="439">
        <v>0</v>
      </c>
      <c r="E50" s="440">
        <f t="shared" si="1"/>
        <v>9</v>
      </c>
      <c r="F50" s="439">
        <v>3</v>
      </c>
      <c r="G50" s="442">
        <v>6</v>
      </c>
      <c r="H50" s="441">
        <f t="shared" si="3"/>
        <v>-7</v>
      </c>
      <c r="I50" s="441">
        <f t="shared" si="3"/>
        <v>-1</v>
      </c>
      <c r="J50" s="441">
        <f t="shared" si="3"/>
        <v>-6</v>
      </c>
    </row>
    <row r="51" spans="1:10" ht="14.25" customHeight="1">
      <c r="A51" s="396" t="s">
        <v>966</v>
      </c>
      <c r="B51" s="438">
        <f t="shared" si="2"/>
        <v>0</v>
      </c>
      <c r="C51" s="439">
        <v>0</v>
      </c>
      <c r="D51" s="439">
        <v>0</v>
      </c>
      <c r="E51" s="440">
        <f t="shared" si="1"/>
        <v>5</v>
      </c>
      <c r="F51" s="439">
        <v>3</v>
      </c>
      <c r="G51" s="439">
        <v>2</v>
      </c>
      <c r="H51" s="441">
        <f t="shared" si="3"/>
        <v>-5</v>
      </c>
      <c r="I51" s="441">
        <f t="shared" si="3"/>
        <v>-3</v>
      </c>
      <c r="J51" s="441">
        <f t="shared" si="3"/>
        <v>-2</v>
      </c>
    </row>
    <row r="52" spans="1:10" ht="14.25" customHeight="1">
      <c r="A52" s="396" t="s">
        <v>967</v>
      </c>
      <c r="B52" s="438">
        <f t="shared" si="2"/>
        <v>15</v>
      </c>
      <c r="C52" s="439">
        <v>6</v>
      </c>
      <c r="D52" s="439">
        <v>9</v>
      </c>
      <c r="E52" s="440">
        <f t="shared" si="1"/>
        <v>7</v>
      </c>
      <c r="F52" s="439">
        <v>2</v>
      </c>
      <c r="G52" s="439">
        <v>5</v>
      </c>
      <c r="H52" s="441">
        <f t="shared" si="3"/>
        <v>8</v>
      </c>
      <c r="I52" s="441">
        <f t="shared" si="3"/>
        <v>4</v>
      </c>
      <c r="J52" s="441">
        <f t="shared" si="3"/>
        <v>4</v>
      </c>
    </row>
    <row r="53" spans="1:10" ht="14.25" customHeight="1">
      <c r="A53" s="398" t="s">
        <v>968</v>
      </c>
      <c r="B53" s="438">
        <f t="shared" si="2"/>
        <v>54</v>
      </c>
      <c r="C53" s="439">
        <v>18</v>
      </c>
      <c r="D53" s="439">
        <v>36</v>
      </c>
      <c r="E53" s="440">
        <f t="shared" si="1"/>
        <v>117</v>
      </c>
      <c r="F53" s="439">
        <v>57</v>
      </c>
      <c r="G53" s="439">
        <v>60</v>
      </c>
      <c r="H53" s="441">
        <f t="shared" si="3"/>
        <v>-63</v>
      </c>
      <c r="I53" s="441">
        <f t="shared" si="3"/>
        <v>-39</v>
      </c>
      <c r="J53" s="441">
        <f t="shared" si="3"/>
        <v>-24</v>
      </c>
    </row>
    <row r="54" spans="1:10" ht="14.25" customHeight="1" thickBot="1">
      <c r="A54" s="399" t="s">
        <v>969</v>
      </c>
      <c r="B54" s="443">
        <f>SUM(C54:D54)</f>
        <v>22</v>
      </c>
      <c r="C54" s="444">
        <v>9</v>
      </c>
      <c r="D54" s="444">
        <v>13</v>
      </c>
      <c r="E54" s="445">
        <f t="shared" si="1"/>
        <v>10</v>
      </c>
      <c r="F54" s="444">
        <v>4</v>
      </c>
      <c r="G54" s="444">
        <v>6</v>
      </c>
      <c r="H54" s="446">
        <f t="shared" si="3"/>
        <v>12</v>
      </c>
      <c r="I54" s="446">
        <f>SUM(C54-F54)</f>
        <v>5</v>
      </c>
      <c r="J54" s="446">
        <f>SUM(D54-G54)</f>
        <v>7</v>
      </c>
    </row>
    <row r="55" spans="1:10" s="450" customFormat="1">
      <c r="A55" s="447"/>
      <c r="B55" s="448"/>
      <c r="C55" s="448"/>
      <c r="D55" s="448"/>
      <c r="E55" s="448"/>
      <c r="F55" s="448"/>
      <c r="G55" s="448"/>
      <c r="H55" s="448"/>
      <c r="I55" s="448"/>
      <c r="J55" s="449" t="s">
        <v>478</v>
      </c>
    </row>
  </sheetData>
  <mergeCells count="4">
    <mergeCell ref="A3:A4"/>
    <mergeCell ref="B3:D3"/>
    <mergeCell ref="E3:G3"/>
    <mergeCell ref="H3:J3"/>
  </mergeCells>
  <phoneticPr fontId="2"/>
  <printOptions horizontalCentered="1"/>
  <pageMargins left="0.39370078740157483" right="0.39370078740157483" top="0.59055118110236227" bottom="0.59055118110236227" header="0.11811023622047245" footer="0.11811023622047245"/>
  <pageSetup paperSize="9" firstPageNumber="21" orientation="portrait" r:id="rId1"/>
  <headerFooter alignWithMargins="0">
    <oddFooter>&amp;C&amp;"ＭＳ 明朝,標準"&amp;10&amp;P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CFE0A-5DC4-4A17-A9A7-5979EE5582C2}">
  <dimension ref="A1:S57"/>
  <sheetViews>
    <sheetView view="pageBreakPreview" topLeftCell="A4" zoomScaleNormal="100" zoomScaleSheetLayoutView="100" workbookViewId="0">
      <selection activeCell="U36" sqref="U36"/>
    </sheetView>
  </sheetViews>
  <sheetFormatPr defaultRowHeight="15" customHeight="1"/>
  <cols>
    <col min="1" max="1" width="14.08984375" style="455" customWidth="1"/>
    <col min="2" max="10" width="8.81640625" style="455" customWidth="1"/>
    <col min="11" max="11" width="11.08984375" style="462" bestFit="1" customWidth="1"/>
    <col min="12" max="13" width="11.08984375" style="463" bestFit="1" customWidth="1"/>
    <col min="14" max="16384" width="8.7265625" style="463"/>
  </cols>
  <sheetData>
    <row r="1" spans="1:19" s="455" customFormat="1" ht="26.25" customHeight="1">
      <c r="A1" s="4501" t="s">
        <v>979</v>
      </c>
      <c r="B1" s="4501"/>
      <c r="C1" s="4501"/>
      <c r="D1" s="4501"/>
      <c r="E1" s="4501"/>
      <c r="F1" s="4501"/>
      <c r="G1" s="4501"/>
      <c r="H1" s="4501"/>
      <c r="I1" s="4501"/>
      <c r="J1" s="4501"/>
      <c r="K1" s="453"/>
      <c r="L1" s="454"/>
      <c r="M1" s="454"/>
      <c r="N1" s="454"/>
      <c r="O1" s="454"/>
      <c r="P1" s="454"/>
      <c r="Q1" s="454"/>
      <c r="R1" s="454"/>
      <c r="S1" s="454"/>
    </row>
    <row r="2" spans="1:19" s="456" customFormat="1" ht="15" customHeight="1" thickBot="1">
      <c r="B2" s="457"/>
      <c r="C2" s="458"/>
      <c r="D2" s="458"/>
      <c r="J2" s="459" t="s">
        <v>980</v>
      </c>
      <c r="K2" s="460"/>
    </row>
    <row r="3" spans="1:19" ht="18.75" customHeight="1">
      <c r="A3" s="4495" t="s">
        <v>981</v>
      </c>
      <c r="B3" s="4497" t="s">
        <v>982</v>
      </c>
      <c r="C3" s="4497"/>
      <c r="D3" s="4497"/>
      <c r="E3" s="4497" t="s">
        <v>983</v>
      </c>
      <c r="F3" s="4497"/>
      <c r="G3" s="4497"/>
      <c r="H3" s="4498" t="s">
        <v>984</v>
      </c>
      <c r="I3" s="4500"/>
      <c r="J3" s="4502"/>
    </row>
    <row r="4" spans="1:19" ht="18.75" customHeight="1">
      <c r="A4" s="4496"/>
      <c r="B4" s="464" t="s">
        <v>838</v>
      </c>
      <c r="C4" s="464" t="s">
        <v>379</v>
      </c>
      <c r="D4" s="465" t="s">
        <v>380</v>
      </c>
      <c r="E4" s="464" t="s">
        <v>838</v>
      </c>
      <c r="F4" s="464" t="s">
        <v>379</v>
      </c>
      <c r="G4" s="465" t="s">
        <v>380</v>
      </c>
      <c r="H4" s="464" t="s">
        <v>838</v>
      </c>
      <c r="I4" s="464" t="s">
        <v>379</v>
      </c>
      <c r="J4" s="465" t="s">
        <v>380</v>
      </c>
    </row>
    <row r="5" spans="1:19" ht="16.5" customHeight="1">
      <c r="A5" s="466" t="s">
        <v>985</v>
      </c>
      <c r="B5" s="467">
        <f>B6+B10+B21+B28</f>
        <v>63220</v>
      </c>
      <c r="C5" s="468">
        <f t="shared" ref="C5:G5" si="0">C6+C10+C21+C28</f>
        <v>29939</v>
      </c>
      <c r="D5" s="468">
        <f t="shared" si="0"/>
        <v>33281</v>
      </c>
      <c r="E5" s="468">
        <f t="shared" si="0"/>
        <v>67186</v>
      </c>
      <c r="F5" s="468">
        <f t="shared" si="0"/>
        <v>31420</v>
      </c>
      <c r="G5" s="468">
        <f t="shared" si="0"/>
        <v>35766</v>
      </c>
      <c r="H5" s="468">
        <v>71887</v>
      </c>
      <c r="I5" s="468">
        <v>33498</v>
      </c>
      <c r="J5" s="468">
        <v>38389</v>
      </c>
    </row>
    <row r="6" spans="1:19" ht="16.5" customHeight="1">
      <c r="A6" s="469" t="s">
        <v>986</v>
      </c>
      <c r="B6" s="470">
        <f>SUM(B7:B9)</f>
        <v>6715</v>
      </c>
      <c r="C6" s="471">
        <f>SUM(C7:C9)</f>
        <v>3472</v>
      </c>
      <c r="D6" s="471">
        <f>SUM(D7:D9)</f>
        <v>3243</v>
      </c>
      <c r="E6" s="471">
        <v>7749</v>
      </c>
      <c r="F6" s="471">
        <f>SUM(F7:F9)</f>
        <v>3911</v>
      </c>
      <c r="G6" s="471">
        <f>SUM(G7:G9)</f>
        <v>3838</v>
      </c>
      <c r="H6" s="471">
        <v>8954</v>
      </c>
      <c r="I6" s="471">
        <v>4517</v>
      </c>
      <c r="J6" s="471">
        <v>4437</v>
      </c>
    </row>
    <row r="7" spans="1:19" ht="16.5" customHeight="1">
      <c r="A7" s="472" t="s">
        <v>901</v>
      </c>
      <c r="B7" s="473">
        <v>1838</v>
      </c>
      <c r="C7" s="474">
        <v>974</v>
      </c>
      <c r="D7" s="474">
        <v>864</v>
      </c>
      <c r="E7" s="474">
        <v>2218</v>
      </c>
      <c r="F7" s="474">
        <v>1146</v>
      </c>
      <c r="G7" s="474">
        <v>1072</v>
      </c>
      <c r="H7" s="474">
        <v>2646</v>
      </c>
      <c r="I7" s="474">
        <v>1341</v>
      </c>
      <c r="J7" s="474">
        <v>1305</v>
      </c>
    </row>
    <row r="8" spans="1:19" ht="16.5" customHeight="1">
      <c r="A8" s="472" t="s">
        <v>987</v>
      </c>
      <c r="B8" s="473">
        <v>2244</v>
      </c>
      <c r="C8" s="474">
        <v>1158</v>
      </c>
      <c r="D8" s="474">
        <v>1086</v>
      </c>
      <c r="E8" s="474">
        <v>2639</v>
      </c>
      <c r="F8" s="474">
        <v>1338</v>
      </c>
      <c r="G8" s="474">
        <v>1301</v>
      </c>
      <c r="H8" s="474">
        <v>2938</v>
      </c>
      <c r="I8" s="474">
        <v>1454</v>
      </c>
      <c r="J8" s="474">
        <v>1484</v>
      </c>
    </row>
    <row r="9" spans="1:19" ht="16.5" customHeight="1">
      <c r="A9" s="472" t="s">
        <v>988</v>
      </c>
      <c r="B9" s="473">
        <v>2633</v>
      </c>
      <c r="C9" s="474">
        <v>1340</v>
      </c>
      <c r="D9" s="474">
        <v>1293</v>
      </c>
      <c r="E9" s="474">
        <v>2892</v>
      </c>
      <c r="F9" s="474">
        <v>1427</v>
      </c>
      <c r="G9" s="474">
        <v>1465</v>
      </c>
      <c r="H9" s="474">
        <v>3370</v>
      </c>
      <c r="I9" s="474">
        <v>1722</v>
      </c>
      <c r="J9" s="474">
        <v>1648</v>
      </c>
    </row>
    <row r="10" spans="1:19" ht="16.5" customHeight="1">
      <c r="A10" s="475" t="s">
        <v>989</v>
      </c>
      <c r="B10" s="470">
        <f t="shared" ref="B10:G10" si="1">SUM(B11:B20)</f>
        <v>33589</v>
      </c>
      <c r="C10" s="471">
        <f t="shared" si="1"/>
        <v>16915</v>
      </c>
      <c r="D10" s="471">
        <f t="shared" si="1"/>
        <v>16674</v>
      </c>
      <c r="E10" s="471">
        <f t="shared" si="1"/>
        <v>36992</v>
      </c>
      <c r="F10" s="471">
        <f t="shared" si="1"/>
        <v>18257</v>
      </c>
      <c r="G10" s="471">
        <f t="shared" si="1"/>
        <v>18735</v>
      </c>
      <c r="H10" s="471">
        <v>42810</v>
      </c>
      <c r="I10" s="471">
        <v>20859</v>
      </c>
      <c r="J10" s="471">
        <v>21951</v>
      </c>
    </row>
    <row r="11" spans="1:19" ht="16.5" customHeight="1">
      <c r="A11" s="472" t="s">
        <v>990</v>
      </c>
      <c r="B11" s="473">
        <v>2521</v>
      </c>
      <c r="C11" s="474">
        <v>1251</v>
      </c>
      <c r="D11" s="474">
        <v>1270</v>
      </c>
      <c r="E11" s="474">
        <v>2980</v>
      </c>
      <c r="F11" s="474">
        <v>1510</v>
      </c>
      <c r="G11" s="474">
        <v>1470</v>
      </c>
      <c r="H11" s="474">
        <v>3030</v>
      </c>
      <c r="I11" s="474">
        <v>1524</v>
      </c>
      <c r="J11" s="474">
        <v>1506</v>
      </c>
    </row>
    <row r="12" spans="1:19" ht="16.5" customHeight="1">
      <c r="A12" s="472" t="s">
        <v>991</v>
      </c>
      <c r="B12" s="473">
        <v>2337</v>
      </c>
      <c r="C12" s="474">
        <v>1222</v>
      </c>
      <c r="D12" s="474">
        <v>1115</v>
      </c>
      <c r="E12" s="474">
        <v>2451</v>
      </c>
      <c r="F12" s="474">
        <v>1229</v>
      </c>
      <c r="G12" s="474">
        <v>1222</v>
      </c>
      <c r="H12" s="474">
        <v>2717</v>
      </c>
      <c r="I12" s="474">
        <v>1320</v>
      </c>
      <c r="J12" s="474">
        <v>1397</v>
      </c>
    </row>
    <row r="13" spans="1:19" ht="16.5" customHeight="1">
      <c r="A13" s="472" t="s">
        <v>992</v>
      </c>
      <c r="B13" s="473">
        <v>2453</v>
      </c>
      <c r="C13" s="474">
        <v>1293</v>
      </c>
      <c r="D13" s="474">
        <v>1160</v>
      </c>
      <c r="E13" s="474">
        <v>2676</v>
      </c>
      <c r="F13" s="474">
        <v>1376</v>
      </c>
      <c r="G13" s="474">
        <v>1300</v>
      </c>
      <c r="H13" s="474">
        <v>3291</v>
      </c>
      <c r="I13" s="474">
        <v>1656</v>
      </c>
      <c r="J13" s="474">
        <v>1635</v>
      </c>
    </row>
    <row r="14" spans="1:19" ht="16.5" customHeight="1">
      <c r="A14" s="472" t="s">
        <v>993</v>
      </c>
      <c r="B14" s="473">
        <v>2606</v>
      </c>
      <c r="C14" s="474">
        <v>1346</v>
      </c>
      <c r="D14" s="474">
        <v>1260</v>
      </c>
      <c r="E14" s="474">
        <v>3016</v>
      </c>
      <c r="F14" s="474">
        <v>1528</v>
      </c>
      <c r="G14" s="474">
        <v>1488</v>
      </c>
      <c r="H14" s="474">
        <v>3809</v>
      </c>
      <c r="I14" s="474">
        <v>1958</v>
      </c>
      <c r="J14" s="474">
        <v>1851</v>
      </c>
    </row>
    <row r="15" spans="1:19" ht="16.5" customHeight="1">
      <c r="A15" s="472" t="s">
        <v>994</v>
      </c>
      <c r="B15" s="473">
        <v>2949</v>
      </c>
      <c r="C15" s="474">
        <v>1479</v>
      </c>
      <c r="D15" s="474">
        <v>1470</v>
      </c>
      <c r="E15" s="474">
        <v>3623</v>
      </c>
      <c r="F15" s="474">
        <v>1854</v>
      </c>
      <c r="G15" s="474">
        <v>1769</v>
      </c>
      <c r="H15" s="474">
        <v>4997</v>
      </c>
      <c r="I15" s="474">
        <v>2526</v>
      </c>
      <c r="J15" s="474">
        <v>2471</v>
      </c>
    </row>
    <row r="16" spans="1:19" ht="16.5" customHeight="1">
      <c r="A16" s="472" t="s">
        <v>995</v>
      </c>
      <c r="B16" s="473">
        <v>3629</v>
      </c>
      <c r="C16" s="474">
        <v>1903</v>
      </c>
      <c r="D16" s="474">
        <v>1726</v>
      </c>
      <c r="E16" s="474">
        <v>4792</v>
      </c>
      <c r="F16" s="474">
        <v>2424</v>
      </c>
      <c r="G16" s="474">
        <v>2368</v>
      </c>
      <c r="H16" s="474">
        <v>4346</v>
      </c>
      <c r="I16" s="474">
        <v>2166</v>
      </c>
      <c r="J16" s="474">
        <v>2180</v>
      </c>
    </row>
    <row r="17" spans="1:19" ht="16.5" customHeight="1">
      <c r="A17" s="472" t="s">
        <v>996</v>
      </c>
      <c r="B17" s="473">
        <v>4785</v>
      </c>
      <c r="C17" s="474">
        <v>2448</v>
      </c>
      <c r="D17" s="474">
        <v>2337</v>
      </c>
      <c r="E17" s="474">
        <v>4199</v>
      </c>
      <c r="F17" s="474">
        <v>2089</v>
      </c>
      <c r="G17" s="474">
        <v>2110</v>
      </c>
      <c r="H17" s="474">
        <v>4283</v>
      </c>
      <c r="I17" s="474">
        <v>2056</v>
      </c>
      <c r="J17" s="474">
        <v>2227</v>
      </c>
    </row>
    <row r="18" spans="1:19" ht="16.5" customHeight="1">
      <c r="A18" s="472" t="s">
        <v>997</v>
      </c>
      <c r="B18" s="473">
        <v>4123</v>
      </c>
      <c r="C18" s="474">
        <v>2087</v>
      </c>
      <c r="D18" s="474">
        <v>2036</v>
      </c>
      <c r="E18" s="474">
        <v>4090</v>
      </c>
      <c r="F18" s="474">
        <v>1942</v>
      </c>
      <c r="G18" s="474">
        <v>2148</v>
      </c>
      <c r="H18" s="474">
        <v>4384</v>
      </c>
      <c r="I18" s="474">
        <v>2049</v>
      </c>
      <c r="J18" s="474">
        <v>2335</v>
      </c>
    </row>
    <row r="19" spans="1:19" ht="16.5" customHeight="1">
      <c r="A19" s="472" t="s">
        <v>998</v>
      </c>
      <c r="B19" s="473">
        <v>4052</v>
      </c>
      <c r="C19" s="474">
        <v>1961</v>
      </c>
      <c r="D19" s="474">
        <v>2091</v>
      </c>
      <c r="E19" s="474">
        <v>4232</v>
      </c>
      <c r="F19" s="474">
        <v>1988</v>
      </c>
      <c r="G19" s="474">
        <v>2244</v>
      </c>
      <c r="H19" s="474">
        <v>5130</v>
      </c>
      <c r="I19" s="474">
        <v>2394</v>
      </c>
      <c r="J19" s="474">
        <v>2736</v>
      </c>
    </row>
    <row r="20" spans="1:19" ht="16.5" customHeight="1">
      <c r="A20" s="472" t="s">
        <v>999</v>
      </c>
      <c r="B20" s="473">
        <v>4134</v>
      </c>
      <c r="C20" s="474">
        <v>1925</v>
      </c>
      <c r="D20" s="474">
        <v>2209</v>
      </c>
      <c r="E20" s="474">
        <v>4933</v>
      </c>
      <c r="F20" s="474">
        <v>2317</v>
      </c>
      <c r="G20" s="474">
        <v>2616</v>
      </c>
      <c r="H20" s="474">
        <v>6823</v>
      </c>
      <c r="I20" s="474">
        <v>3210</v>
      </c>
      <c r="J20" s="474">
        <v>3613</v>
      </c>
    </row>
    <row r="21" spans="1:19" ht="16.5" customHeight="1">
      <c r="A21" s="469" t="s">
        <v>1000</v>
      </c>
      <c r="B21" s="470">
        <f t="shared" ref="B21:G21" si="2">SUM(B22:B27)</f>
        <v>22681</v>
      </c>
      <c r="C21" s="471">
        <f t="shared" si="2"/>
        <v>9422</v>
      </c>
      <c r="D21" s="471">
        <f t="shared" si="2"/>
        <v>13259</v>
      </c>
      <c r="E21" s="471">
        <f t="shared" si="2"/>
        <v>22262</v>
      </c>
      <c r="F21" s="471">
        <f t="shared" si="2"/>
        <v>9170</v>
      </c>
      <c r="G21" s="471">
        <f t="shared" si="2"/>
        <v>13092</v>
      </c>
      <c r="H21" s="471">
        <v>20027</v>
      </c>
      <c r="I21" s="471">
        <v>8069</v>
      </c>
      <c r="J21" s="471">
        <v>11958</v>
      </c>
    </row>
    <row r="22" spans="1:19" ht="16.5" customHeight="1">
      <c r="A22" s="472" t="s">
        <v>1001</v>
      </c>
      <c r="B22" s="473">
        <v>4803</v>
      </c>
      <c r="C22" s="474">
        <v>2227</v>
      </c>
      <c r="D22" s="474">
        <v>2576</v>
      </c>
      <c r="E22" s="474">
        <v>6476</v>
      </c>
      <c r="F22" s="474">
        <v>3046</v>
      </c>
      <c r="G22" s="474">
        <v>3430</v>
      </c>
      <c r="H22" s="474">
        <v>5398</v>
      </c>
      <c r="I22" s="474">
        <v>2522</v>
      </c>
      <c r="J22" s="474">
        <v>2876</v>
      </c>
    </row>
    <row r="23" spans="1:19" ht="16.5" customHeight="1">
      <c r="A23" s="472" t="s">
        <v>1002</v>
      </c>
      <c r="B23" s="473">
        <v>6087</v>
      </c>
      <c r="C23" s="474">
        <v>2803</v>
      </c>
      <c r="D23" s="474">
        <v>3284</v>
      </c>
      <c r="E23" s="474">
        <v>4938</v>
      </c>
      <c r="F23" s="474">
        <v>2240</v>
      </c>
      <c r="G23" s="474">
        <v>2698</v>
      </c>
      <c r="H23" s="474">
        <v>4455</v>
      </c>
      <c r="I23" s="474">
        <v>1971</v>
      </c>
      <c r="J23" s="474">
        <v>2484</v>
      </c>
    </row>
    <row r="24" spans="1:19" ht="16.5" customHeight="1">
      <c r="A24" s="472" t="s">
        <v>1003</v>
      </c>
      <c r="B24" s="473">
        <v>4437</v>
      </c>
      <c r="C24" s="474">
        <v>1953</v>
      </c>
      <c r="D24" s="474">
        <v>2484</v>
      </c>
      <c r="E24" s="474">
        <v>3963</v>
      </c>
      <c r="F24" s="474">
        <v>1685</v>
      </c>
      <c r="G24" s="474">
        <v>2278</v>
      </c>
      <c r="H24" s="474">
        <v>4009</v>
      </c>
      <c r="I24" s="474">
        <v>1595</v>
      </c>
      <c r="J24" s="474">
        <v>2414</v>
      </c>
    </row>
    <row r="25" spans="1:19" ht="16.5" customHeight="1">
      <c r="A25" s="472" t="s">
        <v>1004</v>
      </c>
      <c r="B25" s="473">
        <v>3227</v>
      </c>
      <c r="C25" s="474">
        <v>1305</v>
      </c>
      <c r="D25" s="474">
        <v>1922</v>
      </c>
      <c r="E25" s="474">
        <v>3363</v>
      </c>
      <c r="F25" s="474">
        <v>1223</v>
      </c>
      <c r="G25" s="474">
        <v>2140</v>
      </c>
      <c r="H25" s="474">
        <v>3180</v>
      </c>
      <c r="I25" s="474">
        <v>1163</v>
      </c>
      <c r="J25" s="474">
        <v>2017</v>
      </c>
    </row>
    <row r="26" spans="1:19" ht="16.5" customHeight="1">
      <c r="A26" s="472" t="s">
        <v>1005</v>
      </c>
      <c r="B26" s="473">
        <v>2449</v>
      </c>
      <c r="C26" s="474">
        <v>766</v>
      </c>
      <c r="D26" s="474">
        <v>1683</v>
      </c>
      <c r="E26" s="474">
        <v>2200</v>
      </c>
      <c r="F26" s="474">
        <v>687</v>
      </c>
      <c r="G26" s="474">
        <v>1513</v>
      </c>
      <c r="H26" s="474">
        <v>1864</v>
      </c>
      <c r="I26" s="474">
        <v>545</v>
      </c>
      <c r="J26" s="474">
        <v>1319</v>
      </c>
    </row>
    <row r="27" spans="1:19" ht="16.5" customHeight="1">
      <c r="A27" s="472" t="s">
        <v>1006</v>
      </c>
      <c r="B27" s="473">
        <v>1678</v>
      </c>
      <c r="C27" s="474">
        <v>368</v>
      </c>
      <c r="D27" s="474">
        <v>1310</v>
      </c>
      <c r="E27" s="474">
        <v>1322</v>
      </c>
      <c r="F27" s="474">
        <v>289</v>
      </c>
      <c r="G27" s="474">
        <v>1033</v>
      </c>
      <c r="H27" s="474">
        <v>1121</v>
      </c>
      <c r="I27" s="474">
        <v>273</v>
      </c>
      <c r="J27" s="474">
        <v>848</v>
      </c>
    </row>
    <row r="28" spans="1:19" ht="16.5" customHeight="1" thickBot="1">
      <c r="A28" s="476" t="s">
        <v>1007</v>
      </c>
      <c r="B28" s="477">
        <v>235</v>
      </c>
      <c r="C28" s="478">
        <v>130</v>
      </c>
      <c r="D28" s="478">
        <v>105</v>
      </c>
      <c r="E28" s="478">
        <v>183</v>
      </c>
      <c r="F28" s="478">
        <v>82</v>
      </c>
      <c r="G28" s="478">
        <v>101</v>
      </c>
      <c r="H28" s="478">
        <v>96</v>
      </c>
      <c r="I28" s="478">
        <v>53</v>
      </c>
      <c r="J28" s="478">
        <v>43</v>
      </c>
    </row>
    <row r="29" spans="1:19" s="455" customFormat="1" ht="10" customHeight="1">
      <c r="A29" s="4501"/>
      <c r="B29" s="4501"/>
      <c r="C29" s="4501"/>
      <c r="D29" s="4501"/>
      <c r="E29" s="4501"/>
      <c r="F29" s="4501"/>
      <c r="G29" s="4501"/>
      <c r="H29" s="4501"/>
      <c r="I29" s="4501"/>
      <c r="J29" s="4501"/>
      <c r="K29" s="453"/>
      <c r="L29" s="454"/>
      <c r="M29" s="454"/>
      <c r="N29" s="454"/>
      <c r="O29" s="454"/>
      <c r="P29" s="454"/>
      <c r="Q29" s="454"/>
      <c r="R29" s="454"/>
      <c r="S29" s="454"/>
    </row>
    <row r="30" spans="1:19" s="456" customFormat="1" ht="15" customHeight="1" thickBot="1">
      <c r="B30" s="457"/>
      <c r="C30" s="458"/>
      <c r="D30" s="458"/>
      <c r="J30" s="459" t="s">
        <v>980</v>
      </c>
      <c r="K30" s="460"/>
    </row>
    <row r="31" spans="1:19" s="456" customFormat="1" ht="18.75" customHeight="1">
      <c r="A31" s="4495" t="s">
        <v>981</v>
      </c>
      <c r="B31" s="4497" t="s">
        <v>1008</v>
      </c>
      <c r="C31" s="4497"/>
      <c r="D31" s="4498"/>
      <c r="E31" s="4498" t="s">
        <v>1009</v>
      </c>
      <c r="F31" s="4499"/>
      <c r="G31" s="4499"/>
      <c r="H31" s="4498" t="s">
        <v>1010</v>
      </c>
      <c r="I31" s="4500"/>
      <c r="J31" s="4500"/>
      <c r="K31" s="460"/>
    </row>
    <row r="32" spans="1:19" s="456" customFormat="1" ht="18.75" customHeight="1">
      <c r="A32" s="4496"/>
      <c r="B32" s="464" t="s">
        <v>838</v>
      </c>
      <c r="C32" s="464" t="s">
        <v>379</v>
      </c>
      <c r="D32" s="465" t="s">
        <v>380</v>
      </c>
      <c r="E32" s="464" t="s">
        <v>838</v>
      </c>
      <c r="F32" s="464" t="s">
        <v>379</v>
      </c>
      <c r="G32" s="465" t="s">
        <v>380</v>
      </c>
      <c r="H32" s="464" t="s">
        <v>838</v>
      </c>
      <c r="I32" s="464" t="s">
        <v>379</v>
      </c>
      <c r="J32" s="464" t="s">
        <v>380</v>
      </c>
      <c r="K32" s="460"/>
    </row>
    <row r="33" spans="1:11" s="456" customFormat="1" ht="16.5" customHeight="1">
      <c r="A33" s="466" t="s">
        <v>985</v>
      </c>
      <c r="B33" s="467">
        <v>74982</v>
      </c>
      <c r="C33" s="468">
        <v>34759</v>
      </c>
      <c r="D33" s="468">
        <v>40223</v>
      </c>
      <c r="E33" s="468">
        <v>78563</v>
      </c>
      <c r="F33" s="468">
        <v>36406</v>
      </c>
      <c r="G33" s="468">
        <v>42157</v>
      </c>
      <c r="H33" s="479">
        <v>80333</v>
      </c>
      <c r="I33" s="468">
        <v>36896</v>
      </c>
      <c r="J33" s="468">
        <v>43437</v>
      </c>
      <c r="K33" s="460"/>
    </row>
    <row r="34" spans="1:11" s="456" customFormat="1" ht="16.5" customHeight="1">
      <c r="A34" s="469" t="s">
        <v>986</v>
      </c>
      <c r="B34" s="470">
        <v>9887</v>
      </c>
      <c r="C34" s="471">
        <v>5026</v>
      </c>
      <c r="D34" s="471">
        <v>4861</v>
      </c>
      <c r="E34" s="471">
        <v>11236</v>
      </c>
      <c r="F34" s="471">
        <v>5769</v>
      </c>
      <c r="G34" s="471">
        <v>5467</v>
      </c>
      <c r="H34" s="471">
        <v>12537</v>
      </c>
      <c r="I34" s="471">
        <v>6393</v>
      </c>
      <c r="J34" s="471">
        <v>6144</v>
      </c>
      <c r="K34" s="460"/>
    </row>
    <row r="35" spans="1:11" s="456" customFormat="1" ht="16.5" customHeight="1">
      <c r="A35" s="472" t="s">
        <v>901</v>
      </c>
      <c r="B35" s="473">
        <v>2914</v>
      </c>
      <c r="C35" s="474">
        <v>1441</v>
      </c>
      <c r="D35" s="474">
        <v>1473</v>
      </c>
      <c r="E35" s="474">
        <v>3445</v>
      </c>
      <c r="F35" s="474">
        <v>1777</v>
      </c>
      <c r="G35" s="474">
        <v>1668</v>
      </c>
      <c r="H35" s="474">
        <v>3566</v>
      </c>
      <c r="I35" s="474">
        <v>1817</v>
      </c>
      <c r="J35" s="474">
        <v>1749</v>
      </c>
      <c r="K35" s="460"/>
    </row>
    <row r="36" spans="1:11" s="456" customFormat="1" ht="16.5" customHeight="1">
      <c r="A36" s="472" t="s">
        <v>987</v>
      </c>
      <c r="B36" s="473">
        <v>3451</v>
      </c>
      <c r="C36" s="474">
        <v>1778</v>
      </c>
      <c r="D36" s="474">
        <v>1673</v>
      </c>
      <c r="E36" s="474">
        <v>3631</v>
      </c>
      <c r="F36" s="474">
        <v>1887</v>
      </c>
      <c r="G36" s="474">
        <v>1744</v>
      </c>
      <c r="H36" s="474">
        <v>4149</v>
      </c>
      <c r="I36" s="474">
        <v>2112</v>
      </c>
      <c r="J36" s="474">
        <v>2037</v>
      </c>
      <c r="K36" s="460"/>
    </row>
    <row r="37" spans="1:11" s="456" customFormat="1" ht="16.5" customHeight="1">
      <c r="A37" s="472" t="s">
        <v>988</v>
      </c>
      <c r="B37" s="473">
        <v>3522</v>
      </c>
      <c r="C37" s="474">
        <v>1807</v>
      </c>
      <c r="D37" s="474">
        <v>1715</v>
      </c>
      <c r="E37" s="474">
        <v>4160</v>
      </c>
      <c r="F37" s="474">
        <v>2105</v>
      </c>
      <c r="G37" s="474">
        <v>2055</v>
      </c>
      <c r="H37" s="474">
        <v>4822</v>
      </c>
      <c r="I37" s="474">
        <v>2464</v>
      </c>
      <c r="J37" s="474">
        <v>2358</v>
      </c>
      <c r="K37" s="460"/>
    </row>
    <row r="38" spans="1:11" s="456" customFormat="1" ht="16.5" customHeight="1">
      <c r="A38" s="475" t="s">
        <v>989</v>
      </c>
      <c r="B38" s="470">
        <v>46835</v>
      </c>
      <c r="C38" s="471">
        <v>22546</v>
      </c>
      <c r="D38" s="471">
        <v>24289</v>
      </c>
      <c r="E38" s="471">
        <v>50684</v>
      </c>
      <c r="F38" s="471">
        <v>24041</v>
      </c>
      <c r="G38" s="471">
        <v>26643</v>
      </c>
      <c r="H38" s="471">
        <v>53680</v>
      </c>
      <c r="I38" s="471">
        <v>24930</v>
      </c>
      <c r="J38" s="471">
        <v>28750</v>
      </c>
      <c r="K38" s="460"/>
    </row>
    <row r="39" spans="1:11" s="456" customFormat="1" ht="16.5" customHeight="1">
      <c r="A39" s="472" t="s">
        <v>990</v>
      </c>
      <c r="B39" s="473">
        <v>3496</v>
      </c>
      <c r="C39" s="474">
        <v>1739</v>
      </c>
      <c r="D39" s="474">
        <v>1757</v>
      </c>
      <c r="E39" s="474">
        <v>4171</v>
      </c>
      <c r="F39" s="474">
        <v>2112</v>
      </c>
      <c r="G39" s="474">
        <v>2059</v>
      </c>
      <c r="H39" s="474">
        <v>4929</v>
      </c>
      <c r="I39" s="474">
        <v>2413</v>
      </c>
      <c r="J39" s="474">
        <v>2516</v>
      </c>
      <c r="K39" s="460"/>
    </row>
    <row r="40" spans="1:11" s="456" customFormat="1" ht="16.5" customHeight="1">
      <c r="A40" s="472" t="s">
        <v>991</v>
      </c>
      <c r="B40" s="473">
        <v>3078</v>
      </c>
      <c r="C40" s="474">
        <v>1510</v>
      </c>
      <c r="D40" s="474">
        <v>1568</v>
      </c>
      <c r="E40" s="474">
        <v>3754</v>
      </c>
      <c r="F40" s="474">
        <v>1784</v>
      </c>
      <c r="G40" s="474">
        <v>1970</v>
      </c>
      <c r="H40" s="474">
        <v>4966</v>
      </c>
      <c r="I40" s="474">
        <v>2279</v>
      </c>
      <c r="J40" s="474">
        <v>2687</v>
      </c>
      <c r="K40" s="460"/>
    </row>
    <row r="41" spans="1:11" s="456" customFormat="1" ht="16.5" customHeight="1">
      <c r="A41" s="472" t="s">
        <v>992</v>
      </c>
      <c r="B41" s="473">
        <v>3859</v>
      </c>
      <c r="C41" s="474">
        <v>1951</v>
      </c>
      <c r="D41" s="474">
        <v>1908</v>
      </c>
      <c r="E41" s="474">
        <v>5476</v>
      </c>
      <c r="F41" s="474">
        <v>2648</v>
      </c>
      <c r="G41" s="474">
        <v>2828</v>
      </c>
      <c r="H41" s="474">
        <v>4659</v>
      </c>
      <c r="I41" s="474">
        <v>2205</v>
      </c>
      <c r="J41" s="474">
        <v>2454</v>
      </c>
      <c r="K41" s="460"/>
    </row>
    <row r="42" spans="1:11" s="456" customFormat="1" ht="16.5" customHeight="1">
      <c r="A42" s="472" t="s">
        <v>993</v>
      </c>
      <c r="B42" s="473">
        <v>5103</v>
      </c>
      <c r="C42" s="474">
        <v>2532</v>
      </c>
      <c r="D42" s="474">
        <v>2571</v>
      </c>
      <c r="E42" s="474">
        <v>4593</v>
      </c>
      <c r="F42" s="474">
        <v>2237</v>
      </c>
      <c r="G42" s="474">
        <v>2356</v>
      </c>
      <c r="H42" s="474">
        <v>4500</v>
      </c>
      <c r="I42" s="474">
        <v>2132</v>
      </c>
      <c r="J42" s="474">
        <v>2368</v>
      </c>
      <c r="K42" s="460"/>
    </row>
    <row r="43" spans="1:11" s="456" customFormat="1" ht="16.5" customHeight="1">
      <c r="A43" s="472" t="s">
        <v>994</v>
      </c>
      <c r="B43" s="473">
        <v>4422</v>
      </c>
      <c r="C43" s="474">
        <v>2169</v>
      </c>
      <c r="D43" s="474">
        <v>2253</v>
      </c>
      <c r="E43" s="474">
        <v>4493</v>
      </c>
      <c r="F43" s="474">
        <v>2128</v>
      </c>
      <c r="G43" s="474">
        <v>2365</v>
      </c>
      <c r="H43" s="474">
        <v>4616</v>
      </c>
      <c r="I43" s="474">
        <v>2134</v>
      </c>
      <c r="J43" s="474">
        <v>2482</v>
      </c>
      <c r="K43" s="460"/>
    </row>
    <row r="44" spans="1:11" s="456" customFormat="1" ht="16.5" customHeight="1">
      <c r="A44" s="472" t="s">
        <v>995</v>
      </c>
      <c r="B44" s="473">
        <v>4365</v>
      </c>
      <c r="C44" s="474">
        <v>2092</v>
      </c>
      <c r="D44" s="474">
        <v>2273</v>
      </c>
      <c r="E44" s="474">
        <v>4550</v>
      </c>
      <c r="F44" s="474">
        <v>2119</v>
      </c>
      <c r="G44" s="474">
        <v>2431</v>
      </c>
      <c r="H44" s="474">
        <v>5567</v>
      </c>
      <c r="I44" s="474">
        <v>2598</v>
      </c>
      <c r="J44" s="474">
        <v>2969</v>
      </c>
      <c r="K44" s="460"/>
    </row>
    <row r="45" spans="1:11" s="456" customFormat="1" ht="16.5" customHeight="1">
      <c r="A45" s="472" t="s">
        <v>996</v>
      </c>
      <c r="B45" s="473">
        <v>4458</v>
      </c>
      <c r="C45" s="474">
        <v>2092</v>
      </c>
      <c r="D45" s="474">
        <v>2366</v>
      </c>
      <c r="E45" s="474">
        <v>5364</v>
      </c>
      <c r="F45" s="474">
        <v>2494</v>
      </c>
      <c r="G45" s="474">
        <v>2870</v>
      </c>
      <c r="H45" s="474">
        <v>7593</v>
      </c>
      <c r="I45" s="474">
        <v>3565</v>
      </c>
      <c r="J45" s="474">
        <v>4028</v>
      </c>
      <c r="K45" s="460"/>
    </row>
    <row r="46" spans="1:11" s="456" customFormat="1" ht="16.5" customHeight="1">
      <c r="A46" s="472" t="s">
        <v>997</v>
      </c>
      <c r="B46" s="473">
        <v>5254</v>
      </c>
      <c r="C46" s="474">
        <v>2422</v>
      </c>
      <c r="D46" s="474">
        <v>2832</v>
      </c>
      <c r="E46" s="474">
        <v>7267</v>
      </c>
      <c r="F46" s="474">
        <v>3408</v>
      </c>
      <c r="G46" s="474">
        <v>3859</v>
      </c>
      <c r="H46" s="474">
        <v>6236</v>
      </c>
      <c r="I46" s="474">
        <v>2913</v>
      </c>
      <c r="J46" s="474">
        <v>3323</v>
      </c>
      <c r="K46" s="460"/>
    </row>
    <row r="47" spans="1:11" s="456" customFormat="1" ht="16.5" customHeight="1">
      <c r="A47" s="472" t="s">
        <v>998</v>
      </c>
      <c r="B47" s="473">
        <v>7064</v>
      </c>
      <c r="C47" s="474">
        <v>3341</v>
      </c>
      <c r="D47" s="474">
        <v>3723</v>
      </c>
      <c r="E47" s="474">
        <v>5934</v>
      </c>
      <c r="F47" s="474">
        <v>2799</v>
      </c>
      <c r="G47" s="474">
        <v>3135</v>
      </c>
      <c r="H47" s="474">
        <v>5358</v>
      </c>
      <c r="I47" s="474">
        <v>2418</v>
      </c>
      <c r="J47" s="474">
        <v>2940</v>
      </c>
      <c r="K47" s="460"/>
    </row>
    <row r="48" spans="1:11" s="456" customFormat="1" ht="16.5" customHeight="1">
      <c r="A48" s="472" t="s">
        <v>999</v>
      </c>
      <c r="B48" s="473">
        <v>5736</v>
      </c>
      <c r="C48" s="474">
        <v>2698</v>
      </c>
      <c r="D48" s="474">
        <v>3038</v>
      </c>
      <c r="E48" s="474">
        <v>5082</v>
      </c>
      <c r="F48" s="474">
        <v>2312</v>
      </c>
      <c r="G48" s="474">
        <v>2770</v>
      </c>
      <c r="H48" s="474">
        <v>5256</v>
      </c>
      <c r="I48" s="474">
        <v>2273</v>
      </c>
      <c r="J48" s="474">
        <v>2983</v>
      </c>
      <c r="K48" s="460"/>
    </row>
    <row r="49" spans="1:11" s="456" customFormat="1" ht="16.5" customHeight="1">
      <c r="A49" s="469" t="s">
        <v>1000</v>
      </c>
      <c r="B49" s="470">
        <v>18260</v>
      </c>
      <c r="C49" s="471">
        <v>7187</v>
      </c>
      <c r="D49" s="471">
        <v>11073</v>
      </c>
      <c r="E49" s="471">
        <v>16493</v>
      </c>
      <c r="F49" s="471">
        <v>6524</v>
      </c>
      <c r="G49" s="471">
        <v>9969</v>
      </c>
      <c r="H49" s="471">
        <v>14116</v>
      </c>
      <c r="I49" s="471">
        <v>5573</v>
      </c>
      <c r="J49" s="471">
        <v>8543</v>
      </c>
      <c r="K49" s="460"/>
    </row>
    <row r="50" spans="1:11" s="456" customFormat="1" ht="16.5" customHeight="1">
      <c r="A50" s="472" t="s">
        <v>1001</v>
      </c>
      <c r="B50" s="473">
        <v>4845</v>
      </c>
      <c r="C50" s="474">
        <v>2199</v>
      </c>
      <c r="D50" s="474">
        <v>2646</v>
      </c>
      <c r="E50" s="474">
        <v>4945</v>
      </c>
      <c r="F50" s="474">
        <v>2106</v>
      </c>
      <c r="G50" s="474">
        <v>2839</v>
      </c>
      <c r="H50" s="474">
        <v>4720</v>
      </c>
      <c r="I50" s="474">
        <v>2086</v>
      </c>
      <c r="J50" s="474">
        <v>2634</v>
      </c>
      <c r="K50" s="460"/>
    </row>
    <row r="51" spans="1:11" s="456" customFormat="1" ht="16.5" customHeight="1">
      <c r="A51" s="472" t="s">
        <v>1002</v>
      </c>
      <c r="B51" s="473">
        <v>4477</v>
      </c>
      <c r="C51" s="474">
        <v>1868</v>
      </c>
      <c r="D51" s="474">
        <v>2609</v>
      </c>
      <c r="E51" s="474">
        <v>4318</v>
      </c>
      <c r="F51" s="474">
        <v>1885</v>
      </c>
      <c r="G51" s="474">
        <v>2433</v>
      </c>
      <c r="H51" s="474">
        <v>3619</v>
      </c>
      <c r="I51" s="474">
        <v>1456</v>
      </c>
      <c r="J51" s="474">
        <v>2163</v>
      </c>
      <c r="K51" s="460"/>
    </row>
    <row r="52" spans="1:11" s="456" customFormat="1" ht="16.5" customHeight="1">
      <c r="A52" s="472" t="s">
        <v>1003</v>
      </c>
      <c r="B52" s="473">
        <v>3827</v>
      </c>
      <c r="C52" s="474">
        <v>1552</v>
      </c>
      <c r="D52" s="474">
        <v>2275</v>
      </c>
      <c r="E52" s="474">
        <v>3244</v>
      </c>
      <c r="F52" s="474">
        <v>1253</v>
      </c>
      <c r="G52" s="474">
        <v>1991</v>
      </c>
      <c r="H52" s="474">
        <v>2566</v>
      </c>
      <c r="I52" s="474">
        <v>977</v>
      </c>
      <c r="J52" s="474">
        <v>1589</v>
      </c>
      <c r="K52" s="460"/>
    </row>
    <row r="53" spans="1:11" s="456" customFormat="1" ht="16.5" customHeight="1">
      <c r="A53" s="472" t="s">
        <v>1004</v>
      </c>
      <c r="B53" s="473">
        <v>2677</v>
      </c>
      <c r="C53" s="474">
        <v>916</v>
      </c>
      <c r="D53" s="474">
        <v>1761</v>
      </c>
      <c r="E53" s="474">
        <v>2071</v>
      </c>
      <c r="F53" s="474">
        <v>733</v>
      </c>
      <c r="G53" s="474">
        <v>1338</v>
      </c>
      <c r="H53" s="474">
        <v>1938</v>
      </c>
      <c r="I53" s="474">
        <v>680</v>
      </c>
      <c r="J53" s="474">
        <v>1258</v>
      </c>
      <c r="K53" s="460"/>
    </row>
    <row r="54" spans="1:11" s="456" customFormat="1" ht="16.5" customHeight="1">
      <c r="A54" s="472" t="s">
        <v>1005</v>
      </c>
      <c r="B54" s="473">
        <v>1476</v>
      </c>
      <c r="C54" s="474">
        <v>449</v>
      </c>
      <c r="D54" s="474">
        <v>1027</v>
      </c>
      <c r="E54" s="474">
        <v>1322</v>
      </c>
      <c r="F54" s="474">
        <v>413</v>
      </c>
      <c r="G54" s="474">
        <v>909</v>
      </c>
      <c r="H54" s="474">
        <v>926</v>
      </c>
      <c r="I54" s="474">
        <v>276</v>
      </c>
      <c r="J54" s="474">
        <v>650</v>
      </c>
      <c r="K54" s="460"/>
    </row>
    <row r="55" spans="1:11" s="456" customFormat="1" ht="16.5" customHeight="1">
      <c r="A55" s="472" t="s">
        <v>1006</v>
      </c>
      <c r="B55" s="473">
        <v>958</v>
      </c>
      <c r="C55" s="474">
        <v>203</v>
      </c>
      <c r="D55" s="474">
        <v>755</v>
      </c>
      <c r="E55" s="474">
        <v>593</v>
      </c>
      <c r="F55" s="474">
        <v>134</v>
      </c>
      <c r="G55" s="474">
        <v>459</v>
      </c>
      <c r="H55" s="474">
        <v>347</v>
      </c>
      <c r="I55" s="474">
        <v>98</v>
      </c>
      <c r="J55" s="474">
        <v>249</v>
      </c>
      <c r="K55" s="460"/>
    </row>
    <row r="56" spans="1:11" s="456" customFormat="1" ht="16.5" customHeight="1" thickBot="1">
      <c r="A56" s="476" t="s">
        <v>1007</v>
      </c>
      <c r="B56" s="480" t="s">
        <v>1011</v>
      </c>
      <c r="C56" s="481" t="s">
        <v>1011</v>
      </c>
      <c r="D56" s="481" t="s">
        <v>1011</v>
      </c>
      <c r="E56" s="478">
        <v>150</v>
      </c>
      <c r="F56" s="478">
        <v>72</v>
      </c>
      <c r="G56" s="478">
        <v>78</v>
      </c>
      <c r="H56" s="481" t="s">
        <v>1011</v>
      </c>
      <c r="I56" s="481" t="s">
        <v>1011</v>
      </c>
      <c r="J56" s="481" t="s">
        <v>1012</v>
      </c>
      <c r="K56" s="460"/>
    </row>
    <row r="57" spans="1:11" ht="15" customHeight="1">
      <c r="A57" s="482"/>
      <c r="B57" s="483"/>
      <c r="C57" s="483"/>
      <c r="D57" s="483"/>
      <c r="E57" s="483"/>
      <c r="F57" s="483"/>
      <c r="G57" s="483"/>
      <c r="H57" s="483"/>
      <c r="I57" s="483"/>
      <c r="J57" s="484" t="s">
        <v>1013</v>
      </c>
    </row>
  </sheetData>
  <mergeCells count="10">
    <mergeCell ref="A31:A32"/>
    <mergeCell ref="B31:D31"/>
    <mergeCell ref="E31:G31"/>
    <mergeCell ref="H31:J31"/>
    <mergeCell ref="A1:J1"/>
    <mergeCell ref="A3:A4"/>
    <mergeCell ref="B3:D3"/>
    <mergeCell ref="E3:G3"/>
    <mergeCell ref="H3:J3"/>
    <mergeCell ref="A29:J29"/>
  </mergeCells>
  <phoneticPr fontId="2"/>
  <printOptions horizontalCentered="1"/>
  <pageMargins left="0.39370078740157483" right="0.39370078740157483" top="0.59055118110236227" bottom="0.59055118110236227" header="0.11811023622047245" footer="0.11811023622047245"/>
  <pageSetup paperSize="9" firstPageNumber="22" orientation="portrait" useFirstPageNumber="1" r:id="rId1"/>
  <headerFooter alignWithMargins="0">
    <oddFooter>&amp;C&amp;"ＭＳ 明朝,標準"&amp;10&amp;P</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779BB-981B-41E9-9AE0-CD47671B3E63}">
  <dimension ref="A1:O77"/>
  <sheetViews>
    <sheetView view="pageBreakPreview" zoomScaleNormal="100" zoomScaleSheetLayoutView="100" workbookViewId="0">
      <selection activeCell="U36" sqref="U36"/>
    </sheetView>
  </sheetViews>
  <sheetFormatPr defaultRowHeight="13"/>
  <cols>
    <col min="1" max="1" width="10.90625" style="455" customWidth="1"/>
    <col min="2" max="4" width="8.08984375" style="463" customWidth="1"/>
    <col min="5" max="5" width="7.6328125" style="463" customWidth="1"/>
    <col min="6" max="6" width="8.08984375" style="463" customWidth="1"/>
    <col min="7" max="9" width="7.6328125" style="463" customWidth="1"/>
    <col min="10" max="10" width="8.08984375" style="463" customWidth="1"/>
    <col min="11" max="12" width="7.6328125" style="463" customWidth="1"/>
    <col min="13" max="16384" width="8.7265625" style="463"/>
  </cols>
  <sheetData>
    <row r="1" spans="1:13" s="455" customFormat="1" ht="26.25" customHeight="1">
      <c r="A1" s="4501" t="s">
        <v>1014</v>
      </c>
      <c r="B1" s="4501"/>
      <c r="C1" s="4501"/>
      <c r="D1" s="4501"/>
      <c r="E1" s="4501"/>
      <c r="F1" s="4501"/>
      <c r="G1" s="4501"/>
      <c r="H1" s="4501"/>
      <c r="I1" s="4501"/>
      <c r="J1" s="4501"/>
      <c r="K1" s="4501"/>
      <c r="L1" s="4501"/>
    </row>
    <row r="2" spans="1:13" s="483" customFormat="1" ht="13.5" customHeight="1" thickBot="1">
      <c r="H2" s="485"/>
      <c r="I2" s="4503" t="s">
        <v>980</v>
      </c>
      <c r="J2" s="4503"/>
      <c r="K2" s="4504"/>
      <c r="L2" s="4504"/>
    </row>
    <row r="3" spans="1:13" s="455" customFormat="1" ht="16" customHeight="1">
      <c r="A3" s="4505" t="s">
        <v>1015</v>
      </c>
      <c r="B3" s="4507" t="s">
        <v>1016</v>
      </c>
      <c r="C3" s="4507"/>
      <c r="D3" s="4507"/>
      <c r="E3" s="4507" t="s">
        <v>379</v>
      </c>
      <c r="F3" s="4507"/>
      <c r="G3" s="4507"/>
      <c r="H3" s="4507"/>
      <c r="I3" s="4507" t="s">
        <v>380</v>
      </c>
      <c r="J3" s="4507"/>
      <c r="K3" s="4507"/>
      <c r="L3" s="4508"/>
    </row>
    <row r="4" spans="1:13" s="455" customFormat="1" ht="16" customHeight="1">
      <c r="A4" s="4506"/>
      <c r="B4" s="488" t="s">
        <v>838</v>
      </c>
      <c r="C4" s="488" t="s">
        <v>379</v>
      </c>
      <c r="D4" s="488" t="s">
        <v>380</v>
      </c>
      <c r="E4" s="488" t="s">
        <v>1017</v>
      </c>
      <c r="F4" s="488" t="s">
        <v>1018</v>
      </c>
      <c r="G4" s="488" t="s">
        <v>1019</v>
      </c>
      <c r="H4" s="488" t="s">
        <v>1020</v>
      </c>
      <c r="I4" s="488" t="s">
        <v>1017</v>
      </c>
      <c r="J4" s="488" t="s">
        <v>1018</v>
      </c>
      <c r="K4" s="488" t="s">
        <v>1019</v>
      </c>
      <c r="L4" s="489" t="s">
        <v>1020</v>
      </c>
    </row>
    <row r="5" spans="1:13" s="492" customFormat="1" ht="16.5" customHeight="1">
      <c r="A5" s="490" t="s">
        <v>982</v>
      </c>
      <c r="B5" s="491"/>
      <c r="C5" s="472"/>
      <c r="D5" s="472"/>
      <c r="E5" s="472"/>
      <c r="F5" s="472"/>
      <c r="G5" s="472"/>
      <c r="H5" s="472"/>
      <c r="I5" s="472"/>
      <c r="J5" s="472"/>
      <c r="K5" s="472"/>
      <c r="L5" s="472"/>
      <c r="M5" s="455"/>
    </row>
    <row r="6" spans="1:13" s="492" customFormat="1" ht="16.5" customHeight="1">
      <c r="A6" s="493" t="s">
        <v>838</v>
      </c>
      <c r="B6" s="494">
        <f t="shared" ref="B6:L6" si="0">SUM(B7:B21)</f>
        <v>56270</v>
      </c>
      <c r="C6" s="495">
        <f t="shared" si="0"/>
        <v>26337</v>
      </c>
      <c r="D6" s="495">
        <f t="shared" si="0"/>
        <v>29933</v>
      </c>
      <c r="E6" s="495">
        <f t="shared" si="0"/>
        <v>7592</v>
      </c>
      <c r="F6" s="495">
        <f t="shared" si="0"/>
        <v>15473</v>
      </c>
      <c r="G6" s="495">
        <f t="shared" si="0"/>
        <v>1055</v>
      </c>
      <c r="H6" s="495">
        <f t="shared" si="0"/>
        <v>1427</v>
      </c>
      <c r="I6" s="495">
        <f>SUM(I7:I21)</f>
        <v>5721</v>
      </c>
      <c r="J6" s="495">
        <f t="shared" si="0"/>
        <v>15530</v>
      </c>
      <c r="K6" s="495">
        <f t="shared" si="0"/>
        <v>5536</v>
      </c>
      <c r="L6" s="495">
        <f t="shared" si="0"/>
        <v>2513</v>
      </c>
      <c r="M6" s="455"/>
    </row>
    <row r="7" spans="1:13" s="455" customFormat="1" ht="16.5" customHeight="1">
      <c r="A7" s="496" t="s">
        <v>990</v>
      </c>
      <c r="B7" s="497">
        <v>2521</v>
      </c>
      <c r="C7" s="498">
        <v>1251</v>
      </c>
      <c r="D7" s="498">
        <v>1270</v>
      </c>
      <c r="E7" s="498">
        <v>1245</v>
      </c>
      <c r="F7" s="498">
        <v>1</v>
      </c>
      <c r="G7" s="499">
        <v>1</v>
      </c>
      <c r="H7" s="498" t="s">
        <v>356</v>
      </c>
      <c r="I7" s="498">
        <v>1261</v>
      </c>
      <c r="J7" s="498">
        <v>2</v>
      </c>
      <c r="K7" s="499" t="s">
        <v>356</v>
      </c>
      <c r="L7" s="498">
        <v>3</v>
      </c>
    </row>
    <row r="8" spans="1:13" s="455" customFormat="1" ht="16.5" customHeight="1">
      <c r="A8" s="496" t="s">
        <v>991</v>
      </c>
      <c r="B8" s="497">
        <v>2337</v>
      </c>
      <c r="C8" s="498">
        <v>1222</v>
      </c>
      <c r="D8" s="498">
        <v>1115</v>
      </c>
      <c r="E8" s="498">
        <v>1125</v>
      </c>
      <c r="F8" s="498">
        <v>51</v>
      </c>
      <c r="G8" s="499" t="s">
        <v>356</v>
      </c>
      <c r="H8" s="498">
        <v>7</v>
      </c>
      <c r="I8" s="498">
        <v>988</v>
      </c>
      <c r="J8" s="498">
        <v>84</v>
      </c>
      <c r="K8" s="499" t="s">
        <v>356</v>
      </c>
      <c r="L8" s="498">
        <v>15</v>
      </c>
    </row>
    <row r="9" spans="1:13" s="455" customFormat="1" ht="16.5" customHeight="1">
      <c r="A9" s="496" t="s">
        <v>992</v>
      </c>
      <c r="B9" s="497">
        <v>2453</v>
      </c>
      <c r="C9" s="498">
        <v>1293</v>
      </c>
      <c r="D9" s="498">
        <v>1160</v>
      </c>
      <c r="E9" s="498">
        <v>964</v>
      </c>
      <c r="F9" s="498">
        <v>248</v>
      </c>
      <c r="G9" s="498">
        <v>1</v>
      </c>
      <c r="H9" s="498">
        <v>14</v>
      </c>
      <c r="I9" s="498">
        <v>714</v>
      </c>
      <c r="J9" s="498">
        <v>369</v>
      </c>
      <c r="K9" s="498">
        <v>1</v>
      </c>
      <c r="L9" s="498">
        <v>39</v>
      </c>
    </row>
    <row r="10" spans="1:13" s="455" customFormat="1" ht="16.5" customHeight="1">
      <c r="A10" s="496" t="s">
        <v>993</v>
      </c>
      <c r="B10" s="497">
        <v>2606</v>
      </c>
      <c r="C10" s="498">
        <v>1346</v>
      </c>
      <c r="D10" s="498">
        <v>1260</v>
      </c>
      <c r="E10" s="498">
        <v>691</v>
      </c>
      <c r="F10" s="498">
        <v>552</v>
      </c>
      <c r="G10" s="499">
        <v>1</v>
      </c>
      <c r="H10" s="498">
        <v>44</v>
      </c>
      <c r="I10" s="498">
        <v>465</v>
      </c>
      <c r="J10" s="498">
        <v>684</v>
      </c>
      <c r="K10" s="498">
        <v>4</v>
      </c>
      <c r="L10" s="498">
        <v>77</v>
      </c>
    </row>
    <row r="11" spans="1:13" s="455" customFormat="1" ht="16.5" customHeight="1">
      <c r="A11" s="496" t="s">
        <v>994</v>
      </c>
      <c r="B11" s="497">
        <v>2949</v>
      </c>
      <c r="C11" s="498">
        <v>1479</v>
      </c>
      <c r="D11" s="498">
        <v>1470</v>
      </c>
      <c r="E11" s="498">
        <v>583</v>
      </c>
      <c r="F11" s="498">
        <v>787</v>
      </c>
      <c r="G11" s="498">
        <v>3</v>
      </c>
      <c r="H11" s="498">
        <v>48</v>
      </c>
      <c r="I11" s="498">
        <v>374</v>
      </c>
      <c r="J11" s="498">
        <v>952</v>
      </c>
      <c r="K11" s="498">
        <v>5</v>
      </c>
      <c r="L11" s="498">
        <v>115</v>
      </c>
    </row>
    <row r="12" spans="1:13" s="455" customFormat="1" ht="16.5" customHeight="1">
      <c r="A12" s="496" t="s">
        <v>995</v>
      </c>
      <c r="B12" s="497">
        <v>3629</v>
      </c>
      <c r="C12" s="498">
        <v>1903</v>
      </c>
      <c r="D12" s="498">
        <v>1726</v>
      </c>
      <c r="E12" s="498">
        <v>598</v>
      </c>
      <c r="F12" s="498">
        <v>1135</v>
      </c>
      <c r="G12" s="498">
        <v>3</v>
      </c>
      <c r="H12" s="498">
        <v>95</v>
      </c>
      <c r="I12" s="498">
        <v>342</v>
      </c>
      <c r="J12" s="498">
        <v>1171</v>
      </c>
      <c r="K12" s="498">
        <v>10</v>
      </c>
      <c r="L12" s="498">
        <v>173</v>
      </c>
    </row>
    <row r="13" spans="1:13" s="455" customFormat="1" ht="16.5" customHeight="1">
      <c r="A13" s="496" t="s">
        <v>996</v>
      </c>
      <c r="B13" s="497">
        <v>4785</v>
      </c>
      <c r="C13" s="498">
        <v>2448</v>
      </c>
      <c r="D13" s="498">
        <v>2337</v>
      </c>
      <c r="E13" s="498">
        <v>755</v>
      </c>
      <c r="F13" s="498">
        <v>1440</v>
      </c>
      <c r="G13" s="498">
        <v>11</v>
      </c>
      <c r="H13" s="498">
        <v>148</v>
      </c>
      <c r="I13" s="498">
        <v>387</v>
      </c>
      <c r="J13" s="498">
        <v>1615</v>
      </c>
      <c r="K13" s="498">
        <v>27</v>
      </c>
      <c r="L13" s="498">
        <v>259</v>
      </c>
    </row>
    <row r="14" spans="1:13" s="455" customFormat="1" ht="16.5" customHeight="1">
      <c r="A14" s="496" t="s">
        <v>997</v>
      </c>
      <c r="B14" s="497">
        <v>4123</v>
      </c>
      <c r="C14" s="498">
        <v>2087</v>
      </c>
      <c r="D14" s="498">
        <v>2036</v>
      </c>
      <c r="E14" s="498">
        <v>523</v>
      </c>
      <c r="F14" s="498">
        <v>1288</v>
      </c>
      <c r="G14" s="498">
        <v>17</v>
      </c>
      <c r="H14" s="498">
        <v>166</v>
      </c>
      <c r="I14" s="498">
        <v>291</v>
      </c>
      <c r="J14" s="498">
        <v>1403</v>
      </c>
      <c r="K14" s="498">
        <v>44</v>
      </c>
      <c r="L14" s="498">
        <v>254</v>
      </c>
    </row>
    <row r="15" spans="1:13" s="455" customFormat="1" ht="16.5" customHeight="1">
      <c r="A15" s="496" t="s">
        <v>998</v>
      </c>
      <c r="B15" s="497">
        <v>4052</v>
      </c>
      <c r="C15" s="498">
        <v>1961</v>
      </c>
      <c r="D15" s="498">
        <v>2091</v>
      </c>
      <c r="E15" s="498">
        <v>352</v>
      </c>
      <c r="F15" s="498">
        <v>1335</v>
      </c>
      <c r="G15" s="498">
        <v>18</v>
      </c>
      <c r="H15" s="498">
        <v>193</v>
      </c>
      <c r="I15" s="498">
        <v>210</v>
      </c>
      <c r="J15" s="498">
        <v>1518</v>
      </c>
      <c r="K15" s="498">
        <v>81</v>
      </c>
      <c r="L15" s="498">
        <v>252</v>
      </c>
    </row>
    <row r="16" spans="1:13" s="455" customFormat="1" ht="16.5" customHeight="1">
      <c r="A16" s="496" t="s">
        <v>999</v>
      </c>
      <c r="B16" s="497">
        <v>4134</v>
      </c>
      <c r="C16" s="498">
        <v>1925</v>
      </c>
      <c r="D16" s="498">
        <v>2209</v>
      </c>
      <c r="E16" s="498">
        <v>241</v>
      </c>
      <c r="F16" s="498">
        <v>1424</v>
      </c>
      <c r="G16" s="498">
        <v>32</v>
      </c>
      <c r="H16" s="498">
        <v>173</v>
      </c>
      <c r="I16" s="498">
        <v>137</v>
      </c>
      <c r="J16" s="498">
        <v>1606</v>
      </c>
      <c r="K16" s="498">
        <v>165</v>
      </c>
      <c r="L16" s="498">
        <v>255</v>
      </c>
    </row>
    <row r="17" spans="1:12" s="455" customFormat="1" ht="16.5" customHeight="1">
      <c r="A17" s="496" t="s">
        <v>1001</v>
      </c>
      <c r="B17" s="497">
        <v>4803</v>
      </c>
      <c r="C17" s="498">
        <v>2227</v>
      </c>
      <c r="D17" s="498">
        <v>2576</v>
      </c>
      <c r="E17" s="498">
        <v>215</v>
      </c>
      <c r="F17" s="498">
        <v>1684</v>
      </c>
      <c r="G17" s="498">
        <v>80</v>
      </c>
      <c r="H17" s="498">
        <v>189</v>
      </c>
      <c r="I17" s="498">
        <v>119</v>
      </c>
      <c r="J17" s="498">
        <v>1791</v>
      </c>
      <c r="K17" s="498">
        <v>329</v>
      </c>
      <c r="L17" s="498">
        <v>292</v>
      </c>
    </row>
    <row r="18" spans="1:12" s="455" customFormat="1" ht="16.5" customHeight="1">
      <c r="A18" s="496" t="s">
        <v>1002</v>
      </c>
      <c r="B18" s="497">
        <v>6087</v>
      </c>
      <c r="C18" s="498">
        <v>2803</v>
      </c>
      <c r="D18" s="498">
        <v>3284</v>
      </c>
      <c r="E18" s="498">
        <v>175</v>
      </c>
      <c r="F18" s="498">
        <v>2245</v>
      </c>
      <c r="G18" s="498">
        <v>156</v>
      </c>
      <c r="H18" s="498">
        <v>187</v>
      </c>
      <c r="I18" s="498">
        <v>157</v>
      </c>
      <c r="J18" s="498">
        <v>2035</v>
      </c>
      <c r="K18" s="498">
        <v>677</v>
      </c>
      <c r="L18" s="498">
        <v>341</v>
      </c>
    </row>
    <row r="19" spans="1:12" s="455" customFormat="1" ht="16.5" customHeight="1">
      <c r="A19" s="496" t="s">
        <v>1003</v>
      </c>
      <c r="B19" s="497">
        <v>4437</v>
      </c>
      <c r="C19" s="498">
        <v>1953</v>
      </c>
      <c r="D19" s="498">
        <v>2484</v>
      </c>
      <c r="E19" s="498">
        <v>82</v>
      </c>
      <c r="F19" s="498">
        <v>1527</v>
      </c>
      <c r="G19" s="498">
        <v>202</v>
      </c>
      <c r="H19" s="498">
        <v>96</v>
      </c>
      <c r="I19" s="498">
        <v>110</v>
      </c>
      <c r="J19" s="498">
        <v>1248</v>
      </c>
      <c r="K19" s="498">
        <v>847</v>
      </c>
      <c r="L19" s="498">
        <v>209</v>
      </c>
    </row>
    <row r="20" spans="1:12" s="455" customFormat="1" ht="16.5" customHeight="1">
      <c r="A20" s="496" t="s">
        <v>1004</v>
      </c>
      <c r="B20" s="497">
        <v>3227</v>
      </c>
      <c r="C20" s="498">
        <v>1305</v>
      </c>
      <c r="D20" s="498">
        <v>1922</v>
      </c>
      <c r="E20" s="498">
        <v>31</v>
      </c>
      <c r="F20" s="498">
        <v>994</v>
      </c>
      <c r="G20" s="498">
        <v>212</v>
      </c>
      <c r="H20" s="498">
        <v>42</v>
      </c>
      <c r="I20" s="498">
        <v>69</v>
      </c>
      <c r="J20" s="498">
        <v>680</v>
      </c>
      <c r="K20" s="498">
        <v>1008</v>
      </c>
      <c r="L20" s="498">
        <v>118</v>
      </c>
    </row>
    <row r="21" spans="1:12" s="455" customFormat="1" ht="16.5" customHeight="1">
      <c r="A21" s="500" t="s">
        <v>1021</v>
      </c>
      <c r="B21" s="501">
        <v>4127</v>
      </c>
      <c r="C21" s="502">
        <v>1134</v>
      </c>
      <c r="D21" s="502">
        <v>2993</v>
      </c>
      <c r="E21" s="502">
        <v>12</v>
      </c>
      <c r="F21" s="502">
        <v>762</v>
      </c>
      <c r="G21" s="502">
        <v>318</v>
      </c>
      <c r="H21" s="502">
        <v>25</v>
      </c>
      <c r="I21" s="502">
        <v>97</v>
      </c>
      <c r="J21" s="502">
        <v>372</v>
      </c>
      <c r="K21" s="502">
        <v>2338</v>
      </c>
      <c r="L21" s="502">
        <v>111</v>
      </c>
    </row>
    <row r="22" spans="1:12" ht="16.5" customHeight="1">
      <c r="A22" s="490" t="s">
        <v>983</v>
      </c>
      <c r="B22" s="491"/>
      <c r="C22" s="472"/>
      <c r="D22" s="472"/>
      <c r="E22" s="472"/>
      <c r="F22" s="472"/>
      <c r="G22" s="472"/>
      <c r="H22" s="472"/>
      <c r="I22" s="472"/>
      <c r="J22" s="472"/>
      <c r="K22" s="472"/>
      <c r="L22" s="472"/>
    </row>
    <row r="23" spans="1:12" s="492" customFormat="1" ht="16.5" customHeight="1">
      <c r="A23" s="493" t="s">
        <v>838</v>
      </c>
      <c r="B23" s="494">
        <f t="shared" ref="B23:L23" si="1">SUM(B24:B38)</f>
        <v>59254</v>
      </c>
      <c r="C23" s="495">
        <f t="shared" si="1"/>
        <v>27427</v>
      </c>
      <c r="D23" s="495">
        <f>SUM(D24:D38)</f>
        <v>31827</v>
      </c>
      <c r="E23" s="495">
        <f t="shared" si="1"/>
        <v>7872</v>
      </c>
      <c r="F23" s="495">
        <f t="shared" si="1"/>
        <v>16844</v>
      </c>
      <c r="G23" s="495">
        <f t="shared" si="1"/>
        <v>1071</v>
      </c>
      <c r="H23" s="495">
        <f t="shared" si="1"/>
        <v>1472</v>
      </c>
      <c r="I23" s="495">
        <f t="shared" si="1"/>
        <v>6211</v>
      </c>
      <c r="J23" s="495">
        <f t="shared" si="1"/>
        <v>16896</v>
      </c>
      <c r="K23" s="495">
        <f t="shared" si="1"/>
        <v>5892</v>
      </c>
      <c r="L23" s="495">
        <f t="shared" si="1"/>
        <v>2614</v>
      </c>
    </row>
    <row r="24" spans="1:12" s="455" customFormat="1" ht="16.5" customHeight="1">
      <c r="A24" s="496" t="s">
        <v>990</v>
      </c>
      <c r="B24" s="497">
        <v>2980</v>
      </c>
      <c r="C24" s="498">
        <v>1510</v>
      </c>
      <c r="D24" s="498">
        <v>1470</v>
      </c>
      <c r="E24" s="498">
        <v>1505</v>
      </c>
      <c r="F24" s="498">
        <v>1</v>
      </c>
      <c r="G24" s="499" t="s">
        <v>356</v>
      </c>
      <c r="H24" s="498">
        <v>1</v>
      </c>
      <c r="I24" s="498">
        <v>1459</v>
      </c>
      <c r="J24" s="498">
        <v>8</v>
      </c>
      <c r="K24" s="499" t="s">
        <v>356</v>
      </c>
      <c r="L24" s="498">
        <v>1</v>
      </c>
    </row>
    <row r="25" spans="1:12" s="455" customFormat="1" ht="16.5" customHeight="1">
      <c r="A25" s="496" t="s">
        <v>991</v>
      </c>
      <c r="B25" s="497">
        <v>2451</v>
      </c>
      <c r="C25" s="498">
        <v>1229</v>
      </c>
      <c r="D25" s="498">
        <v>1222</v>
      </c>
      <c r="E25" s="498">
        <v>1149</v>
      </c>
      <c r="F25" s="498">
        <v>69</v>
      </c>
      <c r="G25" s="499" t="s">
        <v>356</v>
      </c>
      <c r="H25" s="498">
        <v>2</v>
      </c>
      <c r="I25" s="498">
        <v>1067</v>
      </c>
      <c r="J25" s="498">
        <v>128</v>
      </c>
      <c r="K25" s="499" t="s">
        <v>356</v>
      </c>
      <c r="L25" s="498">
        <v>14</v>
      </c>
    </row>
    <row r="26" spans="1:12" s="455" customFormat="1" ht="16.5" customHeight="1">
      <c r="A26" s="496" t="s">
        <v>992</v>
      </c>
      <c r="B26" s="497">
        <v>2676</v>
      </c>
      <c r="C26" s="498">
        <v>1376</v>
      </c>
      <c r="D26" s="498">
        <v>1300</v>
      </c>
      <c r="E26" s="498">
        <v>1029</v>
      </c>
      <c r="F26" s="498">
        <v>314</v>
      </c>
      <c r="G26" s="498" t="s">
        <v>356</v>
      </c>
      <c r="H26" s="498">
        <v>19</v>
      </c>
      <c r="I26" s="498">
        <v>818</v>
      </c>
      <c r="J26" s="498">
        <v>421</v>
      </c>
      <c r="K26" s="498">
        <v>2</v>
      </c>
      <c r="L26" s="498">
        <v>47</v>
      </c>
    </row>
    <row r="27" spans="1:12" s="455" customFormat="1" ht="16.5" customHeight="1">
      <c r="A27" s="496" t="s">
        <v>993</v>
      </c>
      <c r="B27" s="497">
        <v>3016</v>
      </c>
      <c r="C27" s="498">
        <v>1528</v>
      </c>
      <c r="D27" s="498">
        <v>1488</v>
      </c>
      <c r="E27" s="498">
        <v>792</v>
      </c>
      <c r="F27" s="498">
        <v>673</v>
      </c>
      <c r="G27" s="499">
        <v>1</v>
      </c>
      <c r="H27" s="498">
        <v>46</v>
      </c>
      <c r="I27" s="498">
        <v>549</v>
      </c>
      <c r="J27" s="498">
        <v>832</v>
      </c>
      <c r="K27" s="498">
        <v>3</v>
      </c>
      <c r="L27" s="498">
        <v>90</v>
      </c>
    </row>
    <row r="28" spans="1:12" s="455" customFormat="1" ht="16.5" customHeight="1">
      <c r="A28" s="496" t="s">
        <v>994</v>
      </c>
      <c r="B28" s="497">
        <v>3623</v>
      </c>
      <c r="C28" s="498">
        <v>1854</v>
      </c>
      <c r="D28" s="498">
        <v>1769</v>
      </c>
      <c r="E28" s="498">
        <v>703</v>
      </c>
      <c r="F28" s="498">
        <v>1062</v>
      </c>
      <c r="G28" s="498">
        <v>1</v>
      </c>
      <c r="H28" s="498">
        <v>74</v>
      </c>
      <c r="I28" s="498">
        <v>422</v>
      </c>
      <c r="J28" s="498">
        <v>1179</v>
      </c>
      <c r="K28" s="498">
        <v>5</v>
      </c>
      <c r="L28" s="498">
        <v>145</v>
      </c>
    </row>
    <row r="29" spans="1:12" s="455" customFormat="1" ht="16.5" customHeight="1">
      <c r="A29" s="496" t="s">
        <v>995</v>
      </c>
      <c r="B29" s="497">
        <v>4792</v>
      </c>
      <c r="C29" s="498">
        <v>2424</v>
      </c>
      <c r="D29" s="498">
        <v>2368</v>
      </c>
      <c r="E29" s="498">
        <v>809</v>
      </c>
      <c r="F29" s="498">
        <v>1454</v>
      </c>
      <c r="G29" s="498">
        <v>6</v>
      </c>
      <c r="H29" s="498">
        <v>133</v>
      </c>
      <c r="I29" s="498">
        <v>454</v>
      </c>
      <c r="J29" s="498">
        <v>1621</v>
      </c>
      <c r="K29" s="498">
        <v>12</v>
      </c>
      <c r="L29" s="498">
        <v>268</v>
      </c>
    </row>
    <row r="30" spans="1:12" s="455" customFormat="1" ht="16.5" customHeight="1">
      <c r="A30" s="496" t="s">
        <v>996</v>
      </c>
      <c r="B30" s="497">
        <v>4199</v>
      </c>
      <c r="C30" s="498">
        <v>2089</v>
      </c>
      <c r="D30" s="498">
        <v>2110</v>
      </c>
      <c r="E30" s="498">
        <v>568</v>
      </c>
      <c r="F30" s="498">
        <v>1326</v>
      </c>
      <c r="G30" s="498">
        <v>14</v>
      </c>
      <c r="H30" s="498">
        <v>168</v>
      </c>
      <c r="I30" s="498">
        <v>330</v>
      </c>
      <c r="J30" s="498">
        <v>1491</v>
      </c>
      <c r="K30" s="498">
        <v>32</v>
      </c>
      <c r="L30" s="498">
        <v>244</v>
      </c>
    </row>
    <row r="31" spans="1:12" s="455" customFormat="1" ht="16.5" customHeight="1">
      <c r="A31" s="496" t="s">
        <v>997</v>
      </c>
      <c r="B31" s="497">
        <v>4090</v>
      </c>
      <c r="C31" s="498">
        <v>1942</v>
      </c>
      <c r="D31" s="498">
        <v>2148</v>
      </c>
      <c r="E31" s="498">
        <v>404</v>
      </c>
      <c r="F31" s="498">
        <v>1356</v>
      </c>
      <c r="G31" s="498">
        <v>14</v>
      </c>
      <c r="H31" s="498">
        <v>156</v>
      </c>
      <c r="I31" s="498">
        <v>223</v>
      </c>
      <c r="J31" s="498">
        <v>1598</v>
      </c>
      <c r="K31" s="498">
        <v>64</v>
      </c>
      <c r="L31" s="498">
        <v>248</v>
      </c>
    </row>
    <row r="32" spans="1:12" s="455" customFormat="1" ht="16.5" customHeight="1">
      <c r="A32" s="496" t="s">
        <v>998</v>
      </c>
      <c r="B32" s="497">
        <v>4232</v>
      </c>
      <c r="C32" s="498">
        <v>1988</v>
      </c>
      <c r="D32" s="498">
        <v>2244</v>
      </c>
      <c r="E32" s="498">
        <v>283</v>
      </c>
      <c r="F32" s="498">
        <v>1500</v>
      </c>
      <c r="G32" s="498">
        <v>27</v>
      </c>
      <c r="H32" s="498">
        <v>163</v>
      </c>
      <c r="I32" s="498">
        <v>166</v>
      </c>
      <c r="J32" s="498">
        <v>1680</v>
      </c>
      <c r="K32" s="498">
        <v>112</v>
      </c>
      <c r="L32" s="498">
        <v>271</v>
      </c>
    </row>
    <row r="33" spans="1:12" s="455" customFormat="1" ht="16.5" customHeight="1">
      <c r="A33" s="496" t="s">
        <v>999</v>
      </c>
      <c r="B33" s="497">
        <v>4933</v>
      </c>
      <c r="C33" s="498">
        <v>2317</v>
      </c>
      <c r="D33" s="498">
        <v>2616</v>
      </c>
      <c r="E33" s="498">
        <v>245</v>
      </c>
      <c r="F33" s="498">
        <v>1797</v>
      </c>
      <c r="G33" s="498">
        <v>77</v>
      </c>
      <c r="H33" s="498">
        <v>184</v>
      </c>
      <c r="I33" s="498">
        <v>135</v>
      </c>
      <c r="J33" s="498">
        <v>1937</v>
      </c>
      <c r="K33" s="498">
        <v>227</v>
      </c>
      <c r="L33" s="498">
        <v>301</v>
      </c>
    </row>
    <row r="34" spans="1:12" s="455" customFormat="1" ht="16.5" customHeight="1">
      <c r="A34" s="496" t="s">
        <v>1001</v>
      </c>
      <c r="B34" s="497">
        <v>6476</v>
      </c>
      <c r="C34" s="498">
        <v>3046</v>
      </c>
      <c r="D34" s="498">
        <v>3430</v>
      </c>
      <c r="E34" s="498">
        <v>199</v>
      </c>
      <c r="F34" s="498">
        <v>2481</v>
      </c>
      <c r="G34" s="498">
        <v>119</v>
      </c>
      <c r="H34" s="498">
        <v>231</v>
      </c>
      <c r="I34" s="498">
        <v>172</v>
      </c>
      <c r="J34" s="498">
        <v>2369</v>
      </c>
      <c r="K34" s="498">
        <v>488</v>
      </c>
      <c r="L34" s="498">
        <v>383</v>
      </c>
    </row>
    <row r="35" spans="1:12" s="455" customFormat="1" ht="16.5" customHeight="1">
      <c r="A35" s="496" t="s">
        <v>1002</v>
      </c>
      <c r="B35" s="497">
        <v>4938</v>
      </c>
      <c r="C35" s="498">
        <v>2240</v>
      </c>
      <c r="D35" s="498">
        <v>2698</v>
      </c>
      <c r="E35" s="498">
        <v>108</v>
      </c>
      <c r="F35" s="498">
        <v>1810</v>
      </c>
      <c r="G35" s="498">
        <v>165</v>
      </c>
      <c r="H35" s="498">
        <v>147</v>
      </c>
      <c r="I35" s="498">
        <v>156</v>
      </c>
      <c r="J35" s="498">
        <v>1558</v>
      </c>
      <c r="K35" s="498">
        <v>708</v>
      </c>
      <c r="L35" s="498">
        <v>258</v>
      </c>
    </row>
    <row r="36" spans="1:12" s="455" customFormat="1" ht="16.5" customHeight="1">
      <c r="A36" s="496" t="s">
        <v>1003</v>
      </c>
      <c r="B36" s="497">
        <v>3963</v>
      </c>
      <c r="C36" s="498">
        <v>1685</v>
      </c>
      <c r="D36" s="498">
        <v>2278</v>
      </c>
      <c r="E36" s="498">
        <v>47</v>
      </c>
      <c r="F36" s="498">
        <v>1360</v>
      </c>
      <c r="G36" s="498">
        <v>179</v>
      </c>
      <c r="H36" s="498">
        <v>91</v>
      </c>
      <c r="I36" s="498">
        <v>85</v>
      </c>
      <c r="J36" s="498">
        <v>1147</v>
      </c>
      <c r="K36" s="498">
        <v>874</v>
      </c>
      <c r="L36" s="498">
        <v>158</v>
      </c>
    </row>
    <row r="37" spans="1:12" ht="16.5" customHeight="1">
      <c r="A37" s="496" t="s">
        <v>1004</v>
      </c>
      <c r="B37" s="497">
        <v>3363</v>
      </c>
      <c r="C37" s="498">
        <v>1223</v>
      </c>
      <c r="D37" s="498">
        <v>2140</v>
      </c>
      <c r="E37" s="498">
        <v>22</v>
      </c>
      <c r="F37" s="498">
        <v>982</v>
      </c>
      <c r="G37" s="498">
        <v>177</v>
      </c>
      <c r="H37" s="498">
        <v>42</v>
      </c>
      <c r="I37" s="498">
        <v>87</v>
      </c>
      <c r="J37" s="498">
        <v>665</v>
      </c>
      <c r="K37" s="498">
        <v>1273</v>
      </c>
      <c r="L37" s="498">
        <v>100</v>
      </c>
    </row>
    <row r="38" spans="1:12" s="492" customFormat="1" ht="16.5" customHeight="1" thickBot="1">
      <c r="A38" s="503" t="s">
        <v>1021</v>
      </c>
      <c r="B38" s="504">
        <v>3522</v>
      </c>
      <c r="C38" s="505">
        <v>976</v>
      </c>
      <c r="D38" s="505">
        <v>2546</v>
      </c>
      <c r="E38" s="505">
        <v>9</v>
      </c>
      <c r="F38" s="505">
        <v>659</v>
      </c>
      <c r="G38" s="505">
        <v>291</v>
      </c>
      <c r="H38" s="505">
        <v>15</v>
      </c>
      <c r="I38" s="505">
        <v>88</v>
      </c>
      <c r="J38" s="505">
        <v>262</v>
      </c>
      <c r="K38" s="505">
        <v>2092</v>
      </c>
      <c r="L38" s="505">
        <v>86</v>
      </c>
    </row>
    <row r="39" spans="1:12" s="492" customFormat="1" ht="15" customHeight="1">
      <c r="A39" s="506"/>
      <c r="B39" s="498"/>
      <c r="C39" s="498"/>
      <c r="D39" s="498"/>
      <c r="E39" s="498"/>
      <c r="F39" s="498"/>
      <c r="G39" s="498"/>
      <c r="H39" s="498"/>
      <c r="I39" s="498"/>
      <c r="J39" s="498"/>
      <c r="K39" s="498"/>
      <c r="L39" s="498"/>
    </row>
    <row r="40" spans="1:12" s="492" customFormat="1" ht="15" customHeight="1" thickBot="1">
      <c r="A40" s="507"/>
      <c r="B40" s="505"/>
      <c r="C40" s="505"/>
      <c r="D40" s="505"/>
      <c r="E40" s="505"/>
      <c r="F40" s="505"/>
      <c r="G40" s="505"/>
      <c r="H40" s="505"/>
      <c r="I40" s="4503" t="s">
        <v>980</v>
      </c>
      <c r="J40" s="4503"/>
      <c r="K40" s="4504"/>
      <c r="L40" s="4504"/>
    </row>
    <row r="41" spans="1:12" s="455" customFormat="1" ht="16" customHeight="1">
      <c r="A41" s="4505" t="s">
        <v>1015</v>
      </c>
      <c r="B41" s="4507" t="s">
        <v>1016</v>
      </c>
      <c r="C41" s="4507"/>
      <c r="D41" s="4507"/>
      <c r="E41" s="4507" t="s">
        <v>379</v>
      </c>
      <c r="F41" s="4507"/>
      <c r="G41" s="4507"/>
      <c r="H41" s="4507"/>
      <c r="I41" s="4507" t="s">
        <v>380</v>
      </c>
      <c r="J41" s="4507"/>
      <c r="K41" s="4507"/>
      <c r="L41" s="4508"/>
    </row>
    <row r="42" spans="1:12" s="455" customFormat="1" ht="15" customHeight="1">
      <c r="A42" s="4506"/>
      <c r="B42" s="488" t="s">
        <v>838</v>
      </c>
      <c r="C42" s="488" t="s">
        <v>379</v>
      </c>
      <c r="D42" s="488" t="s">
        <v>380</v>
      </c>
      <c r="E42" s="488" t="s">
        <v>1017</v>
      </c>
      <c r="F42" s="488" t="s">
        <v>1018</v>
      </c>
      <c r="G42" s="488" t="s">
        <v>1019</v>
      </c>
      <c r="H42" s="488" t="s">
        <v>1020</v>
      </c>
      <c r="I42" s="488" t="s">
        <v>1017</v>
      </c>
      <c r="J42" s="488" t="s">
        <v>1018</v>
      </c>
      <c r="K42" s="488" t="s">
        <v>1019</v>
      </c>
      <c r="L42" s="489" t="s">
        <v>1020</v>
      </c>
    </row>
    <row r="43" spans="1:12" s="455" customFormat="1" ht="16.5" customHeight="1">
      <c r="A43" s="490" t="s">
        <v>984</v>
      </c>
      <c r="B43" s="491"/>
      <c r="C43" s="472"/>
      <c r="D43" s="472"/>
      <c r="E43" s="472"/>
      <c r="F43" s="472"/>
      <c r="G43" s="472"/>
      <c r="H43" s="472"/>
      <c r="I43" s="472"/>
      <c r="J43" s="472"/>
      <c r="K43" s="472"/>
      <c r="L43" s="472"/>
    </row>
    <row r="44" spans="1:12" s="455" customFormat="1" ht="16.5" customHeight="1">
      <c r="A44" s="493" t="s">
        <v>838</v>
      </c>
      <c r="B44" s="494">
        <v>62837</v>
      </c>
      <c r="C44" s="495">
        <v>28928</v>
      </c>
      <c r="D44" s="495">
        <v>33909</v>
      </c>
      <c r="E44" s="495">
        <v>8000</v>
      </c>
      <c r="F44" s="495">
        <v>18199</v>
      </c>
      <c r="G44" s="495">
        <v>1107</v>
      </c>
      <c r="H44" s="495">
        <v>1543</v>
      </c>
      <c r="I44" s="495">
        <v>6460</v>
      </c>
      <c r="J44" s="495">
        <v>18281</v>
      </c>
      <c r="K44" s="495">
        <v>6140</v>
      </c>
      <c r="L44" s="495">
        <v>2916</v>
      </c>
    </row>
    <row r="45" spans="1:12" s="455" customFormat="1" ht="16.5" customHeight="1">
      <c r="A45" s="496" t="s">
        <v>990</v>
      </c>
      <c r="B45" s="497">
        <v>3030</v>
      </c>
      <c r="C45" s="498">
        <v>1524</v>
      </c>
      <c r="D45" s="498">
        <v>1506</v>
      </c>
      <c r="E45" s="498">
        <v>1516</v>
      </c>
      <c r="F45" s="498">
        <v>7</v>
      </c>
      <c r="G45" s="499" t="s">
        <v>1011</v>
      </c>
      <c r="H45" s="498">
        <v>1</v>
      </c>
      <c r="I45" s="498">
        <v>1498</v>
      </c>
      <c r="J45" s="498">
        <v>7</v>
      </c>
      <c r="K45" s="499" t="s">
        <v>1011</v>
      </c>
      <c r="L45" s="498">
        <v>1</v>
      </c>
    </row>
    <row r="46" spans="1:12" s="455" customFormat="1" ht="16.5" customHeight="1">
      <c r="A46" s="496" t="s">
        <v>991</v>
      </c>
      <c r="B46" s="497">
        <v>2717</v>
      </c>
      <c r="C46" s="498">
        <v>1320</v>
      </c>
      <c r="D46" s="498">
        <v>1397</v>
      </c>
      <c r="E46" s="498">
        <v>1206</v>
      </c>
      <c r="F46" s="498">
        <v>100</v>
      </c>
      <c r="G46" s="499" t="s">
        <v>1011</v>
      </c>
      <c r="H46" s="498">
        <v>10</v>
      </c>
      <c r="I46" s="498">
        <v>1209</v>
      </c>
      <c r="J46" s="498">
        <v>169</v>
      </c>
      <c r="K46" s="499" t="s">
        <v>1011</v>
      </c>
      <c r="L46" s="498">
        <v>19</v>
      </c>
    </row>
    <row r="47" spans="1:12" s="455" customFormat="1" ht="16.5" customHeight="1">
      <c r="A47" s="496" t="s">
        <v>992</v>
      </c>
      <c r="B47" s="497">
        <v>3291</v>
      </c>
      <c r="C47" s="498">
        <v>1656</v>
      </c>
      <c r="D47" s="498">
        <v>1635</v>
      </c>
      <c r="E47" s="498">
        <v>1207</v>
      </c>
      <c r="F47" s="498">
        <v>414</v>
      </c>
      <c r="G47" s="498">
        <v>1</v>
      </c>
      <c r="H47" s="498">
        <v>28</v>
      </c>
      <c r="I47" s="498">
        <v>969</v>
      </c>
      <c r="J47" s="498">
        <v>590</v>
      </c>
      <c r="K47" s="498">
        <v>1</v>
      </c>
      <c r="L47" s="498">
        <v>73</v>
      </c>
    </row>
    <row r="48" spans="1:12" s="455" customFormat="1" ht="16.5" customHeight="1">
      <c r="A48" s="496" t="s">
        <v>993</v>
      </c>
      <c r="B48" s="497">
        <v>3809</v>
      </c>
      <c r="C48" s="498">
        <v>1958</v>
      </c>
      <c r="D48" s="498">
        <v>1851</v>
      </c>
      <c r="E48" s="498">
        <v>969</v>
      </c>
      <c r="F48" s="498">
        <v>929</v>
      </c>
      <c r="G48" s="499" t="s">
        <v>1011</v>
      </c>
      <c r="H48" s="498">
        <v>56</v>
      </c>
      <c r="I48" s="498">
        <v>619</v>
      </c>
      <c r="J48" s="498">
        <v>1099</v>
      </c>
      <c r="K48" s="498">
        <v>4</v>
      </c>
      <c r="L48" s="498">
        <v>123</v>
      </c>
    </row>
    <row r="49" spans="1:15" s="455" customFormat="1" ht="16.5" customHeight="1">
      <c r="A49" s="496" t="s">
        <v>994</v>
      </c>
      <c r="B49" s="497">
        <v>4997</v>
      </c>
      <c r="C49" s="498">
        <v>2526</v>
      </c>
      <c r="D49" s="498">
        <v>2471</v>
      </c>
      <c r="E49" s="498">
        <v>982</v>
      </c>
      <c r="F49" s="498">
        <v>1424</v>
      </c>
      <c r="G49" s="498">
        <v>2</v>
      </c>
      <c r="H49" s="498">
        <v>108</v>
      </c>
      <c r="I49" s="498">
        <v>564</v>
      </c>
      <c r="J49" s="498">
        <v>1651</v>
      </c>
      <c r="K49" s="498">
        <v>12</v>
      </c>
      <c r="L49" s="498">
        <v>239</v>
      </c>
    </row>
    <row r="50" spans="1:15" s="455" customFormat="1" ht="16.5" customHeight="1">
      <c r="A50" s="496" t="s">
        <v>995</v>
      </c>
      <c r="B50" s="497">
        <v>4346</v>
      </c>
      <c r="C50" s="498">
        <v>2166</v>
      </c>
      <c r="D50" s="498">
        <v>2180</v>
      </c>
      <c r="E50" s="498">
        <v>632</v>
      </c>
      <c r="F50" s="498">
        <v>1387</v>
      </c>
      <c r="G50" s="498">
        <v>10</v>
      </c>
      <c r="H50" s="498">
        <v>133</v>
      </c>
      <c r="I50" s="498">
        <v>341</v>
      </c>
      <c r="J50" s="498">
        <v>1574</v>
      </c>
      <c r="K50" s="498">
        <v>23</v>
      </c>
      <c r="L50" s="498">
        <v>236</v>
      </c>
    </row>
    <row r="51" spans="1:15" s="455" customFormat="1" ht="16.5" customHeight="1">
      <c r="A51" s="496" t="s">
        <v>996</v>
      </c>
      <c r="B51" s="497">
        <v>4283</v>
      </c>
      <c r="C51" s="498">
        <v>2056</v>
      </c>
      <c r="D51" s="498">
        <v>2227</v>
      </c>
      <c r="E51" s="498">
        <v>454</v>
      </c>
      <c r="F51" s="498">
        <v>1424</v>
      </c>
      <c r="G51" s="498">
        <v>6</v>
      </c>
      <c r="H51" s="498">
        <v>166</v>
      </c>
      <c r="I51" s="498">
        <v>248</v>
      </c>
      <c r="J51" s="498">
        <v>1670</v>
      </c>
      <c r="K51" s="498">
        <v>42</v>
      </c>
      <c r="L51" s="498">
        <v>263</v>
      </c>
    </row>
    <row r="52" spans="1:15" s="455" customFormat="1" ht="16.5" customHeight="1">
      <c r="A52" s="496" t="s">
        <v>997</v>
      </c>
      <c r="B52" s="497">
        <v>4384</v>
      </c>
      <c r="C52" s="498">
        <v>2049</v>
      </c>
      <c r="D52" s="498">
        <v>2335</v>
      </c>
      <c r="E52" s="498">
        <v>302</v>
      </c>
      <c r="F52" s="498">
        <v>1561</v>
      </c>
      <c r="G52" s="498">
        <v>15</v>
      </c>
      <c r="H52" s="498">
        <v>168</v>
      </c>
      <c r="I52" s="498">
        <v>170</v>
      </c>
      <c r="J52" s="498">
        <v>1768</v>
      </c>
      <c r="K52" s="498">
        <v>83</v>
      </c>
      <c r="L52" s="498">
        <v>309</v>
      </c>
      <c r="N52" s="508"/>
      <c r="O52" s="508"/>
    </row>
    <row r="53" spans="1:15" s="455" customFormat="1" ht="16.5" customHeight="1">
      <c r="A53" s="496" t="s">
        <v>998</v>
      </c>
      <c r="B53" s="497">
        <v>5130</v>
      </c>
      <c r="C53" s="498">
        <v>2394</v>
      </c>
      <c r="D53" s="498">
        <v>2736</v>
      </c>
      <c r="E53" s="498">
        <v>287</v>
      </c>
      <c r="F53" s="498">
        <v>1858</v>
      </c>
      <c r="G53" s="498">
        <v>44</v>
      </c>
      <c r="H53" s="498">
        <v>193</v>
      </c>
      <c r="I53" s="498">
        <v>160</v>
      </c>
      <c r="J53" s="498">
        <v>2054</v>
      </c>
      <c r="K53" s="498">
        <v>169</v>
      </c>
      <c r="L53" s="498">
        <v>342</v>
      </c>
      <c r="N53" s="508"/>
      <c r="O53" s="508"/>
    </row>
    <row r="54" spans="1:15" s="455" customFormat="1" ht="16.5" customHeight="1">
      <c r="A54" s="496" t="s">
        <v>999</v>
      </c>
      <c r="B54" s="497">
        <v>6823</v>
      </c>
      <c r="C54" s="498">
        <v>3210</v>
      </c>
      <c r="D54" s="498">
        <v>3613</v>
      </c>
      <c r="E54" s="498">
        <v>232</v>
      </c>
      <c r="F54" s="498">
        <v>2621</v>
      </c>
      <c r="G54" s="498">
        <v>87</v>
      </c>
      <c r="H54" s="498">
        <v>263</v>
      </c>
      <c r="I54" s="498">
        <v>178</v>
      </c>
      <c r="J54" s="498">
        <v>2586</v>
      </c>
      <c r="K54" s="498">
        <v>377</v>
      </c>
      <c r="L54" s="498">
        <v>458</v>
      </c>
      <c r="N54" s="509"/>
    </row>
    <row r="55" spans="1:15" s="455" customFormat="1" ht="16.5" customHeight="1">
      <c r="A55" s="496" t="s">
        <v>1001</v>
      </c>
      <c r="B55" s="497">
        <v>5398</v>
      </c>
      <c r="C55" s="498">
        <v>2522</v>
      </c>
      <c r="D55" s="498">
        <v>2876</v>
      </c>
      <c r="E55" s="498">
        <v>118</v>
      </c>
      <c r="F55" s="498">
        <v>2092</v>
      </c>
      <c r="G55" s="498">
        <v>132</v>
      </c>
      <c r="H55" s="498">
        <v>174</v>
      </c>
      <c r="I55" s="498">
        <v>150</v>
      </c>
      <c r="J55" s="498">
        <v>1845</v>
      </c>
      <c r="K55" s="498">
        <v>548</v>
      </c>
      <c r="L55" s="498">
        <v>328</v>
      </c>
      <c r="N55" s="510"/>
    </row>
    <row r="56" spans="1:15" s="511" customFormat="1" ht="16.5" customHeight="1">
      <c r="A56" s="496" t="s">
        <v>1002</v>
      </c>
      <c r="B56" s="497">
        <v>4455</v>
      </c>
      <c r="C56" s="498">
        <v>1971</v>
      </c>
      <c r="D56" s="498">
        <v>2484</v>
      </c>
      <c r="E56" s="498">
        <v>49</v>
      </c>
      <c r="F56" s="498">
        <v>1613</v>
      </c>
      <c r="G56" s="498">
        <v>176</v>
      </c>
      <c r="H56" s="498">
        <v>129</v>
      </c>
      <c r="I56" s="498">
        <v>114</v>
      </c>
      <c r="J56" s="498">
        <v>1456</v>
      </c>
      <c r="K56" s="498">
        <v>709</v>
      </c>
      <c r="L56" s="498">
        <v>200</v>
      </c>
    </row>
    <row r="57" spans="1:15" ht="16.5" customHeight="1">
      <c r="A57" s="496" t="s">
        <v>1003</v>
      </c>
      <c r="B57" s="497">
        <v>4009</v>
      </c>
      <c r="C57" s="498">
        <v>1595</v>
      </c>
      <c r="D57" s="498">
        <v>2414</v>
      </c>
      <c r="E57" s="498">
        <v>26</v>
      </c>
      <c r="F57" s="498">
        <v>1301</v>
      </c>
      <c r="G57" s="498">
        <v>193</v>
      </c>
      <c r="H57" s="498">
        <v>70</v>
      </c>
      <c r="I57" s="498">
        <v>105</v>
      </c>
      <c r="J57" s="498">
        <v>1046</v>
      </c>
      <c r="K57" s="498">
        <v>1104</v>
      </c>
      <c r="L57" s="498">
        <v>143</v>
      </c>
    </row>
    <row r="58" spans="1:15" ht="16.5" customHeight="1">
      <c r="A58" s="496" t="s">
        <v>1004</v>
      </c>
      <c r="B58" s="497">
        <v>3180</v>
      </c>
      <c r="C58" s="498">
        <v>1163</v>
      </c>
      <c r="D58" s="498">
        <v>2017</v>
      </c>
      <c r="E58" s="498">
        <v>14</v>
      </c>
      <c r="F58" s="498">
        <v>918</v>
      </c>
      <c r="G58" s="498">
        <v>195</v>
      </c>
      <c r="H58" s="498">
        <v>31</v>
      </c>
      <c r="I58" s="498">
        <v>76</v>
      </c>
      <c r="J58" s="498">
        <v>545</v>
      </c>
      <c r="K58" s="498">
        <v>1276</v>
      </c>
      <c r="L58" s="498">
        <v>107</v>
      </c>
    </row>
    <row r="59" spans="1:15" ht="16.5" customHeight="1">
      <c r="A59" s="500" t="s">
        <v>1021</v>
      </c>
      <c r="B59" s="501">
        <v>2985</v>
      </c>
      <c r="C59" s="502">
        <v>818</v>
      </c>
      <c r="D59" s="502">
        <v>2167</v>
      </c>
      <c r="E59" s="502">
        <v>6</v>
      </c>
      <c r="F59" s="502">
        <v>550</v>
      </c>
      <c r="G59" s="502">
        <v>246</v>
      </c>
      <c r="H59" s="502">
        <v>13</v>
      </c>
      <c r="I59" s="502">
        <v>59</v>
      </c>
      <c r="J59" s="502">
        <v>221</v>
      </c>
      <c r="K59" s="502">
        <v>1792</v>
      </c>
      <c r="L59" s="502">
        <v>75</v>
      </c>
    </row>
    <row r="60" spans="1:15" ht="16.5" customHeight="1">
      <c r="A60" s="490" t="s">
        <v>1008</v>
      </c>
      <c r="B60" s="491"/>
      <c r="C60" s="472"/>
      <c r="D60" s="472"/>
      <c r="E60" s="472"/>
      <c r="F60" s="472"/>
      <c r="G60" s="472"/>
      <c r="H60" s="472"/>
      <c r="I60" s="472"/>
      <c r="J60" s="472"/>
      <c r="K60" s="472"/>
      <c r="L60" s="472"/>
    </row>
    <row r="61" spans="1:15" ht="16.5" customHeight="1">
      <c r="A61" s="493" t="s">
        <v>838</v>
      </c>
      <c r="B61" s="494">
        <f t="shared" ref="B61:C61" si="2">SUM(B62:B76)</f>
        <v>65095</v>
      </c>
      <c r="C61" s="495">
        <f t="shared" si="2"/>
        <v>29733</v>
      </c>
      <c r="D61" s="495">
        <f>SUM(D62:D76)</f>
        <v>35362</v>
      </c>
      <c r="E61" s="495">
        <f t="shared" ref="E61:L61" si="3">SUM(E62:E76)</f>
        <v>7841</v>
      </c>
      <c r="F61" s="495">
        <f t="shared" si="3"/>
        <v>19294</v>
      </c>
      <c r="G61" s="495">
        <f t="shared" si="3"/>
        <v>1088</v>
      </c>
      <c r="H61" s="495">
        <f t="shared" si="3"/>
        <v>1444</v>
      </c>
      <c r="I61" s="495">
        <f t="shared" si="3"/>
        <v>6728</v>
      </c>
      <c r="J61" s="495">
        <f t="shared" si="3"/>
        <v>19313</v>
      </c>
      <c r="K61" s="495">
        <f t="shared" si="3"/>
        <v>6232</v>
      </c>
      <c r="L61" s="495">
        <f t="shared" si="3"/>
        <v>2998</v>
      </c>
    </row>
    <row r="62" spans="1:15" ht="16.5" customHeight="1">
      <c r="A62" s="496" t="s">
        <v>990</v>
      </c>
      <c r="B62" s="497">
        <v>3496</v>
      </c>
      <c r="C62" s="498">
        <v>1739</v>
      </c>
      <c r="D62" s="498">
        <v>1757</v>
      </c>
      <c r="E62" s="498">
        <v>1729</v>
      </c>
      <c r="F62" s="498">
        <v>9</v>
      </c>
      <c r="G62" s="499" t="s">
        <v>1012</v>
      </c>
      <c r="H62" s="498">
        <v>1</v>
      </c>
      <c r="I62" s="498">
        <v>1741</v>
      </c>
      <c r="J62" s="498">
        <v>16</v>
      </c>
      <c r="K62" s="499" t="s">
        <v>1012</v>
      </c>
      <c r="L62" s="498" t="s">
        <v>1012</v>
      </c>
    </row>
    <row r="63" spans="1:15" ht="16.5" customHeight="1">
      <c r="A63" s="496" t="s">
        <v>991</v>
      </c>
      <c r="B63" s="497">
        <v>3078</v>
      </c>
      <c r="C63" s="498">
        <v>1510</v>
      </c>
      <c r="D63" s="498">
        <v>1568</v>
      </c>
      <c r="E63" s="498">
        <v>1382</v>
      </c>
      <c r="F63" s="498">
        <v>123</v>
      </c>
      <c r="G63" s="499" t="s">
        <v>1012</v>
      </c>
      <c r="H63" s="498">
        <v>5</v>
      </c>
      <c r="I63" s="498">
        <v>1345</v>
      </c>
      <c r="J63" s="498">
        <v>191</v>
      </c>
      <c r="K63" s="499">
        <v>1</v>
      </c>
      <c r="L63" s="498">
        <v>31</v>
      </c>
    </row>
    <row r="64" spans="1:15" ht="16.5" customHeight="1">
      <c r="A64" s="496" t="s">
        <v>992</v>
      </c>
      <c r="B64" s="497">
        <v>3859</v>
      </c>
      <c r="C64" s="498">
        <v>1951</v>
      </c>
      <c r="D64" s="498">
        <v>1908</v>
      </c>
      <c r="E64" s="498">
        <v>1349</v>
      </c>
      <c r="F64" s="498">
        <v>571</v>
      </c>
      <c r="G64" s="498">
        <v>1</v>
      </c>
      <c r="H64" s="498">
        <v>30</v>
      </c>
      <c r="I64" s="498">
        <v>1136</v>
      </c>
      <c r="J64" s="498">
        <v>705</v>
      </c>
      <c r="K64" s="498">
        <v>1</v>
      </c>
      <c r="L64" s="498">
        <v>66</v>
      </c>
    </row>
    <row r="65" spans="1:12" ht="16.5" customHeight="1">
      <c r="A65" s="496" t="s">
        <v>993</v>
      </c>
      <c r="B65" s="497">
        <v>5103</v>
      </c>
      <c r="C65" s="498">
        <v>2532</v>
      </c>
      <c r="D65" s="498">
        <v>2571</v>
      </c>
      <c r="E65" s="498">
        <v>1210</v>
      </c>
      <c r="F65" s="498">
        <v>1239</v>
      </c>
      <c r="G65" s="499">
        <v>1</v>
      </c>
      <c r="H65" s="498">
        <v>82</v>
      </c>
      <c r="I65" s="498">
        <v>790</v>
      </c>
      <c r="J65" s="498">
        <v>1578</v>
      </c>
      <c r="K65" s="498">
        <v>8</v>
      </c>
      <c r="L65" s="498">
        <v>194</v>
      </c>
    </row>
    <row r="66" spans="1:12" ht="16.5" customHeight="1">
      <c r="A66" s="496" t="s">
        <v>994</v>
      </c>
      <c r="B66" s="497">
        <v>4422</v>
      </c>
      <c r="C66" s="498">
        <v>2169</v>
      </c>
      <c r="D66" s="498">
        <v>2253</v>
      </c>
      <c r="E66" s="498">
        <v>676</v>
      </c>
      <c r="F66" s="498">
        <v>1377</v>
      </c>
      <c r="G66" s="498">
        <v>9</v>
      </c>
      <c r="H66" s="498">
        <v>98</v>
      </c>
      <c r="I66" s="498">
        <v>408</v>
      </c>
      <c r="J66" s="498">
        <v>1627</v>
      </c>
      <c r="K66" s="498">
        <v>16</v>
      </c>
      <c r="L66" s="498">
        <v>195</v>
      </c>
    </row>
    <row r="67" spans="1:12" ht="16.5" customHeight="1">
      <c r="A67" s="496" t="s">
        <v>995</v>
      </c>
      <c r="B67" s="497">
        <v>4365</v>
      </c>
      <c r="C67" s="498">
        <v>2092</v>
      </c>
      <c r="D67" s="498">
        <v>2273</v>
      </c>
      <c r="E67" s="498">
        <v>454</v>
      </c>
      <c r="F67" s="498">
        <v>1493</v>
      </c>
      <c r="G67" s="498">
        <v>5</v>
      </c>
      <c r="H67" s="498">
        <v>130</v>
      </c>
      <c r="I67" s="498">
        <v>263</v>
      </c>
      <c r="J67" s="498">
        <v>1737</v>
      </c>
      <c r="K67" s="498">
        <v>33</v>
      </c>
      <c r="L67" s="498">
        <v>237</v>
      </c>
    </row>
    <row r="68" spans="1:12" ht="16.5" customHeight="1">
      <c r="A68" s="496" t="s">
        <v>996</v>
      </c>
      <c r="B68" s="497">
        <v>4458</v>
      </c>
      <c r="C68" s="498">
        <v>2092</v>
      </c>
      <c r="D68" s="498">
        <v>2366</v>
      </c>
      <c r="E68" s="498">
        <v>304</v>
      </c>
      <c r="F68" s="498">
        <v>1624</v>
      </c>
      <c r="G68" s="498">
        <v>15</v>
      </c>
      <c r="H68" s="498">
        <v>142</v>
      </c>
      <c r="I68" s="498">
        <v>155</v>
      </c>
      <c r="J68" s="498">
        <v>1871</v>
      </c>
      <c r="K68" s="498">
        <v>54</v>
      </c>
      <c r="L68" s="498">
        <v>282</v>
      </c>
    </row>
    <row r="69" spans="1:12" ht="16.5" customHeight="1">
      <c r="A69" s="496" t="s">
        <v>997</v>
      </c>
      <c r="B69" s="497">
        <v>5254</v>
      </c>
      <c r="C69" s="498">
        <v>2422</v>
      </c>
      <c r="D69" s="498">
        <v>2832</v>
      </c>
      <c r="E69" s="498">
        <v>264</v>
      </c>
      <c r="F69" s="498">
        <v>1961</v>
      </c>
      <c r="G69" s="498">
        <v>37</v>
      </c>
      <c r="H69" s="498">
        <v>156</v>
      </c>
      <c r="I69" s="498">
        <v>162</v>
      </c>
      <c r="J69" s="498">
        <v>2139</v>
      </c>
      <c r="K69" s="498">
        <v>121</v>
      </c>
      <c r="L69" s="498">
        <v>398</v>
      </c>
    </row>
    <row r="70" spans="1:12" ht="16.5" customHeight="1">
      <c r="A70" s="496" t="s">
        <v>998</v>
      </c>
      <c r="B70" s="497">
        <v>7064</v>
      </c>
      <c r="C70" s="498">
        <v>3341</v>
      </c>
      <c r="D70" s="498">
        <v>3723</v>
      </c>
      <c r="E70" s="498">
        <v>242</v>
      </c>
      <c r="F70" s="498">
        <v>2772</v>
      </c>
      <c r="G70" s="498">
        <v>54</v>
      </c>
      <c r="H70" s="498">
        <v>263</v>
      </c>
      <c r="I70" s="498">
        <v>186</v>
      </c>
      <c r="J70" s="498">
        <v>2757</v>
      </c>
      <c r="K70" s="498">
        <v>272</v>
      </c>
      <c r="L70" s="498">
        <v>495</v>
      </c>
    </row>
    <row r="71" spans="1:12" ht="16.5" customHeight="1">
      <c r="A71" s="496" t="s">
        <v>999</v>
      </c>
      <c r="B71" s="497">
        <v>5736</v>
      </c>
      <c r="C71" s="498">
        <v>2698</v>
      </c>
      <c r="D71" s="498">
        <v>3038</v>
      </c>
      <c r="E71" s="498">
        <v>120</v>
      </c>
      <c r="F71" s="498">
        <v>2265</v>
      </c>
      <c r="G71" s="498">
        <v>103</v>
      </c>
      <c r="H71" s="498">
        <v>202</v>
      </c>
      <c r="I71" s="498">
        <v>149</v>
      </c>
      <c r="J71" s="498">
        <v>2086</v>
      </c>
      <c r="K71" s="498">
        <v>413</v>
      </c>
      <c r="L71" s="498">
        <v>379</v>
      </c>
    </row>
    <row r="72" spans="1:12" ht="16.5" customHeight="1">
      <c r="A72" s="496" t="s">
        <v>1001</v>
      </c>
      <c r="B72" s="497">
        <v>4845</v>
      </c>
      <c r="C72" s="498">
        <v>2199</v>
      </c>
      <c r="D72" s="498">
        <v>2646</v>
      </c>
      <c r="E72" s="498">
        <v>49</v>
      </c>
      <c r="F72" s="498">
        <v>1852</v>
      </c>
      <c r="G72" s="498">
        <v>140</v>
      </c>
      <c r="H72" s="498">
        <v>147</v>
      </c>
      <c r="I72" s="498">
        <v>105</v>
      </c>
      <c r="J72" s="498">
        <v>1749</v>
      </c>
      <c r="K72" s="498">
        <v>512</v>
      </c>
      <c r="L72" s="498">
        <v>271</v>
      </c>
    </row>
    <row r="73" spans="1:12" ht="16.5" customHeight="1">
      <c r="A73" s="496" t="s">
        <v>1002</v>
      </c>
      <c r="B73" s="497">
        <v>4477</v>
      </c>
      <c r="C73" s="498">
        <v>1868</v>
      </c>
      <c r="D73" s="498">
        <v>2609</v>
      </c>
      <c r="E73" s="498">
        <v>42</v>
      </c>
      <c r="F73" s="498">
        <v>1563</v>
      </c>
      <c r="G73" s="498">
        <v>161</v>
      </c>
      <c r="H73" s="498">
        <v>100</v>
      </c>
      <c r="I73" s="498">
        <v>122</v>
      </c>
      <c r="J73" s="498">
        <v>1402</v>
      </c>
      <c r="K73" s="498">
        <v>879</v>
      </c>
      <c r="L73" s="498">
        <v>198</v>
      </c>
    </row>
    <row r="74" spans="1:12" ht="16.5" customHeight="1">
      <c r="A74" s="496" t="s">
        <v>1003</v>
      </c>
      <c r="B74" s="497">
        <v>3827</v>
      </c>
      <c r="C74" s="498">
        <v>1552</v>
      </c>
      <c r="D74" s="498">
        <v>2275</v>
      </c>
      <c r="E74" s="498">
        <v>13</v>
      </c>
      <c r="F74" s="498">
        <v>1281</v>
      </c>
      <c r="G74" s="498">
        <v>199</v>
      </c>
      <c r="H74" s="498">
        <v>57</v>
      </c>
      <c r="I74" s="498">
        <v>87</v>
      </c>
      <c r="J74" s="498">
        <v>923</v>
      </c>
      <c r="K74" s="498">
        <v>1129</v>
      </c>
      <c r="L74" s="498">
        <v>126</v>
      </c>
    </row>
    <row r="75" spans="1:12" ht="16.5" customHeight="1">
      <c r="A75" s="496" t="s">
        <v>1004</v>
      </c>
      <c r="B75" s="497">
        <v>2677</v>
      </c>
      <c r="C75" s="498">
        <v>916</v>
      </c>
      <c r="D75" s="498">
        <v>1761</v>
      </c>
      <c r="E75" s="498">
        <v>2</v>
      </c>
      <c r="F75" s="498">
        <v>730</v>
      </c>
      <c r="G75" s="498">
        <v>162</v>
      </c>
      <c r="H75" s="498">
        <v>20</v>
      </c>
      <c r="I75" s="498">
        <v>60</v>
      </c>
      <c r="J75" s="498">
        <v>399</v>
      </c>
      <c r="K75" s="498">
        <v>1213</v>
      </c>
      <c r="L75" s="498">
        <v>84</v>
      </c>
    </row>
    <row r="76" spans="1:12" ht="16.5" customHeight="1" thickBot="1">
      <c r="A76" s="503" t="s">
        <v>1021</v>
      </c>
      <c r="B76" s="504">
        <v>2434</v>
      </c>
      <c r="C76" s="505">
        <v>652</v>
      </c>
      <c r="D76" s="505">
        <v>1782</v>
      </c>
      <c r="E76" s="505">
        <v>5</v>
      </c>
      <c r="F76" s="505">
        <v>434</v>
      </c>
      <c r="G76" s="505">
        <v>201</v>
      </c>
      <c r="H76" s="505">
        <v>11</v>
      </c>
      <c r="I76" s="505">
        <v>19</v>
      </c>
      <c r="J76" s="505">
        <v>133</v>
      </c>
      <c r="K76" s="505">
        <v>1580</v>
      </c>
      <c r="L76" s="505">
        <v>42</v>
      </c>
    </row>
    <row r="77" spans="1:12">
      <c r="A77" s="512" t="s">
        <v>1022</v>
      </c>
      <c r="L77" s="513" t="s">
        <v>1013</v>
      </c>
    </row>
  </sheetData>
  <mergeCells count="11">
    <mergeCell ref="I40:L40"/>
    <mergeCell ref="A41:A42"/>
    <mergeCell ref="B41:D41"/>
    <mergeCell ref="E41:H41"/>
    <mergeCell ref="I41:L41"/>
    <mergeCell ref="A1:L1"/>
    <mergeCell ref="I2:L2"/>
    <mergeCell ref="A3:A4"/>
    <mergeCell ref="B3:D3"/>
    <mergeCell ref="E3:H3"/>
    <mergeCell ref="I3:L3"/>
  </mergeCells>
  <phoneticPr fontId="2"/>
  <printOptions horizontalCentered="1"/>
  <pageMargins left="0.39370078740157483" right="0.39370078740157483" top="0.59055118110236227" bottom="0.59055118110236227" header="0.11811023622047245" footer="0.11811023622047245"/>
  <pageSetup paperSize="9" firstPageNumber="21" orientation="portrait" r:id="rId1"/>
  <headerFooter alignWithMargins="0">
    <oddFooter>&amp;C&amp;"ＭＳ 明朝,標準"&amp;10&amp;P</oddFooter>
  </headerFooter>
  <rowBreaks count="1" manualBreakCount="1">
    <brk id="3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2D9F2-B4A4-4084-B52D-09604414BAFC}">
  <dimension ref="A1:L52"/>
  <sheetViews>
    <sheetView showGridLines="0" view="pageBreakPreview" zoomScale="80" zoomScaleNormal="100" zoomScaleSheetLayoutView="80" workbookViewId="0">
      <selection activeCell="U36" sqref="U36"/>
    </sheetView>
  </sheetViews>
  <sheetFormatPr defaultRowHeight="13"/>
  <cols>
    <col min="1" max="1" width="12" style="455" customWidth="1"/>
    <col min="2" max="9" width="10.36328125" style="455" customWidth="1"/>
    <col min="10" max="11" width="8.453125" style="463" bestFit="1" customWidth="1"/>
    <col min="12" max="12" width="15.08984375" style="463" bestFit="1" customWidth="1"/>
    <col min="13" max="16384" width="8.7265625" style="463"/>
  </cols>
  <sheetData>
    <row r="1" spans="1:12" s="455" customFormat="1" ht="28.5" customHeight="1">
      <c r="A1" s="4509" t="s">
        <v>1023</v>
      </c>
      <c r="B1" s="4509"/>
      <c r="C1" s="4509"/>
      <c r="D1" s="4509"/>
      <c r="E1" s="4509"/>
      <c r="F1" s="4509"/>
      <c r="G1" s="4509"/>
      <c r="H1" s="4509"/>
      <c r="I1" s="4509"/>
      <c r="J1" s="454"/>
      <c r="K1" s="454"/>
      <c r="L1" s="454"/>
    </row>
    <row r="2" spans="1:12" s="511" customFormat="1" ht="13.5" customHeight="1" thickBot="1">
      <c r="I2" s="459" t="s">
        <v>1024</v>
      </c>
    </row>
    <row r="3" spans="1:12" s="455" customFormat="1" ht="16.5" customHeight="1">
      <c r="A3" s="4505" t="s">
        <v>836</v>
      </c>
      <c r="B3" s="4497" t="s">
        <v>983</v>
      </c>
      <c r="C3" s="4499"/>
      <c r="D3" s="4499"/>
      <c r="E3" s="4499"/>
      <c r="F3" s="4497" t="s">
        <v>984</v>
      </c>
      <c r="G3" s="4499"/>
      <c r="H3" s="4499"/>
      <c r="I3" s="4499"/>
    </row>
    <row r="4" spans="1:12" s="455" customFormat="1" ht="16.5" customHeight="1">
      <c r="A4" s="4506"/>
      <c r="B4" s="4510" t="s">
        <v>374</v>
      </c>
      <c r="C4" s="4512" t="s">
        <v>514</v>
      </c>
      <c r="D4" s="4513"/>
      <c r="E4" s="4513"/>
      <c r="F4" s="4510" t="s">
        <v>374</v>
      </c>
      <c r="G4" s="4512" t="s">
        <v>514</v>
      </c>
      <c r="H4" s="4513"/>
      <c r="I4" s="4513"/>
    </row>
    <row r="5" spans="1:12" s="455" customFormat="1" ht="16.5" customHeight="1">
      <c r="A5" s="4506"/>
      <c r="B5" s="4511"/>
      <c r="C5" s="464" t="s">
        <v>838</v>
      </c>
      <c r="D5" s="464" t="s">
        <v>379</v>
      </c>
      <c r="E5" s="465" t="s">
        <v>380</v>
      </c>
      <c r="F5" s="4511"/>
      <c r="G5" s="464" t="s">
        <v>838</v>
      </c>
      <c r="H5" s="464" t="s">
        <v>379</v>
      </c>
      <c r="I5" s="465" t="s">
        <v>380</v>
      </c>
    </row>
    <row r="6" spans="1:12" s="492" customFormat="1" ht="15.75" customHeight="1">
      <c r="A6" s="493" t="s">
        <v>838</v>
      </c>
      <c r="B6" s="514">
        <f t="shared" ref="B6:H6" si="0">SUM(B7:B26)</f>
        <v>24841</v>
      </c>
      <c r="C6" s="514">
        <f t="shared" si="0"/>
        <v>67186</v>
      </c>
      <c r="D6" s="514">
        <f t="shared" si="0"/>
        <v>31420</v>
      </c>
      <c r="E6" s="514">
        <f t="shared" si="0"/>
        <v>35766</v>
      </c>
      <c r="F6" s="514">
        <f t="shared" si="0"/>
        <v>25966</v>
      </c>
      <c r="G6" s="514">
        <f t="shared" si="0"/>
        <v>71887</v>
      </c>
      <c r="H6" s="514">
        <f t="shared" si="0"/>
        <v>33498</v>
      </c>
      <c r="I6" s="514">
        <v>40223</v>
      </c>
    </row>
    <row r="7" spans="1:12" s="455" customFormat="1" ht="15.75" customHeight="1">
      <c r="A7" s="493" t="s">
        <v>839</v>
      </c>
      <c r="B7" s="498">
        <v>3782</v>
      </c>
      <c r="C7" s="498">
        <v>10340</v>
      </c>
      <c r="D7" s="498">
        <v>4910</v>
      </c>
      <c r="E7" s="498">
        <v>5430</v>
      </c>
      <c r="F7" s="498">
        <v>3908</v>
      </c>
      <c r="G7" s="498">
        <v>10939</v>
      </c>
      <c r="H7" s="498">
        <v>5183</v>
      </c>
      <c r="I7" s="498">
        <v>5756</v>
      </c>
    </row>
    <row r="8" spans="1:12" s="455" customFormat="1" ht="15.75" customHeight="1">
      <c r="A8" s="493" t="s">
        <v>840</v>
      </c>
      <c r="B8" s="498">
        <v>4843</v>
      </c>
      <c r="C8" s="498">
        <v>11342</v>
      </c>
      <c r="D8" s="498">
        <v>5200</v>
      </c>
      <c r="E8" s="498">
        <v>6142</v>
      </c>
      <c r="F8" s="498">
        <v>5384</v>
      </c>
      <c r="G8" s="498">
        <v>12565</v>
      </c>
      <c r="H8" s="498">
        <v>5763</v>
      </c>
      <c r="I8" s="498">
        <v>6802</v>
      </c>
    </row>
    <row r="9" spans="1:12" s="455" customFormat="1" ht="15.75" customHeight="1">
      <c r="A9" s="493" t="s">
        <v>842</v>
      </c>
      <c r="B9" s="498">
        <v>768</v>
      </c>
      <c r="C9" s="498">
        <v>2176</v>
      </c>
      <c r="D9" s="498">
        <v>1056</v>
      </c>
      <c r="E9" s="498">
        <v>1120</v>
      </c>
      <c r="F9" s="498">
        <v>777</v>
      </c>
      <c r="G9" s="498">
        <v>2297</v>
      </c>
      <c r="H9" s="498">
        <v>1115</v>
      </c>
      <c r="I9" s="498">
        <v>1182</v>
      </c>
    </row>
    <row r="10" spans="1:12" s="455" customFormat="1" ht="15.75" customHeight="1">
      <c r="A10" s="493" t="s">
        <v>843</v>
      </c>
      <c r="B10" s="498">
        <v>593</v>
      </c>
      <c r="C10" s="498">
        <v>1779</v>
      </c>
      <c r="D10" s="498">
        <v>830</v>
      </c>
      <c r="E10" s="498">
        <v>949</v>
      </c>
      <c r="F10" s="498">
        <v>535</v>
      </c>
      <c r="G10" s="498">
        <v>1739</v>
      </c>
      <c r="H10" s="498">
        <v>795</v>
      </c>
      <c r="I10" s="498">
        <v>944</v>
      </c>
    </row>
    <row r="11" spans="1:12" s="455" customFormat="1" ht="15.75" customHeight="1">
      <c r="A11" s="493" t="s">
        <v>1025</v>
      </c>
      <c r="B11" s="498">
        <v>274</v>
      </c>
      <c r="C11" s="498">
        <v>910</v>
      </c>
      <c r="D11" s="498">
        <v>446</v>
      </c>
      <c r="E11" s="498">
        <v>464</v>
      </c>
      <c r="F11" s="498">
        <v>273</v>
      </c>
      <c r="G11" s="498">
        <v>945</v>
      </c>
      <c r="H11" s="498">
        <v>460</v>
      </c>
      <c r="I11" s="498">
        <v>485</v>
      </c>
    </row>
    <row r="12" spans="1:12" s="455" customFormat="1" ht="15.75" customHeight="1">
      <c r="A12" s="493" t="s">
        <v>845</v>
      </c>
      <c r="B12" s="498">
        <v>2150</v>
      </c>
      <c r="C12" s="498">
        <v>5156</v>
      </c>
      <c r="D12" s="498">
        <v>2285</v>
      </c>
      <c r="E12" s="498">
        <v>2871</v>
      </c>
      <c r="F12" s="498">
        <v>2300</v>
      </c>
      <c r="G12" s="498">
        <v>5764</v>
      </c>
      <c r="H12" s="498">
        <v>2535</v>
      </c>
      <c r="I12" s="498">
        <v>3229</v>
      </c>
    </row>
    <row r="13" spans="1:12" s="455" customFormat="1" ht="15.75" customHeight="1">
      <c r="A13" s="493" t="s">
        <v>846</v>
      </c>
      <c r="B13" s="498">
        <v>2900</v>
      </c>
      <c r="C13" s="498">
        <v>7911</v>
      </c>
      <c r="D13" s="498">
        <v>3742</v>
      </c>
      <c r="E13" s="498">
        <v>4169</v>
      </c>
      <c r="F13" s="498">
        <v>2916</v>
      </c>
      <c r="G13" s="498">
        <v>8037</v>
      </c>
      <c r="H13" s="498">
        <v>3820</v>
      </c>
      <c r="I13" s="498">
        <v>4217</v>
      </c>
    </row>
    <row r="14" spans="1:12" s="455" customFormat="1" ht="15.75" customHeight="1">
      <c r="A14" s="493" t="s">
        <v>847</v>
      </c>
      <c r="B14" s="498">
        <v>633</v>
      </c>
      <c r="C14" s="498">
        <v>1908</v>
      </c>
      <c r="D14" s="498">
        <v>931</v>
      </c>
      <c r="E14" s="498">
        <v>977</v>
      </c>
      <c r="F14" s="498">
        <v>665</v>
      </c>
      <c r="G14" s="498">
        <v>2097</v>
      </c>
      <c r="H14" s="498">
        <v>997</v>
      </c>
      <c r="I14" s="498">
        <v>1100</v>
      </c>
    </row>
    <row r="15" spans="1:12" s="455" customFormat="1" ht="15.75" customHeight="1">
      <c r="A15" s="493" t="s">
        <v>848</v>
      </c>
      <c r="B15" s="498">
        <v>651</v>
      </c>
      <c r="C15" s="498">
        <v>2073</v>
      </c>
      <c r="D15" s="498">
        <v>1007</v>
      </c>
      <c r="E15" s="498">
        <v>1066</v>
      </c>
      <c r="F15" s="498">
        <v>634</v>
      </c>
      <c r="G15" s="498">
        <v>2146</v>
      </c>
      <c r="H15" s="498">
        <v>1043</v>
      </c>
      <c r="I15" s="498">
        <v>1103</v>
      </c>
    </row>
    <row r="16" spans="1:12" s="455" customFormat="1" ht="15.75" customHeight="1">
      <c r="A16" s="493" t="s">
        <v>849</v>
      </c>
      <c r="B16" s="498">
        <v>1348</v>
      </c>
      <c r="C16" s="498">
        <v>3727</v>
      </c>
      <c r="D16" s="498">
        <v>1785</v>
      </c>
      <c r="E16" s="498">
        <v>1942</v>
      </c>
      <c r="F16" s="498">
        <v>1351</v>
      </c>
      <c r="G16" s="498">
        <v>3886</v>
      </c>
      <c r="H16" s="498">
        <v>1839</v>
      </c>
      <c r="I16" s="498">
        <v>2047</v>
      </c>
    </row>
    <row r="17" spans="1:9" s="455" customFormat="1" ht="15.75" customHeight="1">
      <c r="A17" s="493" t="s">
        <v>850</v>
      </c>
      <c r="B17" s="498">
        <v>679</v>
      </c>
      <c r="C17" s="498">
        <v>2123</v>
      </c>
      <c r="D17" s="498">
        <v>1010</v>
      </c>
      <c r="E17" s="498">
        <v>1113</v>
      </c>
      <c r="F17" s="498">
        <v>642</v>
      </c>
      <c r="G17" s="498">
        <v>2190</v>
      </c>
      <c r="H17" s="498">
        <v>1031</v>
      </c>
      <c r="I17" s="498">
        <v>1159</v>
      </c>
    </row>
    <row r="18" spans="1:9" s="455" customFormat="1" ht="15.75" customHeight="1">
      <c r="A18" s="493" t="s">
        <v>851</v>
      </c>
      <c r="B18" s="498">
        <v>894</v>
      </c>
      <c r="C18" s="498">
        <v>2897</v>
      </c>
      <c r="D18" s="498">
        <v>1370</v>
      </c>
      <c r="E18" s="498">
        <v>1527</v>
      </c>
      <c r="F18" s="498">
        <v>949</v>
      </c>
      <c r="G18" s="498">
        <v>3123</v>
      </c>
      <c r="H18" s="498">
        <v>1481</v>
      </c>
      <c r="I18" s="498">
        <v>1642</v>
      </c>
    </row>
    <row r="19" spans="1:9" s="455" customFormat="1" ht="15.75" customHeight="1">
      <c r="A19" s="493" t="s">
        <v>852</v>
      </c>
      <c r="B19" s="498">
        <v>551</v>
      </c>
      <c r="C19" s="498">
        <v>1458</v>
      </c>
      <c r="D19" s="498">
        <v>705</v>
      </c>
      <c r="E19" s="498">
        <v>753</v>
      </c>
      <c r="F19" s="498">
        <v>548</v>
      </c>
      <c r="G19" s="498">
        <v>1532</v>
      </c>
      <c r="H19" s="498">
        <v>734</v>
      </c>
      <c r="I19" s="498">
        <v>798</v>
      </c>
    </row>
    <row r="20" spans="1:9" s="455" customFormat="1" ht="15.75" customHeight="1">
      <c r="A20" s="493" t="s">
        <v>853</v>
      </c>
      <c r="B20" s="498">
        <v>531</v>
      </c>
      <c r="C20" s="498">
        <v>1919</v>
      </c>
      <c r="D20" s="498">
        <v>864</v>
      </c>
      <c r="E20" s="498">
        <v>1055</v>
      </c>
      <c r="F20" s="498">
        <v>541</v>
      </c>
      <c r="G20" s="498">
        <v>2008</v>
      </c>
      <c r="H20" s="498">
        <v>899</v>
      </c>
      <c r="I20" s="498">
        <v>1109</v>
      </c>
    </row>
    <row r="21" spans="1:9" s="455" customFormat="1" ht="15.75" customHeight="1">
      <c r="A21" s="493" t="s">
        <v>854</v>
      </c>
      <c r="B21" s="498">
        <v>1025</v>
      </c>
      <c r="C21" s="498">
        <v>3048</v>
      </c>
      <c r="D21" s="498">
        <v>1422</v>
      </c>
      <c r="E21" s="498">
        <v>1626</v>
      </c>
      <c r="F21" s="498">
        <v>1031</v>
      </c>
      <c r="G21" s="498">
        <v>3251</v>
      </c>
      <c r="H21" s="498">
        <v>1523</v>
      </c>
      <c r="I21" s="498">
        <v>1728</v>
      </c>
    </row>
    <row r="22" spans="1:9" s="455" customFormat="1" ht="15.75" customHeight="1">
      <c r="A22" s="493" t="s">
        <v>855</v>
      </c>
      <c r="B22" s="498">
        <v>261</v>
      </c>
      <c r="C22" s="498">
        <v>646</v>
      </c>
      <c r="D22" s="498">
        <v>304</v>
      </c>
      <c r="E22" s="498">
        <v>342</v>
      </c>
      <c r="F22" s="498">
        <v>280</v>
      </c>
      <c r="G22" s="498">
        <v>757</v>
      </c>
      <c r="H22" s="498">
        <v>356</v>
      </c>
      <c r="I22" s="498">
        <v>401</v>
      </c>
    </row>
    <row r="23" spans="1:9" s="455" customFormat="1" ht="15.75" customHeight="1">
      <c r="A23" s="493" t="s">
        <v>856</v>
      </c>
      <c r="B23" s="498">
        <v>1045</v>
      </c>
      <c r="C23" s="498">
        <v>2407</v>
      </c>
      <c r="D23" s="498">
        <v>1056</v>
      </c>
      <c r="E23" s="498">
        <v>1351</v>
      </c>
      <c r="F23" s="498">
        <v>1178</v>
      </c>
      <c r="G23" s="498">
        <v>2680</v>
      </c>
      <c r="H23" s="498">
        <v>1203</v>
      </c>
      <c r="I23" s="498">
        <v>1477</v>
      </c>
    </row>
    <row r="24" spans="1:9" s="455" customFormat="1" ht="15.75" customHeight="1">
      <c r="A24" s="493" t="s">
        <v>857</v>
      </c>
      <c r="B24" s="498">
        <v>1384</v>
      </c>
      <c r="C24" s="498">
        <v>3984</v>
      </c>
      <c r="D24" s="498">
        <v>1869</v>
      </c>
      <c r="E24" s="498">
        <v>2115</v>
      </c>
      <c r="F24" s="498">
        <v>1434</v>
      </c>
      <c r="G24" s="498">
        <v>4298</v>
      </c>
      <c r="H24" s="498">
        <v>2006</v>
      </c>
      <c r="I24" s="498">
        <v>2292</v>
      </c>
    </row>
    <row r="25" spans="1:9" s="455" customFormat="1" ht="15.75" customHeight="1">
      <c r="A25" s="493" t="s">
        <v>858</v>
      </c>
      <c r="B25" s="498">
        <v>428</v>
      </c>
      <c r="C25" s="498">
        <v>1031</v>
      </c>
      <c r="D25" s="498">
        <v>472</v>
      </c>
      <c r="E25" s="498">
        <v>559</v>
      </c>
      <c r="F25" s="498">
        <v>509</v>
      </c>
      <c r="G25" s="498">
        <v>1230</v>
      </c>
      <c r="H25" s="498">
        <v>541</v>
      </c>
      <c r="I25" s="498">
        <v>689</v>
      </c>
    </row>
    <row r="26" spans="1:9" s="455" customFormat="1" ht="15.75" customHeight="1" thickBot="1">
      <c r="A26" s="515" t="s">
        <v>1026</v>
      </c>
      <c r="B26" s="505">
        <v>101</v>
      </c>
      <c r="C26" s="505">
        <v>351</v>
      </c>
      <c r="D26" s="505">
        <v>156</v>
      </c>
      <c r="E26" s="505">
        <v>195</v>
      </c>
      <c r="F26" s="505">
        <v>111</v>
      </c>
      <c r="G26" s="505">
        <v>403</v>
      </c>
      <c r="H26" s="505">
        <v>174</v>
      </c>
      <c r="I26" s="505">
        <v>229</v>
      </c>
    </row>
    <row r="27" spans="1:9" ht="18.75" customHeight="1" thickBot="1"/>
    <row r="28" spans="1:9" ht="16.5" customHeight="1">
      <c r="A28" s="4505" t="s">
        <v>836</v>
      </c>
      <c r="B28" s="4497" t="s">
        <v>1008</v>
      </c>
      <c r="C28" s="4499"/>
      <c r="D28" s="4499"/>
      <c r="E28" s="4505"/>
      <c r="F28" s="4497" t="s">
        <v>1009</v>
      </c>
      <c r="G28" s="4497"/>
      <c r="H28" s="4497"/>
      <c r="I28" s="4498"/>
    </row>
    <row r="29" spans="1:9" ht="16.5" customHeight="1">
      <c r="A29" s="4506"/>
      <c r="B29" s="4510" t="s">
        <v>374</v>
      </c>
      <c r="C29" s="4512" t="s">
        <v>514</v>
      </c>
      <c r="D29" s="4513"/>
      <c r="E29" s="4506"/>
      <c r="F29" s="4514" t="s">
        <v>374</v>
      </c>
      <c r="G29" s="4515" t="s">
        <v>514</v>
      </c>
      <c r="H29" s="4515"/>
      <c r="I29" s="4512"/>
    </row>
    <row r="30" spans="1:9" ht="16.5" customHeight="1">
      <c r="A30" s="4506"/>
      <c r="B30" s="4511"/>
      <c r="C30" s="464" t="s">
        <v>838</v>
      </c>
      <c r="D30" s="464" t="s">
        <v>379</v>
      </c>
      <c r="E30" s="464" t="s">
        <v>380</v>
      </c>
      <c r="F30" s="4515"/>
      <c r="G30" s="464" t="s">
        <v>838</v>
      </c>
      <c r="H30" s="464" t="s">
        <v>379</v>
      </c>
      <c r="I30" s="465" t="s">
        <v>380</v>
      </c>
    </row>
    <row r="31" spans="1:9" ht="15.75" customHeight="1">
      <c r="A31" s="493" t="s">
        <v>838</v>
      </c>
      <c r="B31" s="514">
        <f>SUM(B32:B51)</f>
        <v>25999</v>
      </c>
      <c r="C31" s="514">
        <f>SUM(C32:C51)</f>
        <v>74982</v>
      </c>
      <c r="D31" s="514">
        <f>SUM(D32:D51)</f>
        <v>34759</v>
      </c>
      <c r="E31" s="514">
        <v>40223</v>
      </c>
      <c r="F31" s="514">
        <v>26264</v>
      </c>
      <c r="G31" s="514">
        <v>78563</v>
      </c>
      <c r="H31" s="514">
        <v>36406</v>
      </c>
      <c r="I31" s="514">
        <v>42157</v>
      </c>
    </row>
    <row r="32" spans="1:9" ht="15.75" customHeight="1">
      <c r="A32" s="493" t="s">
        <v>839</v>
      </c>
      <c r="B32" s="498">
        <v>3870</v>
      </c>
      <c r="C32" s="498">
        <v>11251</v>
      </c>
      <c r="D32" s="498">
        <v>5331</v>
      </c>
      <c r="E32" s="498">
        <v>5920</v>
      </c>
      <c r="F32" s="498">
        <v>3817</v>
      </c>
      <c r="G32" s="498">
        <v>11760</v>
      </c>
      <c r="H32" s="498">
        <v>5579</v>
      </c>
      <c r="I32" s="498">
        <v>6181</v>
      </c>
    </row>
    <row r="33" spans="1:9" ht="15.75" customHeight="1">
      <c r="A33" s="493" t="s">
        <v>840</v>
      </c>
      <c r="B33" s="498">
        <v>5429</v>
      </c>
      <c r="C33" s="498">
        <v>13019</v>
      </c>
      <c r="D33" s="498">
        <v>5867</v>
      </c>
      <c r="E33" s="498">
        <v>7152</v>
      </c>
      <c r="F33" s="498">
        <v>5723</v>
      </c>
      <c r="G33" s="498">
        <v>14190</v>
      </c>
      <c r="H33" s="498">
        <v>6341</v>
      </c>
      <c r="I33" s="498">
        <v>7849</v>
      </c>
    </row>
    <row r="34" spans="1:9" ht="15.75" customHeight="1">
      <c r="A34" s="493" t="s">
        <v>842</v>
      </c>
      <c r="B34" s="498">
        <v>725</v>
      </c>
      <c r="C34" s="498">
        <v>2333</v>
      </c>
      <c r="D34" s="498">
        <v>1103</v>
      </c>
      <c r="E34" s="498">
        <v>1230</v>
      </c>
      <c r="F34" s="498">
        <v>700</v>
      </c>
      <c r="G34" s="498">
        <v>2359</v>
      </c>
      <c r="H34" s="498">
        <v>1111</v>
      </c>
      <c r="I34" s="498">
        <v>1248</v>
      </c>
    </row>
    <row r="35" spans="1:9" ht="15.75" customHeight="1">
      <c r="A35" s="493" t="s">
        <v>843</v>
      </c>
      <c r="B35" s="498">
        <v>528</v>
      </c>
      <c r="C35" s="498">
        <v>1811</v>
      </c>
      <c r="D35" s="498">
        <v>828</v>
      </c>
      <c r="E35" s="498">
        <v>983</v>
      </c>
      <c r="F35" s="498">
        <v>481</v>
      </c>
      <c r="G35" s="498">
        <v>1701</v>
      </c>
      <c r="H35" s="498">
        <v>807</v>
      </c>
      <c r="I35" s="498">
        <v>894</v>
      </c>
    </row>
    <row r="36" spans="1:9" ht="15.75" customHeight="1">
      <c r="A36" s="493" t="s">
        <v>1025</v>
      </c>
      <c r="B36" s="498">
        <v>266</v>
      </c>
      <c r="C36" s="498">
        <v>1047</v>
      </c>
      <c r="D36" s="498">
        <v>502</v>
      </c>
      <c r="E36" s="498">
        <v>545</v>
      </c>
      <c r="F36" s="498">
        <v>258</v>
      </c>
      <c r="G36" s="498">
        <v>1070</v>
      </c>
      <c r="H36" s="498">
        <v>500</v>
      </c>
      <c r="I36" s="498">
        <v>570</v>
      </c>
    </row>
    <row r="37" spans="1:9" ht="15.75" customHeight="1">
      <c r="A37" s="493" t="s">
        <v>845</v>
      </c>
      <c r="B37" s="498">
        <v>2445</v>
      </c>
      <c r="C37" s="498">
        <v>6153</v>
      </c>
      <c r="D37" s="498">
        <v>2695</v>
      </c>
      <c r="E37" s="498">
        <v>3458</v>
      </c>
      <c r="F37" s="498">
        <v>2662</v>
      </c>
      <c r="G37" s="498">
        <v>6602</v>
      </c>
      <c r="H37" s="498">
        <v>2899</v>
      </c>
      <c r="I37" s="498">
        <v>3703</v>
      </c>
    </row>
    <row r="38" spans="1:9" ht="15.75" customHeight="1">
      <c r="A38" s="493" t="s">
        <v>846</v>
      </c>
      <c r="B38" s="498">
        <v>2811</v>
      </c>
      <c r="C38" s="498">
        <v>8201</v>
      </c>
      <c r="D38" s="498">
        <v>3885</v>
      </c>
      <c r="E38" s="498">
        <v>4316</v>
      </c>
      <c r="F38" s="498">
        <v>2636</v>
      </c>
      <c r="G38" s="498">
        <v>8115</v>
      </c>
      <c r="H38" s="498">
        <v>3824</v>
      </c>
      <c r="I38" s="498">
        <v>4291</v>
      </c>
    </row>
    <row r="39" spans="1:9" ht="15.75" customHeight="1">
      <c r="A39" s="493" t="s">
        <v>847</v>
      </c>
      <c r="B39" s="498">
        <v>608</v>
      </c>
      <c r="C39" s="498">
        <v>2184</v>
      </c>
      <c r="D39" s="498">
        <v>1057</v>
      </c>
      <c r="E39" s="498">
        <v>1127</v>
      </c>
      <c r="F39" s="498">
        <v>611</v>
      </c>
      <c r="G39" s="498">
        <v>2284</v>
      </c>
      <c r="H39" s="498">
        <v>1123</v>
      </c>
      <c r="I39" s="498">
        <v>1161</v>
      </c>
    </row>
    <row r="40" spans="1:9" ht="15.75" customHeight="1">
      <c r="A40" s="493" t="s">
        <v>848</v>
      </c>
      <c r="B40" s="498">
        <v>581</v>
      </c>
      <c r="C40" s="498">
        <v>1993</v>
      </c>
      <c r="D40" s="498">
        <v>985</v>
      </c>
      <c r="E40" s="498">
        <v>1008</v>
      </c>
      <c r="F40" s="498">
        <v>554</v>
      </c>
      <c r="G40" s="498">
        <v>2099</v>
      </c>
      <c r="H40" s="498">
        <v>1006</v>
      </c>
      <c r="I40" s="498">
        <v>1093</v>
      </c>
    </row>
    <row r="41" spans="1:9" ht="15.75" customHeight="1">
      <c r="A41" s="493" t="s">
        <v>849</v>
      </c>
      <c r="B41" s="498">
        <v>1303</v>
      </c>
      <c r="C41" s="498">
        <v>4019</v>
      </c>
      <c r="D41" s="498">
        <v>1925</v>
      </c>
      <c r="E41" s="498">
        <v>2094</v>
      </c>
      <c r="F41" s="498">
        <v>1238</v>
      </c>
      <c r="G41" s="498">
        <v>4055</v>
      </c>
      <c r="H41" s="498">
        <v>1929</v>
      </c>
      <c r="I41" s="498">
        <v>2126</v>
      </c>
    </row>
    <row r="42" spans="1:9" ht="15.75" customHeight="1">
      <c r="A42" s="493" t="s">
        <v>850</v>
      </c>
      <c r="B42" s="498">
        <v>645</v>
      </c>
      <c r="C42" s="498">
        <v>2268</v>
      </c>
      <c r="D42" s="498">
        <v>1069</v>
      </c>
      <c r="E42" s="498">
        <v>1199</v>
      </c>
      <c r="F42" s="498">
        <v>603</v>
      </c>
      <c r="G42" s="498">
        <v>2305</v>
      </c>
      <c r="H42" s="498">
        <v>1101</v>
      </c>
      <c r="I42" s="498">
        <v>1204</v>
      </c>
    </row>
    <row r="43" spans="1:9" ht="15.75" customHeight="1">
      <c r="A43" s="493" t="s">
        <v>851</v>
      </c>
      <c r="B43" s="498">
        <v>924</v>
      </c>
      <c r="C43" s="498">
        <v>3231</v>
      </c>
      <c r="D43" s="498">
        <v>1526</v>
      </c>
      <c r="E43" s="498">
        <v>1705</v>
      </c>
      <c r="F43" s="498">
        <v>895</v>
      </c>
      <c r="G43" s="498">
        <v>3321</v>
      </c>
      <c r="H43" s="498">
        <v>1594</v>
      </c>
      <c r="I43" s="498">
        <v>1727</v>
      </c>
    </row>
    <row r="44" spans="1:9" ht="15.75" customHeight="1">
      <c r="A44" s="493" t="s">
        <v>852</v>
      </c>
      <c r="B44" s="498">
        <v>530</v>
      </c>
      <c r="C44" s="498">
        <v>1582</v>
      </c>
      <c r="D44" s="498">
        <v>741</v>
      </c>
      <c r="E44" s="498">
        <v>841</v>
      </c>
      <c r="F44" s="498">
        <v>531</v>
      </c>
      <c r="G44" s="498">
        <v>1770</v>
      </c>
      <c r="H44" s="498">
        <v>835</v>
      </c>
      <c r="I44" s="498">
        <v>935</v>
      </c>
    </row>
    <row r="45" spans="1:9" ht="15.75" customHeight="1">
      <c r="A45" s="493" t="s">
        <v>853</v>
      </c>
      <c r="B45" s="498">
        <v>589</v>
      </c>
      <c r="C45" s="498">
        <v>2242</v>
      </c>
      <c r="D45" s="498">
        <v>1005</v>
      </c>
      <c r="E45" s="498">
        <v>1237</v>
      </c>
      <c r="F45" s="498">
        <v>572</v>
      </c>
      <c r="G45" s="498">
        <v>2365</v>
      </c>
      <c r="H45" s="498">
        <v>1064</v>
      </c>
      <c r="I45" s="498">
        <v>1301</v>
      </c>
    </row>
    <row r="46" spans="1:9" ht="15.75" customHeight="1">
      <c r="A46" s="493" t="s">
        <v>854</v>
      </c>
      <c r="B46" s="498">
        <v>1022</v>
      </c>
      <c r="C46" s="498">
        <v>3429</v>
      </c>
      <c r="D46" s="498">
        <v>1607</v>
      </c>
      <c r="E46" s="498">
        <v>1822</v>
      </c>
      <c r="F46" s="498">
        <v>1015</v>
      </c>
      <c r="G46" s="498">
        <v>3475</v>
      </c>
      <c r="H46" s="498">
        <v>1645</v>
      </c>
      <c r="I46" s="498">
        <v>1830</v>
      </c>
    </row>
    <row r="47" spans="1:9" ht="15.75" customHeight="1">
      <c r="A47" s="493" t="s">
        <v>855</v>
      </c>
      <c r="B47" s="498">
        <v>291</v>
      </c>
      <c r="C47" s="498">
        <v>817</v>
      </c>
      <c r="D47" s="498">
        <v>377</v>
      </c>
      <c r="E47" s="498">
        <v>440</v>
      </c>
      <c r="F47" s="498">
        <v>307</v>
      </c>
      <c r="G47" s="498">
        <v>897</v>
      </c>
      <c r="H47" s="498">
        <v>404</v>
      </c>
      <c r="I47" s="498">
        <v>493</v>
      </c>
    </row>
    <row r="48" spans="1:9" ht="15.75" customHeight="1">
      <c r="A48" s="493" t="s">
        <v>856</v>
      </c>
      <c r="B48" s="498">
        <v>1297</v>
      </c>
      <c r="C48" s="498">
        <v>3088</v>
      </c>
      <c r="D48" s="498">
        <v>1362</v>
      </c>
      <c r="E48" s="498">
        <v>1726</v>
      </c>
      <c r="F48" s="498">
        <v>1452</v>
      </c>
      <c r="G48" s="498">
        <v>3541</v>
      </c>
      <c r="H48" s="498">
        <v>1531</v>
      </c>
      <c r="I48" s="498">
        <v>2010</v>
      </c>
    </row>
    <row r="49" spans="1:9" ht="15.75" customHeight="1">
      <c r="A49" s="493" t="s">
        <v>857</v>
      </c>
      <c r="B49" s="498">
        <v>1428</v>
      </c>
      <c r="C49" s="498">
        <v>4438</v>
      </c>
      <c r="D49" s="498">
        <v>2072</v>
      </c>
      <c r="E49" s="498">
        <v>2366</v>
      </c>
      <c r="F49" s="498">
        <v>1350</v>
      </c>
      <c r="G49" s="498">
        <v>4440</v>
      </c>
      <c r="H49" s="498">
        <v>2103</v>
      </c>
      <c r="I49" s="498">
        <v>2337</v>
      </c>
    </row>
    <row r="50" spans="1:9" ht="15.75" customHeight="1">
      <c r="A50" s="493" t="s">
        <v>858</v>
      </c>
      <c r="B50" s="498">
        <v>587</v>
      </c>
      <c r="C50" s="498">
        <v>1420</v>
      </c>
      <c r="D50" s="498">
        <v>622</v>
      </c>
      <c r="E50" s="498">
        <v>798</v>
      </c>
      <c r="F50" s="498">
        <v>729</v>
      </c>
      <c r="G50" s="498">
        <v>1731</v>
      </c>
      <c r="H50" s="498">
        <v>787</v>
      </c>
      <c r="I50" s="498">
        <v>944</v>
      </c>
    </row>
    <row r="51" spans="1:9" ht="15.75" customHeight="1" thickBot="1">
      <c r="A51" s="515" t="s">
        <v>1026</v>
      </c>
      <c r="B51" s="505">
        <v>120</v>
      </c>
      <c r="C51" s="505">
        <v>456</v>
      </c>
      <c r="D51" s="505">
        <v>200</v>
      </c>
      <c r="E51" s="505">
        <v>256</v>
      </c>
      <c r="F51" s="505">
        <v>130</v>
      </c>
      <c r="G51" s="505">
        <v>483</v>
      </c>
      <c r="H51" s="505">
        <v>223</v>
      </c>
      <c r="I51" s="505">
        <v>260</v>
      </c>
    </row>
    <row r="52" spans="1:9">
      <c r="I52" s="517" t="s">
        <v>1013</v>
      </c>
    </row>
  </sheetData>
  <mergeCells count="15">
    <mergeCell ref="A28:A30"/>
    <mergeCell ref="B28:E28"/>
    <mergeCell ref="F28:I28"/>
    <mergeCell ref="B29:B30"/>
    <mergeCell ref="C29:E29"/>
    <mergeCell ref="F29:F30"/>
    <mergeCell ref="G29:I29"/>
    <mergeCell ref="A1:I1"/>
    <mergeCell ref="A3:A5"/>
    <mergeCell ref="B3:E3"/>
    <mergeCell ref="F3:I3"/>
    <mergeCell ref="B4:B5"/>
    <mergeCell ref="C4:E4"/>
    <mergeCell ref="F4:F5"/>
    <mergeCell ref="G4:I4"/>
  </mergeCells>
  <phoneticPr fontId="2"/>
  <printOptions horizontalCentered="1"/>
  <pageMargins left="0.39370078740157483" right="0.39370078740157483" top="0.59055118110236227" bottom="0.59055118110236227" header="0.11811023622047245" footer="0.11811023622047245"/>
  <pageSetup paperSize="9" scale="98" firstPageNumber="22" orientation="portrait" r:id="rId1"/>
  <headerFooter alignWithMargins="0">
    <oddFooter>&amp;C&amp;"ＭＳ 明朝,標準"&amp;10&amp;P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C63CA-6C8B-4084-8558-8A781AC9F745}">
  <dimension ref="A1:Q54"/>
  <sheetViews>
    <sheetView showGridLines="0" view="pageBreakPreview" zoomScale="90" zoomScaleNormal="100" zoomScaleSheetLayoutView="90" workbookViewId="0">
      <selection activeCell="J17" sqref="J17"/>
    </sheetView>
  </sheetViews>
  <sheetFormatPr defaultColWidth="9" defaultRowHeight="13"/>
  <cols>
    <col min="1" max="1" width="14.6328125" style="555" customWidth="1"/>
    <col min="2" max="2" width="9.08984375" style="551" customWidth="1"/>
    <col min="3" max="3" width="7.81640625" style="551" customWidth="1"/>
    <col min="4" max="4" width="7.08984375" style="551" customWidth="1"/>
    <col min="5" max="5" width="7.81640625" style="551" customWidth="1"/>
    <col min="6" max="6" width="8.453125" style="551" bestFit="1" customWidth="1"/>
    <col min="7" max="7" width="8.90625" style="551" customWidth="1"/>
    <col min="8" max="8" width="8.453125" style="551" customWidth="1"/>
    <col min="9" max="9" width="7.90625" style="551" customWidth="1"/>
    <col min="10" max="11" width="8.36328125" style="551" customWidth="1"/>
    <col min="12" max="16384" width="9" style="551"/>
  </cols>
  <sheetData>
    <row r="1" spans="1:11" s="518" customFormat="1" ht="26.25" customHeight="1">
      <c r="A1" s="4516" t="s">
        <v>1027</v>
      </c>
      <c r="B1" s="4516"/>
      <c r="C1" s="4516"/>
      <c r="D1" s="4516"/>
      <c r="E1" s="4516"/>
      <c r="F1" s="4516"/>
      <c r="G1" s="4516"/>
      <c r="H1" s="4516"/>
      <c r="I1" s="4516"/>
      <c r="J1" s="4516"/>
      <c r="K1" s="4516"/>
    </row>
    <row r="2" spans="1:11" s="518" customFormat="1" ht="13.5" customHeight="1" thickBot="1">
      <c r="A2" s="519"/>
      <c r="B2" s="520"/>
      <c r="C2" s="520"/>
      <c r="D2" s="520"/>
      <c r="E2" s="520"/>
      <c r="F2" s="520"/>
      <c r="G2" s="520"/>
      <c r="H2" s="521"/>
      <c r="I2" s="521"/>
      <c r="K2" s="522" t="s">
        <v>1028</v>
      </c>
    </row>
    <row r="3" spans="1:11" s="523" customFormat="1" ht="28" customHeight="1">
      <c r="A3" s="4517" t="s">
        <v>1029</v>
      </c>
      <c r="B3" s="4519" t="s">
        <v>838</v>
      </c>
      <c r="C3" s="4519" t="s">
        <v>1030</v>
      </c>
      <c r="D3" s="4519" t="s">
        <v>1031</v>
      </c>
      <c r="E3" s="4519" t="s">
        <v>1032</v>
      </c>
      <c r="F3" s="4519" t="s">
        <v>1033</v>
      </c>
      <c r="G3" s="4519" t="s">
        <v>1034</v>
      </c>
      <c r="H3" s="4521" t="s">
        <v>1035</v>
      </c>
      <c r="I3" s="4523" t="s">
        <v>1036</v>
      </c>
      <c r="J3" s="4525" t="s">
        <v>1037</v>
      </c>
      <c r="K3" s="4523" t="s">
        <v>1038</v>
      </c>
    </row>
    <row r="4" spans="1:11" s="523" customFormat="1" ht="28" customHeight="1">
      <c r="A4" s="4518"/>
      <c r="B4" s="4520"/>
      <c r="C4" s="4520"/>
      <c r="D4" s="4520"/>
      <c r="E4" s="4520"/>
      <c r="F4" s="4520"/>
      <c r="G4" s="4520"/>
      <c r="H4" s="4522"/>
      <c r="I4" s="4524"/>
      <c r="J4" s="4526"/>
      <c r="K4" s="4524"/>
    </row>
    <row r="5" spans="1:11" s="523" customFormat="1" ht="9.65" customHeight="1">
      <c r="A5" s="524"/>
      <c r="B5" s="525"/>
      <c r="C5" s="526"/>
      <c r="D5" s="526"/>
      <c r="E5" s="526"/>
      <c r="F5" s="526"/>
      <c r="G5" s="526"/>
      <c r="H5" s="526"/>
      <c r="I5" s="527"/>
      <c r="J5" s="526"/>
      <c r="K5" s="527"/>
    </row>
    <row r="6" spans="1:11" s="523" customFormat="1" ht="14" customHeight="1">
      <c r="A6" s="528" t="s">
        <v>838</v>
      </c>
      <c r="B6" s="529">
        <v>34057</v>
      </c>
      <c r="C6" s="529">
        <v>1120</v>
      </c>
      <c r="D6" s="529">
        <v>86</v>
      </c>
      <c r="E6" s="529">
        <v>5</v>
      </c>
      <c r="F6" s="529">
        <v>2048</v>
      </c>
      <c r="G6" s="529">
        <v>10048</v>
      </c>
      <c r="H6" s="530">
        <v>63</v>
      </c>
      <c r="I6" s="531">
        <v>279</v>
      </c>
      <c r="J6" s="531">
        <v>1205</v>
      </c>
      <c r="K6" s="531">
        <v>4733</v>
      </c>
    </row>
    <row r="7" spans="1:11" s="523" customFormat="1" ht="14" customHeight="1">
      <c r="A7" s="528" t="s">
        <v>839</v>
      </c>
      <c r="B7" s="532">
        <v>5109</v>
      </c>
      <c r="C7" s="533">
        <v>110</v>
      </c>
      <c r="D7" s="533">
        <v>5</v>
      </c>
      <c r="E7" s="533">
        <v>0</v>
      </c>
      <c r="F7" s="534">
        <v>304</v>
      </c>
      <c r="G7" s="533">
        <v>1579</v>
      </c>
      <c r="H7" s="533">
        <v>10</v>
      </c>
      <c r="I7" s="533">
        <v>59</v>
      </c>
      <c r="J7" s="533">
        <v>144</v>
      </c>
      <c r="K7" s="535">
        <v>749</v>
      </c>
    </row>
    <row r="8" spans="1:11" s="523" customFormat="1" ht="14" customHeight="1">
      <c r="A8" s="528" t="s">
        <v>840</v>
      </c>
      <c r="B8" s="532">
        <v>4972</v>
      </c>
      <c r="C8" s="533">
        <v>76</v>
      </c>
      <c r="D8" s="533">
        <v>7</v>
      </c>
      <c r="E8" s="533">
        <v>0</v>
      </c>
      <c r="F8" s="534">
        <v>284</v>
      </c>
      <c r="G8" s="533">
        <v>1097</v>
      </c>
      <c r="H8" s="533">
        <v>6</v>
      </c>
      <c r="I8" s="533">
        <v>28</v>
      </c>
      <c r="J8" s="533">
        <v>199</v>
      </c>
      <c r="K8" s="535">
        <v>737</v>
      </c>
    </row>
    <row r="9" spans="1:11" s="523" customFormat="1" ht="14" customHeight="1">
      <c r="A9" s="536" t="s">
        <v>841</v>
      </c>
      <c r="B9" s="532">
        <v>748</v>
      </c>
      <c r="C9" s="533">
        <v>4</v>
      </c>
      <c r="D9" s="533" t="s">
        <v>356</v>
      </c>
      <c r="E9" s="533" t="s">
        <v>356</v>
      </c>
      <c r="F9" s="534">
        <v>37</v>
      </c>
      <c r="G9" s="533">
        <v>357</v>
      </c>
      <c r="H9" s="533">
        <v>1</v>
      </c>
      <c r="I9" s="533">
        <v>5</v>
      </c>
      <c r="J9" s="533">
        <v>26</v>
      </c>
      <c r="K9" s="535">
        <v>76</v>
      </c>
    </row>
    <row r="10" spans="1:11" s="523" customFormat="1" ht="14" customHeight="1">
      <c r="A10" s="528" t="s">
        <v>842</v>
      </c>
      <c r="B10" s="532">
        <v>1238</v>
      </c>
      <c r="C10" s="533">
        <v>108</v>
      </c>
      <c r="D10" s="533">
        <v>0</v>
      </c>
      <c r="E10" s="533">
        <v>0</v>
      </c>
      <c r="F10" s="534">
        <v>76</v>
      </c>
      <c r="G10" s="533">
        <v>342</v>
      </c>
      <c r="H10" s="533">
        <v>3</v>
      </c>
      <c r="I10" s="533">
        <v>10</v>
      </c>
      <c r="J10" s="533">
        <v>48</v>
      </c>
      <c r="K10" s="535">
        <v>159</v>
      </c>
    </row>
    <row r="11" spans="1:11" s="523" customFormat="1" ht="14" customHeight="1">
      <c r="A11" s="528" t="s">
        <v>843</v>
      </c>
      <c r="B11" s="532">
        <v>908</v>
      </c>
      <c r="C11" s="533">
        <v>50</v>
      </c>
      <c r="D11" s="533">
        <v>0</v>
      </c>
      <c r="E11" s="533">
        <v>0</v>
      </c>
      <c r="F11" s="534">
        <v>73</v>
      </c>
      <c r="G11" s="533">
        <v>313</v>
      </c>
      <c r="H11" s="533">
        <v>2</v>
      </c>
      <c r="I11" s="533">
        <v>8</v>
      </c>
      <c r="J11" s="533">
        <v>23</v>
      </c>
      <c r="K11" s="535">
        <v>100</v>
      </c>
    </row>
    <row r="12" spans="1:11" s="523" customFormat="1" ht="14" customHeight="1">
      <c r="A12" s="528" t="s">
        <v>1025</v>
      </c>
      <c r="B12" s="532">
        <v>544</v>
      </c>
      <c r="C12" s="533">
        <v>33</v>
      </c>
      <c r="D12" s="533">
        <v>0</v>
      </c>
      <c r="E12" s="533">
        <v>0</v>
      </c>
      <c r="F12" s="534">
        <v>50</v>
      </c>
      <c r="G12" s="533">
        <v>215</v>
      </c>
      <c r="H12" s="533">
        <v>1</v>
      </c>
      <c r="I12" s="533">
        <v>2</v>
      </c>
      <c r="J12" s="533">
        <v>8</v>
      </c>
      <c r="K12" s="535">
        <v>49</v>
      </c>
    </row>
    <row r="13" spans="1:11" s="523" customFormat="1" ht="14" customHeight="1">
      <c r="A13" s="528" t="s">
        <v>845</v>
      </c>
      <c r="B13" s="532">
        <v>2468</v>
      </c>
      <c r="C13" s="533">
        <v>37</v>
      </c>
      <c r="D13" s="533">
        <v>2</v>
      </c>
      <c r="E13" s="533">
        <v>0</v>
      </c>
      <c r="F13" s="534">
        <v>114</v>
      </c>
      <c r="G13" s="533">
        <v>494</v>
      </c>
      <c r="H13" s="533">
        <v>3</v>
      </c>
      <c r="I13" s="533">
        <v>24</v>
      </c>
      <c r="J13" s="533">
        <v>121</v>
      </c>
      <c r="K13" s="535">
        <v>380</v>
      </c>
    </row>
    <row r="14" spans="1:11" s="523" customFormat="1" ht="14" customHeight="1">
      <c r="A14" s="528" t="s">
        <v>846</v>
      </c>
      <c r="B14" s="532">
        <v>4025</v>
      </c>
      <c r="C14" s="533">
        <v>109</v>
      </c>
      <c r="D14" s="533">
        <v>3</v>
      </c>
      <c r="E14" s="533">
        <v>0</v>
      </c>
      <c r="F14" s="534">
        <v>232</v>
      </c>
      <c r="G14" s="533">
        <v>1190</v>
      </c>
      <c r="H14" s="533">
        <v>10</v>
      </c>
      <c r="I14" s="533">
        <v>37</v>
      </c>
      <c r="J14" s="533">
        <v>171</v>
      </c>
      <c r="K14" s="535">
        <v>575</v>
      </c>
    </row>
    <row r="15" spans="1:11" s="523" customFormat="1" ht="14" customHeight="1">
      <c r="A15" s="528" t="s">
        <v>847</v>
      </c>
      <c r="B15" s="532">
        <v>1023</v>
      </c>
      <c r="C15" s="533">
        <v>109</v>
      </c>
      <c r="D15" s="533">
        <v>2</v>
      </c>
      <c r="E15" s="533">
        <v>0</v>
      </c>
      <c r="F15" s="534">
        <v>106</v>
      </c>
      <c r="G15" s="533">
        <v>263</v>
      </c>
      <c r="H15" s="533">
        <v>3</v>
      </c>
      <c r="I15" s="533">
        <v>15</v>
      </c>
      <c r="J15" s="533">
        <v>40</v>
      </c>
      <c r="K15" s="535">
        <v>113</v>
      </c>
    </row>
    <row r="16" spans="1:11" s="523" customFormat="1" ht="14" customHeight="1">
      <c r="A16" s="528" t="s">
        <v>848</v>
      </c>
      <c r="B16" s="532">
        <v>1061</v>
      </c>
      <c r="C16" s="533">
        <v>87</v>
      </c>
      <c r="D16" s="533">
        <v>2</v>
      </c>
      <c r="E16" s="533">
        <v>1</v>
      </c>
      <c r="F16" s="534">
        <v>77</v>
      </c>
      <c r="G16" s="533">
        <v>338</v>
      </c>
      <c r="H16" s="533">
        <v>3</v>
      </c>
      <c r="I16" s="533">
        <v>8</v>
      </c>
      <c r="J16" s="533">
        <v>34</v>
      </c>
      <c r="K16" s="535">
        <v>141</v>
      </c>
    </row>
    <row r="17" spans="1:17" s="523" customFormat="1" ht="14" customHeight="1">
      <c r="A17" s="528" t="s">
        <v>849</v>
      </c>
      <c r="B17" s="532">
        <v>1914</v>
      </c>
      <c r="C17" s="533">
        <v>31</v>
      </c>
      <c r="D17" s="533">
        <v>1</v>
      </c>
      <c r="E17" s="533">
        <v>0</v>
      </c>
      <c r="F17" s="534">
        <v>132</v>
      </c>
      <c r="G17" s="533">
        <v>615</v>
      </c>
      <c r="H17" s="533">
        <v>2</v>
      </c>
      <c r="I17" s="533">
        <v>13</v>
      </c>
      <c r="J17" s="533">
        <v>78</v>
      </c>
      <c r="K17" s="535">
        <v>298</v>
      </c>
    </row>
    <row r="18" spans="1:17" s="523" customFormat="1" ht="14" customHeight="1">
      <c r="A18" s="528" t="s">
        <v>850</v>
      </c>
      <c r="B18" s="532">
        <v>1126</v>
      </c>
      <c r="C18" s="533">
        <v>67</v>
      </c>
      <c r="D18" s="533">
        <v>0</v>
      </c>
      <c r="E18" s="533">
        <v>1</v>
      </c>
      <c r="F18" s="534">
        <v>83</v>
      </c>
      <c r="G18" s="533">
        <v>412</v>
      </c>
      <c r="H18" s="533">
        <v>1</v>
      </c>
      <c r="I18" s="533">
        <v>12</v>
      </c>
      <c r="J18" s="533">
        <v>38</v>
      </c>
      <c r="K18" s="535">
        <v>129</v>
      </c>
    </row>
    <row r="19" spans="1:17" s="523" customFormat="1" ht="14" customHeight="1">
      <c r="A19" s="528" t="s">
        <v>851</v>
      </c>
      <c r="B19" s="532">
        <v>1390</v>
      </c>
      <c r="C19" s="533">
        <v>73</v>
      </c>
      <c r="D19" s="533">
        <v>57</v>
      </c>
      <c r="E19" s="533">
        <v>0</v>
      </c>
      <c r="F19" s="534">
        <v>103</v>
      </c>
      <c r="G19" s="533">
        <v>384</v>
      </c>
      <c r="H19" s="533">
        <v>0</v>
      </c>
      <c r="I19" s="533">
        <v>5</v>
      </c>
      <c r="J19" s="533">
        <v>52</v>
      </c>
      <c r="K19" s="535">
        <v>183</v>
      </c>
    </row>
    <row r="20" spans="1:17" s="523" customFormat="1" ht="14" customHeight="1">
      <c r="A20" s="528" t="s">
        <v>852</v>
      </c>
      <c r="B20" s="532">
        <v>750</v>
      </c>
      <c r="C20" s="533">
        <v>50</v>
      </c>
      <c r="D20" s="533">
        <v>0</v>
      </c>
      <c r="E20" s="533">
        <v>0</v>
      </c>
      <c r="F20" s="534">
        <v>43</v>
      </c>
      <c r="G20" s="533">
        <v>220</v>
      </c>
      <c r="H20" s="533">
        <v>1</v>
      </c>
      <c r="I20" s="533">
        <v>5</v>
      </c>
      <c r="J20" s="533">
        <v>24</v>
      </c>
      <c r="K20" s="535">
        <v>87</v>
      </c>
    </row>
    <row r="21" spans="1:17" s="523" customFormat="1" ht="14" customHeight="1">
      <c r="A21" s="528" t="s">
        <v>853</v>
      </c>
      <c r="B21" s="532">
        <v>806</v>
      </c>
      <c r="C21" s="533">
        <v>32</v>
      </c>
      <c r="D21" s="533" t="s">
        <v>1039</v>
      </c>
      <c r="E21" s="533" t="s">
        <v>1039</v>
      </c>
      <c r="F21" s="534">
        <v>28</v>
      </c>
      <c r="G21" s="533">
        <v>269</v>
      </c>
      <c r="H21" s="533">
        <v>2</v>
      </c>
      <c r="I21" s="533">
        <v>3</v>
      </c>
      <c r="J21" s="533">
        <v>28</v>
      </c>
      <c r="K21" s="535">
        <v>106</v>
      </c>
    </row>
    <row r="22" spans="1:17" s="523" customFormat="1" ht="14" customHeight="1">
      <c r="A22" s="528" t="s">
        <v>854</v>
      </c>
      <c r="B22" s="532">
        <v>1554</v>
      </c>
      <c r="C22" s="533">
        <v>85</v>
      </c>
      <c r="D22" s="533">
        <v>1</v>
      </c>
      <c r="E22" s="533">
        <v>1</v>
      </c>
      <c r="F22" s="534">
        <v>99</v>
      </c>
      <c r="G22" s="533">
        <v>507</v>
      </c>
      <c r="H22" s="533">
        <v>4</v>
      </c>
      <c r="I22" s="533">
        <v>17</v>
      </c>
      <c r="J22" s="533">
        <v>63</v>
      </c>
      <c r="K22" s="535">
        <v>229</v>
      </c>
    </row>
    <row r="23" spans="1:17" s="523" customFormat="1" ht="14" customHeight="1">
      <c r="A23" s="528" t="s">
        <v>855</v>
      </c>
      <c r="B23" s="532">
        <v>313</v>
      </c>
      <c r="C23" s="533">
        <v>6</v>
      </c>
      <c r="D23" s="533">
        <v>5</v>
      </c>
      <c r="E23" s="533" t="s">
        <v>356</v>
      </c>
      <c r="F23" s="534">
        <v>27</v>
      </c>
      <c r="G23" s="533">
        <v>96</v>
      </c>
      <c r="H23" s="533" t="s">
        <v>356</v>
      </c>
      <c r="I23" s="533">
        <v>1</v>
      </c>
      <c r="J23" s="533">
        <v>13</v>
      </c>
      <c r="K23" s="535">
        <v>56</v>
      </c>
    </row>
    <row r="24" spans="1:17" s="523" customFormat="1" ht="14" customHeight="1">
      <c r="A24" s="528" t="s">
        <v>856</v>
      </c>
      <c r="B24" s="532">
        <v>1360</v>
      </c>
      <c r="C24" s="533">
        <v>2</v>
      </c>
      <c r="D24" s="533">
        <v>1</v>
      </c>
      <c r="E24" s="533">
        <v>1</v>
      </c>
      <c r="F24" s="534">
        <v>41</v>
      </c>
      <c r="G24" s="533">
        <v>330</v>
      </c>
      <c r="H24" s="533">
        <v>4</v>
      </c>
      <c r="I24" s="533">
        <v>10</v>
      </c>
      <c r="J24" s="533">
        <v>29</v>
      </c>
      <c r="K24" s="535">
        <v>235</v>
      </c>
    </row>
    <row r="25" spans="1:17" s="523" customFormat="1" ht="14" customHeight="1">
      <c r="A25" s="528" t="s">
        <v>1040</v>
      </c>
      <c r="B25" s="532">
        <v>2166</v>
      </c>
      <c r="C25" s="533">
        <v>14</v>
      </c>
      <c r="D25" s="533">
        <v>0</v>
      </c>
      <c r="E25" s="533">
        <v>1</v>
      </c>
      <c r="F25" s="534">
        <v>103</v>
      </c>
      <c r="G25" s="533">
        <v>867</v>
      </c>
      <c r="H25" s="533">
        <v>7</v>
      </c>
      <c r="I25" s="533">
        <v>13</v>
      </c>
      <c r="J25" s="533">
        <v>58</v>
      </c>
      <c r="K25" s="535">
        <v>264</v>
      </c>
    </row>
    <row r="26" spans="1:17" s="523" customFormat="1" ht="14" customHeight="1">
      <c r="A26" s="528" t="s">
        <v>858</v>
      </c>
      <c r="B26" s="532">
        <v>420</v>
      </c>
      <c r="C26" s="533">
        <v>9</v>
      </c>
      <c r="D26" s="533">
        <v>0</v>
      </c>
      <c r="E26" s="533">
        <v>0</v>
      </c>
      <c r="F26" s="534">
        <v>26</v>
      </c>
      <c r="G26" s="533">
        <v>117</v>
      </c>
      <c r="H26" s="533">
        <v>0</v>
      </c>
      <c r="I26" s="533">
        <v>3</v>
      </c>
      <c r="J26" s="533">
        <v>7</v>
      </c>
      <c r="K26" s="535">
        <v>41</v>
      </c>
    </row>
    <row r="27" spans="1:17" s="523" customFormat="1" ht="14" customHeight="1" thickBot="1">
      <c r="A27" s="537" t="s">
        <v>859</v>
      </c>
      <c r="B27" s="538">
        <v>162</v>
      </c>
      <c r="C27" s="539">
        <v>28</v>
      </c>
      <c r="D27" s="539">
        <v>0</v>
      </c>
      <c r="E27" s="539">
        <v>0</v>
      </c>
      <c r="F27" s="540">
        <v>10</v>
      </c>
      <c r="G27" s="539">
        <v>43</v>
      </c>
      <c r="H27" s="541">
        <v>0</v>
      </c>
      <c r="I27" s="539">
        <v>1</v>
      </c>
      <c r="J27" s="539">
        <v>1</v>
      </c>
      <c r="K27" s="542">
        <v>26</v>
      </c>
    </row>
    <row r="28" spans="1:17" s="523" customFormat="1" ht="15" customHeight="1" thickBot="1">
      <c r="A28" s="528"/>
      <c r="B28" s="543"/>
      <c r="C28" s="544"/>
      <c r="D28" s="544"/>
      <c r="E28" s="544"/>
      <c r="F28" s="544"/>
      <c r="G28" s="545"/>
      <c r="H28" s="544"/>
      <c r="I28" s="546"/>
      <c r="J28" s="547"/>
      <c r="K28" s="544"/>
    </row>
    <row r="29" spans="1:17" s="523" customFormat="1" ht="28" customHeight="1">
      <c r="A29" s="4517" t="s">
        <v>1029</v>
      </c>
      <c r="B29" s="4523" t="s">
        <v>1041</v>
      </c>
      <c r="C29" s="4527" t="s">
        <v>1042</v>
      </c>
      <c r="D29" s="4521" t="s">
        <v>1043</v>
      </c>
      <c r="E29" s="4521" t="s">
        <v>1044</v>
      </c>
      <c r="F29" s="4521" t="s">
        <v>1045</v>
      </c>
      <c r="G29" s="4521" t="s">
        <v>1046</v>
      </c>
      <c r="H29" s="4523" t="s">
        <v>1047</v>
      </c>
      <c r="I29" s="4521" t="s">
        <v>1048</v>
      </c>
      <c r="J29" s="4532" t="s">
        <v>1049</v>
      </c>
      <c r="K29" s="4519" t="s">
        <v>1050</v>
      </c>
      <c r="M29" s="4534"/>
      <c r="N29" s="4535"/>
      <c r="O29" s="4534"/>
      <c r="P29" s="4529"/>
      <c r="Q29" s="4531"/>
    </row>
    <row r="30" spans="1:17" s="523" customFormat="1" ht="28" customHeight="1">
      <c r="A30" s="4518"/>
      <c r="B30" s="4524"/>
      <c r="C30" s="4528"/>
      <c r="D30" s="4522"/>
      <c r="E30" s="4522"/>
      <c r="F30" s="4522"/>
      <c r="G30" s="4522"/>
      <c r="H30" s="4524"/>
      <c r="I30" s="4522"/>
      <c r="J30" s="4533"/>
      <c r="K30" s="4520"/>
      <c r="M30" s="4534"/>
      <c r="N30" s="4535"/>
      <c r="O30" s="4534"/>
      <c r="P30" s="4530"/>
      <c r="Q30" s="4531"/>
    </row>
    <row r="31" spans="1:17" s="521" customFormat="1" ht="8.25" customHeight="1">
      <c r="A31" s="524"/>
      <c r="B31" s="527"/>
      <c r="C31" s="527"/>
      <c r="D31" s="527"/>
      <c r="E31" s="527"/>
      <c r="F31" s="527"/>
      <c r="G31" s="527"/>
      <c r="H31" s="527"/>
      <c r="I31" s="527"/>
      <c r="J31" s="526"/>
      <c r="K31" s="526"/>
      <c r="M31" s="527"/>
      <c r="N31" s="527"/>
      <c r="O31" s="527"/>
      <c r="P31" s="526"/>
      <c r="Q31" s="526"/>
    </row>
    <row r="32" spans="1:17" s="518" customFormat="1" ht="14" customHeight="1">
      <c r="A32" s="528" t="s">
        <v>838</v>
      </c>
      <c r="B32" s="526">
        <v>435</v>
      </c>
      <c r="C32" s="526">
        <v>273</v>
      </c>
      <c r="D32" s="526">
        <v>496</v>
      </c>
      <c r="E32" s="526">
        <v>3353</v>
      </c>
      <c r="F32" s="526">
        <v>1478</v>
      </c>
      <c r="G32" s="526">
        <v>972</v>
      </c>
      <c r="H32" s="526">
        <v>4214</v>
      </c>
      <c r="I32" s="526">
        <v>400</v>
      </c>
      <c r="J32" s="526">
        <v>1511</v>
      </c>
      <c r="K32" s="526">
        <v>811</v>
      </c>
      <c r="L32" s="526"/>
      <c r="M32" s="527"/>
      <c r="N32" s="527"/>
      <c r="O32" s="527"/>
      <c r="P32" s="526"/>
      <c r="Q32" s="526"/>
    </row>
    <row r="33" spans="1:17" s="518" customFormat="1" ht="14" customHeight="1">
      <c r="A33" s="528" t="s">
        <v>839</v>
      </c>
      <c r="B33" s="548">
        <v>96</v>
      </c>
      <c r="C33" s="548">
        <v>32</v>
      </c>
      <c r="D33" s="548">
        <v>82</v>
      </c>
      <c r="E33" s="548">
        <v>285</v>
      </c>
      <c r="F33" s="548">
        <v>198</v>
      </c>
      <c r="G33" s="548">
        <v>177</v>
      </c>
      <c r="H33" s="548">
        <v>761</v>
      </c>
      <c r="I33" s="548">
        <v>73</v>
      </c>
      <c r="J33" s="548">
        <v>219</v>
      </c>
      <c r="K33" s="548">
        <v>153</v>
      </c>
      <c r="L33" s="549"/>
      <c r="M33" s="527"/>
      <c r="N33" s="527"/>
      <c r="O33" s="527"/>
      <c r="P33" s="526"/>
      <c r="Q33" s="526"/>
    </row>
    <row r="34" spans="1:17" s="518" customFormat="1" ht="14" customHeight="1">
      <c r="A34" s="528" t="s">
        <v>840</v>
      </c>
      <c r="B34" s="548">
        <v>46</v>
      </c>
      <c r="C34" s="548">
        <v>70</v>
      </c>
      <c r="D34" s="548">
        <v>76</v>
      </c>
      <c r="E34" s="548">
        <v>885</v>
      </c>
      <c r="F34" s="548">
        <v>274</v>
      </c>
      <c r="G34" s="548">
        <v>109</v>
      </c>
      <c r="H34" s="548">
        <v>531</v>
      </c>
      <c r="I34" s="548">
        <v>43</v>
      </c>
      <c r="J34" s="548">
        <v>224</v>
      </c>
      <c r="K34" s="548">
        <v>77</v>
      </c>
      <c r="L34" s="549"/>
      <c r="M34" s="527"/>
      <c r="N34" s="527"/>
      <c r="O34" s="527"/>
      <c r="P34" s="526"/>
      <c r="Q34" s="526"/>
    </row>
    <row r="35" spans="1:17" s="518" customFormat="1" ht="14" customHeight="1">
      <c r="A35" s="536" t="s">
        <v>841</v>
      </c>
      <c r="B35" s="548">
        <v>9</v>
      </c>
      <c r="C35" s="548">
        <v>2</v>
      </c>
      <c r="D35" s="548">
        <v>6</v>
      </c>
      <c r="E35" s="548">
        <v>47</v>
      </c>
      <c r="F35" s="548">
        <v>26</v>
      </c>
      <c r="G35" s="548">
        <v>16</v>
      </c>
      <c r="H35" s="548">
        <v>94</v>
      </c>
      <c r="I35" s="548">
        <v>3</v>
      </c>
      <c r="J35" s="548">
        <v>16</v>
      </c>
      <c r="K35" s="548">
        <v>14</v>
      </c>
      <c r="L35" s="549"/>
      <c r="M35" s="527"/>
      <c r="N35" s="527"/>
      <c r="O35" s="527"/>
      <c r="P35" s="526"/>
      <c r="Q35" s="526"/>
    </row>
    <row r="36" spans="1:17" s="518" customFormat="1" ht="14" customHeight="1">
      <c r="A36" s="528" t="s">
        <v>842</v>
      </c>
      <c r="B36" s="548">
        <v>20</v>
      </c>
      <c r="C36" s="548">
        <v>9</v>
      </c>
      <c r="D36" s="548">
        <v>20</v>
      </c>
      <c r="E36" s="548">
        <v>98</v>
      </c>
      <c r="F36" s="548">
        <v>57</v>
      </c>
      <c r="G36" s="548">
        <v>29</v>
      </c>
      <c r="H36" s="548">
        <v>136</v>
      </c>
      <c r="I36" s="548">
        <v>18</v>
      </c>
      <c r="J36" s="548">
        <v>57</v>
      </c>
      <c r="K36" s="548">
        <v>29</v>
      </c>
      <c r="L36" s="549"/>
      <c r="M36" s="527"/>
      <c r="N36" s="527"/>
      <c r="O36" s="527"/>
      <c r="P36" s="526"/>
      <c r="Q36" s="526"/>
    </row>
    <row r="37" spans="1:17" s="518" customFormat="1" ht="14" customHeight="1">
      <c r="A37" s="528" t="s">
        <v>843</v>
      </c>
      <c r="B37" s="548">
        <v>15</v>
      </c>
      <c r="C37" s="548">
        <v>13</v>
      </c>
      <c r="D37" s="548">
        <v>18</v>
      </c>
      <c r="E37" s="548">
        <v>65</v>
      </c>
      <c r="F37" s="548">
        <v>29</v>
      </c>
      <c r="G37" s="548">
        <v>26</v>
      </c>
      <c r="H37" s="548">
        <v>106</v>
      </c>
      <c r="I37" s="548">
        <v>10</v>
      </c>
      <c r="J37" s="548">
        <v>34</v>
      </c>
      <c r="K37" s="548">
        <v>18</v>
      </c>
      <c r="L37" s="549"/>
      <c r="M37" s="527"/>
      <c r="N37" s="527"/>
      <c r="O37" s="527"/>
      <c r="P37" s="526"/>
      <c r="Q37" s="526"/>
    </row>
    <row r="38" spans="1:17" s="518" customFormat="1" ht="14" customHeight="1">
      <c r="A38" s="528" t="s">
        <v>1025</v>
      </c>
      <c r="B38" s="548">
        <v>5</v>
      </c>
      <c r="C38" s="548">
        <v>1</v>
      </c>
      <c r="D38" s="548">
        <v>13</v>
      </c>
      <c r="E38" s="548">
        <v>24</v>
      </c>
      <c r="F38" s="548">
        <v>23</v>
      </c>
      <c r="G38" s="548">
        <v>11</v>
      </c>
      <c r="H38" s="548">
        <v>57</v>
      </c>
      <c r="I38" s="548">
        <v>7</v>
      </c>
      <c r="J38" s="548">
        <v>36</v>
      </c>
      <c r="K38" s="548">
        <v>6</v>
      </c>
      <c r="L38" s="549"/>
      <c r="M38" s="527"/>
      <c r="N38" s="527"/>
      <c r="O38" s="527"/>
      <c r="P38" s="526"/>
      <c r="Q38" s="526"/>
    </row>
    <row r="39" spans="1:17" s="518" customFormat="1" ht="14" customHeight="1">
      <c r="A39" s="528" t="s">
        <v>845</v>
      </c>
      <c r="B39" s="548">
        <v>25</v>
      </c>
      <c r="C39" s="548">
        <v>32</v>
      </c>
      <c r="D39" s="548">
        <v>21</v>
      </c>
      <c r="E39" s="548">
        <v>490</v>
      </c>
      <c r="F39" s="548">
        <v>136</v>
      </c>
      <c r="G39" s="548">
        <v>39</v>
      </c>
      <c r="H39" s="548">
        <v>287</v>
      </c>
      <c r="I39" s="548">
        <v>18</v>
      </c>
      <c r="J39" s="548">
        <v>173</v>
      </c>
      <c r="K39" s="548">
        <v>36</v>
      </c>
      <c r="L39" s="549"/>
      <c r="M39" s="527"/>
      <c r="N39" s="527"/>
      <c r="O39" s="527"/>
      <c r="P39" s="526"/>
      <c r="Q39" s="526"/>
    </row>
    <row r="40" spans="1:17" s="518" customFormat="1" ht="14" customHeight="1">
      <c r="A40" s="528" t="s">
        <v>846</v>
      </c>
      <c r="B40" s="548">
        <v>51</v>
      </c>
      <c r="C40" s="548">
        <v>27</v>
      </c>
      <c r="D40" s="548">
        <v>75</v>
      </c>
      <c r="E40" s="548">
        <v>278</v>
      </c>
      <c r="F40" s="548">
        <v>164</v>
      </c>
      <c r="G40" s="548">
        <v>164</v>
      </c>
      <c r="H40" s="548">
        <v>539</v>
      </c>
      <c r="I40" s="548">
        <v>58</v>
      </c>
      <c r="J40" s="548">
        <v>174</v>
      </c>
      <c r="K40" s="548">
        <v>112</v>
      </c>
      <c r="L40" s="549"/>
      <c r="M40" s="527"/>
      <c r="N40" s="527"/>
      <c r="O40" s="527"/>
      <c r="P40" s="526"/>
      <c r="Q40" s="526"/>
    </row>
    <row r="41" spans="1:17" s="518" customFormat="1" ht="14" customHeight="1">
      <c r="A41" s="528" t="s">
        <v>847</v>
      </c>
      <c r="B41" s="548">
        <v>12</v>
      </c>
      <c r="C41" s="548">
        <v>9</v>
      </c>
      <c r="D41" s="548">
        <v>24</v>
      </c>
      <c r="E41" s="548">
        <v>57</v>
      </c>
      <c r="F41" s="548">
        <v>34</v>
      </c>
      <c r="G41" s="548">
        <v>22</v>
      </c>
      <c r="H41" s="548">
        <v>124</v>
      </c>
      <c r="I41" s="548">
        <v>13</v>
      </c>
      <c r="J41" s="548">
        <v>48</v>
      </c>
      <c r="K41" s="548">
        <v>26</v>
      </c>
      <c r="L41" s="549"/>
      <c r="M41" s="527"/>
      <c r="N41" s="527"/>
      <c r="O41" s="527"/>
      <c r="P41" s="526"/>
      <c r="Q41" s="526"/>
    </row>
    <row r="42" spans="1:17" s="518" customFormat="1" ht="14" customHeight="1">
      <c r="A42" s="528" t="s">
        <v>848</v>
      </c>
      <c r="B42" s="548">
        <v>15</v>
      </c>
      <c r="C42" s="548">
        <v>6</v>
      </c>
      <c r="D42" s="548">
        <v>8</v>
      </c>
      <c r="E42" s="548">
        <v>83</v>
      </c>
      <c r="F42" s="548">
        <v>46</v>
      </c>
      <c r="G42" s="548">
        <v>24</v>
      </c>
      <c r="H42" s="548">
        <v>116</v>
      </c>
      <c r="I42" s="548">
        <v>12</v>
      </c>
      <c r="J42" s="548">
        <v>26</v>
      </c>
      <c r="K42" s="548">
        <v>24</v>
      </c>
      <c r="L42" s="549"/>
      <c r="M42" s="527"/>
      <c r="N42" s="527"/>
      <c r="O42" s="527"/>
      <c r="P42" s="526"/>
      <c r="Q42" s="526"/>
    </row>
    <row r="43" spans="1:17" s="518" customFormat="1" ht="14" customHeight="1">
      <c r="A43" s="528" t="s">
        <v>849</v>
      </c>
      <c r="B43" s="548">
        <v>24</v>
      </c>
      <c r="C43" s="548">
        <v>12</v>
      </c>
      <c r="D43" s="548">
        <v>32</v>
      </c>
      <c r="E43" s="548">
        <v>141</v>
      </c>
      <c r="F43" s="548">
        <v>80</v>
      </c>
      <c r="G43" s="548">
        <v>77</v>
      </c>
      <c r="H43" s="548">
        <v>224</v>
      </c>
      <c r="I43" s="548">
        <v>20</v>
      </c>
      <c r="J43" s="548">
        <v>58</v>
      </c>
      <c r="K43" s="548">
        <v>54</v>
      </c>
      <c r="L43" s="549"/>
      <c r="M43" s="527"/>
      <c r="N43" s="527"/>
      <c r="O43" s="527"/>
      <c r="P43" s="526"/>
      <c r="Q43" s="526"/>
    </row>
    <row r="44" spans="1:17" s="518" customFormat="1" ht="14" customHeight="1">
      <c r="A44" s="528" t="s">
        <v>850</v>
      </c>
      <c r="B44" s="548">
        <v>12</v>
      </c>
      <c r="C44" s="548">
        <v>11</v>
      </c>
      <c r="D44" s="548">
        <v>22</v>
      </c>
      <c r="E44" s="548">
        <v>56</v>
      </c>
      <c r="F44" s="548">
        <v>41</v>
      </c>
      <c r="G44" s="548">
        <v>27</v>
      </c>
      <c r="H44" s="548">
        <v>130</v>
      </c>
      <c r="I44" s="548">
        <v>7</v>
      </c>
      <c r="J44" s="548">
        <v>43</v>
      </c>
      <c r="K44" s="548">
        <v>28</v>
      </c>
      <c r="L44" s="549"/>
      <c r="M44" s="527"/>
      <c r="N44" s="527"/>
      <c r="O44" s="527"/>
      <c r="P44" s="526"/>
      <c r="Q44" s="526"/>
    </row>
    <row r="45" spans="1:17" s="518" customFormat="1" ht="14" customHeight="1">
      <c r="A45" s="528" t="s">
        <v>851</v>
      </c>
      <c r="B45" s="548">
        <v>23</v>
      </c>
      <c r="C45" s="548">
        <v>3</v>
      </c>
      <c r="D45" s="548">
        <v>14</v>
      </c>
      <c r="E45" s="548">
        <v>83</v>
      </c>
      <c r="F45" s="548">
        <v>51</v>
      </c>
      <c r="G45" s="548">
        <v>38</v>
      </c>
      <c r="H45" s="548">
        <v>203</v>
      </c>
      <c r="I45" s="548">
        <v>20</v>
      </c>
      <c r="J45" s="548">
        <v>52</v>
      </c>
      <c r="K45" s="548">
        <v>35</v>
      </c>
      <c r="L45" s="549"/>
      <c r="M45" s="527"/>
      <c r="N45" s="527"/>
      <c r="O45" s="527"/>
      <c r="P45" s="526"/>
      <c r="Q45" s="526"/>
    </row>
    <row r="46" spans="1:17" s="518" customFormat="1" ht="14" customHeight="1">
      <c r="A46" s="528" t="s">
        <v>852</v>
      </c>
      <c r="B46" s="548">
        <v>6</v>
      </c>
      <c r="C46" s="548">
        <v>5</v>
      </c>
      <c r="D46" s="548">
        <v>11</v>
      </c>
      <c r="E46" s="548">
        <v>38</v>
      </c>
      <c r="F46" s="548">
        <v>33</v>
      </c>
      <c r="G46" s="548">
        <v>28</v>
      </c>
      <c r="H46" s="548">
        <v>101</v>
      </c>
      <c r="I46" s="548">
        <v>11</v>
      </c>
      <c r="J46" s="548">
        <v>38</v>
      </c>
      <c r="K46" s="548">
        <v>40</v>
      </c>
      <c r="L46" s="549"/>
      <c r="M46" s="527"/>
      <c r="N46" s="527"/>
      <c r="O46" s="527"/>
      <c r="P46" s="526"/>
      <c r="Q46" s="526"/>
    </row>
    <row r="47" spans="1:17" s="518" customFormat="1" ht="14" customHeight="1">
      <c r="A47" s="528" t="s">
        <v>853</v>
      </c>
      <c r="B47" s="548">
        <v>10</v>
      </c>
      <c r="C47" s="548">
        <v>5</v>
      </c>
      <c r="D47" s="548">
        <v>13</v>
      </c>
      <c r="E47" s="548">
        <v>33</v>
      </c>
      <c r="F47" s="548">
        <v>33</v>
      </c>
      <c r="G47" s="548">
        <v>29</v>
      </c>
      <c r="H47" s="548">
        <v>143</v>
      </c>
      <c r="I47" s="548">
        <v>8</v>
      </c>
      <c r="J47" s="548">
        <v>35</v>
      </c>
      <c r="K47" s="548">
        <v>26</v>
      </c>
      <c r="L47" s="549"/>
      <c r="M47" s="527"/>
      <c r="N47" s="527"/>
      <c r="O47" s="527"/>
      <c r="P47" s="526"/>
      <c r="Q47" s="526"/>
    </row>
    <row r="48" spans="1:17" s="518" customFormat="1" ht="14" customHeight="1">
      <c r="A48" s="528" t="s">
        <v>854</v>
      </c>
      <c r="B48" s="548">
        <v>19</v>
      </c>
      <c r="C48" s="548">
        <v>12</v>
      </c>
      <c r="D48" s="548">
        <v>17</v>
      </c>
      <c r="E48" s="548">
        <v>87</v>
      </c>
      <c r="F48" s="548">
        <v>49</v>
      </c>
      <c r="G48" s="548">
        <v>35</v>
      </c>
      <c r="H48" s="548">
        <v>190</v>
      </c>
      <c r="I48" s="548">
        <v>20</v>
      </c>
      <c r="J48" s="548">
        <v>72</v>
      </c>
      <c r="K48" s="548">
        <v>40</v>
      </c>
      <c r="L48" s="549"/>
      <c r="M48" s="527"/>
      <c r="N48" s="527"/>
      <c r="O48" s="527"/>
      <c r="P48" s="526"/>
      <c r="Q48" s="526"/>
    </row>
    <row r="49" spans="1:17" s="518" customFormat="1" ht="14" customHeight="1">
      <c r="A49" s="528" t="s">
        <v>855</v>
      </c>
      <c r="B49" s="548">
        <v>2</v>
      </c>
      <c r="C49" s="548">
        <v>2</v>
      </c>
      <c r="D49" s="548">
        <v>2</v>
      </c>
      <c r="E49" s="548">
        <v>17</v>
      </c>
      <c r="F49" s="548">
        <v>17</v>
      </c>
      <c r="G49" s="548">
        <v>12</v>
      </c>
      <c r="H49" s="548">
        <v>33</v>
      </c>
      <c r="I49" s="548">
        <v>5</v>
      </c>
      <c r="J49" s="548">
        <v>17</v>
      </c>
      <c r="K49" s="548">
        <v>1</v>
      </c>
      <c r="L49" s="549"/>
      <c r="M49" s="527"/>
      <c r="N49" s="527"/>
      <c r="O49" s="527"/>
      <c r="P49" s="526"/>
      <c r="Q49" s="526"/>
    </row>
    <row r="50" spans="1:17" s="518" customFormat="1" ht="14" customHeight="1">
      <c r="A50" s="528" t="s">
        <v>856</v>
      </c>
      <c r="B50" s="548">
        <v>21</v>
      </c>
      <c r="C50" s="548">
        <v>4</v>
      </c>
      <c r="D50" s="548">
        <v>8</v>
      </c>
      <c r="E50" s="548">
        <v>344</v>
      </c>
      <c r="F50" s="548">
        <v>77</v>
      </c>
      <c r="G50" s="548">
        <v>37</v>
      </c>
      <c r="H50" s="548">
        <v>114</v>
      </c>
      <c r="I50" s="548">
        <v>17</v>
      </c>
      <c r="J50" s="548">
        <v>49</v>
      </c>
      <c r="K50" s="548">
        <v>22</v>
      </c>
      <c r="L50" s="549"/>
      <c r="M50" s="527"/>
      <c r="N50" s="527"/>
      <c r="O50" s="527"/>
      <c r="P50" s="526"/>
      <c r="Q50" s="526"/>
    </row>
    <row r="51" spans="1:17" s="518" customFormat="1" ht="14" customHeight="1">
      <c r="A51" s="528" t="s">
        <v>1040</v>
      </c>
      <c r="B51" s="548">
        <v>16</v>
      </c>
      <c r="C51" s="548">
        <v>16</v>
      </c>
      <c r="D51" s="548">
        <v>24</v>
      </c>
      <c r="E51" s="548">
        <v>157</v>
      </c>
      <c r="F51" s="548">
        <v>87</v>
      </c>
      <c r="G51" s="548">
        <v>55</v>
      </c>
      <c r="H51" s="548">
        <v>257</v>
      </c>
      <c r="I51" s="548">
        <v>31</v>
      </c>
      <c r="J51" s="548">
        <v>110</v>
      </c>
      <c r="K51" s="548">
        <v>57</v>
      </c>
      <c r="L51" s="549"/>
      <c r="M51" s="527"/>
      <c r="N51" s="527"/>
      <c r="O51" s="527"/>
      <c r="P51" s="526"/>
      <c r="Q51" s="526"/>
    </row>
    <row r="52" spans="1:17" s="518" customFormat="1" ht="14" customHeight="1">
      <c r="A52" s="528" t="s">
        <v>858</v>
      </c>
      <c r="B52" s="548">
        <v>7</v>
      </c>
      <c r="C52" s="548">
        <v>1</v>
      </c>
      <c r="D52" s="548">
        <v>5</v>
      </c>
      <c r="E52" s="548">
        <v>76</v>
      </c>
      <c r="F52" s="548">
        <v>19</v>
      </c>
      <c r="G52" s="548">
        <v>12</v>
      </c>
      <c r="H52" s="548">
        <v>52</v>
      </c>
      <c r="I52" s="548">
        <v>5</v>
      </c>
      <c r="J52" s="548">
        <v>24</v>
      </c>
      <c r="K52" s="548">
        <v>10</v>
      </c>
      <c r="L52" s="549"/>
      <c r="M52" s="527"/>
      <c r="N52" s="527"/>
      <c r="O52" s="527"/>
      <c r="P52" s="526"/>
      <c r="Q52" s="526"/>
    </row>
    <row r="53" spans="1:17" ht="14" customHeight="1" thickBot="1">
      <c r="A53" s="537" t="s">
        <v>859</v>
      </c>
      <c r="B53" s="550">
        <v>1</v>
      </c>
      <c r="C53" s="550">
        <v>1</v>
      </c>
      <c r="D53" s="550">
        <v>5</v>
      </c>
      <c r="E53" s="550">
        <v>9</v>
      </c>
      <c r="F53" s="550">
        <v>4</v>
      </c>
      <c r="G53" s="550">
        <v>5</v>
      </c>
      <c r="H53" s="550">
        <v>16</v>
      </c>
      <c r="I53" s="550">
        <v>1</v>
      </c>
      <c r="J53" s="550">
        <v>6</v>
      </c>
      <c r="K53" s="550">
        <v>3</v>
      </c>
      <c r="L53" s="549"/>
      <c r="M53" s="527"/>
      <c r="N53" s="527"/>
      <c r="O53" s="527"/>
      <c r="P53" s="526"/>
      <c r="Q53" s="526"/>
    </row>
    <row r="54" spans="1:17">
      <c r="A54" s="552" t="s">
        <v>1051</v>
      </c>
      <c r="K54" s="553" t="s">
        <v>1013</v>
      </c>
      <c r="M54" s="554"/>
      <c r="N54" s="554"/>
      <c r="O54" s="554"/>
      <c r="P54" s="554"/>
      <c r="Q54" s="554"/>
    </row>
  </sheetData>
  <mergeCells count="28">
    <mergeCell ref="F29:F30"/>
    <mergeCell ref="G29:G30"/>
    <mergeCell ref="H29:H30"/>
    <mergeCell ref="P29:P30"/>
    <mergeCell ref="Q29:Q30"/>
    <mergeCell ref="I29:I30"/>
    <mergeCell ref="J29:J30"/>
    <mergeCell ref="K29:K30"/>
    <mergeCell ref="M29:M30"/>
    <mergeCell ref="N29:N30"/>
    <mergeCell ref="O29:O30"/>
    <mergeCell ref="A29:A30"/>
    <mergeCell ref="B29:B30"/>
    <mergeCell ref="C29:C30"/>
    <mergeCell ref="D29:D30"/>
    <mergeCell ref="E29:E30"/>
    <mergeCell ref="A1:K1"/>
    <mergeCell ref="A3:A4"/>
    <mergeCell ref="B3:B4"/>
    <mergeCell ref="C3:C4"/>
    <mergeCell ref="D3:D4"/>
    <mergeCell ref="E3:E4"/>
    <mergeCell ref="F3:F4"/>
    <mergeCell ref="G3:G4"/>
    <mergeCell ref="H3:H4"/>
    <mergeCell ref="I3:I4"/>
    <mergeCell ref="J3:J4"/>
    <mergeCell ref="K3:K4"/>
  </mergeCells>
  <phoneticPr fontId="2"/>
  <printOptions horizontalCentered="1"/>
  <pageMargins left="0.39370078740157483" right="0.39370078740157483" top="0.59055118110236227" bottom="0.59055118110236227" header="0.11811023622047245" footer="0.11811023622047245"/>
  <pageSetup paperSize="9" firstPageNumber="23" orientation="portrait" r:id="rId1"/>
  <headerFooter alignWithMargins="0">
    <oddFooter>&amp;C&amp;"ＭＳ 明朝,標準"&amp;10&amp;P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1EC64-E131-4564-B965-BBE9C9AF4C7D}">
  <dimension ref="A1:G59"/>
  <sheetViews>
    <sheetView view="pageBreakPreview" topLeftCell="A7" zoomScaleNormal="120" zoomScaleSheetLayoutView="100" workbookViewId="0">
      <selection activeCell="F66" sqref="F66"/>
    </sheetView>
  </sheetViews>
  <sheetFormatPr defaultColWidth="9" defaultRowHeight="15" customHeight="1"/>
  <cols>
    <col min="1" max="1" width="3.81640625" style="2" customWidth="1"/>
    <col min="2" max="2" width="38.81640625" style="2" customWidth="1"/>
    <col min="3" max="3" width="4.36328125" style="2" customWidth="1"/>
    <col min="4" max="4" width="2.453125" style="2" customWidth="1"/>
    <col min="5" max="5" width="3.81640625" style="2" customWidth="1"/>
    <col min="6" max="6" width="38.81640625" style="2" customWidth="1"/>
    <col min="7" max="7" width="4.36328125" style="2" customWidth="1"/>
    <col min="8" max="256" width="9" style="2"/>
    <col min="257" max="257" width="3.81640625" style="2" customWidth="1"/>
    <col min="258" max="258" width="38.81640625" style="2" customWidth="1"/>
    <col min="259" max="259" width="4.36328125" style="2" customWidth="1"/>
    <col min="260" max="260" width="2.453125" style="2" customWidth="1"/>
    <col min="261" max="261" width="3.81640625" style="2" customWidth="1"/>
    <col min="262" max="262" width="38.81640625" style="2" customWidth="1"/>
    <col min="263" max="263" width="4.36328125" style="2" customWidth="1"/>
    <col min="264" max="512" width="9" style="2"/>
    <col min="513" max="513" width="3.81640625" style="2" customWidth="1"/>
    <col min="514" max="514" width="38.81640625" style="2" customWidth="1"/>
    <col min="515" max="515" width="4.36328125" style="2" customWidth="1"/>
    <col min="516" max="516" width="2.453125" style="2" customWidth="1"/>
    <col min="517" max="517" width="3.81640625" style="2" customWidth="1"/>
    <col min="518" max="518" width="38.81640625" style="2" customWidth="1"/>
    <col min="519" max="519" width="4.36328125" style="2" customWidth="1"/>
    <col min="520" max="768" width="9" style="2"/>
    <col min="769" max="769" width="3.81640625" style="2" customWidth="1"/>
    <col min="770" max="770" width="38.81640625" style="2" customWidth="1"/>
    <col min="771" max="771" width="4.36328125" style="2" customWidth="1"/>
    <col min="772" max="772" width="2.453125" style="2" customWidth="1"/>
    <col min="773" max="773" width="3.81640625" style="2" customWidth="1"/>
    <col min="774" max="774" width="38.81640625" style="2" customWidth="1"/>
    <col min="775" max="775" width="4.36328125" style="2" customWidth="1"/>
    <col min="776" max="1024" width="9" style="2"/>
    <col min="1025" max="1025" width="3.81640625" style="2" customWidth="1"/>
    <col min="1026" max="1026" width="38.81640625" style="2" customWidth="1"/>
    <col min="1027" max="1027" width="4.36328125" style="2" customWidth="1"/>
    <col min="1028" max="1028" width="2.453125" style="2" customWidth="1"/>
    <col min="1029" max="1029" width="3.81640625" style="2" customWidth="1"/>
    <col min="1030" max="1030" width="38.81640625" style="2" customWidth="1"/>
    <col min="1031" max="1031" width="4.36328125" style="2" customWidth="1"/>
    <col min="1032" max="1280" width="9" style="2"/>
    <col min="1281" max="1281" width="3.81640625" style="2" customWidth="1"/>
    <col min="1282" max="1282" width="38.81640625" style="2" customWidth="1"/>
    <col min="1283" max="1283" width="4.36328125" style="2" customWidth="1"/>
    <col min="1284" max="1284" width="2.453125" style="2" customWidth="1"/>
    <col min="1285" max="1285" width="3.81640625" style="2" customWidth="1"/>
    <col min="1286" max="1286" width="38.81640625" style="2" customWidth="1"/>
    <col min="1287" max="1287" width="4.36328125" style="2" customWidth="1"/>
    <col min="1288" max="1536" width="9" style="2"/>
    <col min="1537" max="1537" width="3.81640625" style="2" customWidth="1"/>
    <col min="1538" max="1538" width="38.81640625" style="2" customWidth="1"/>
    <col min="1539" max="1539" width="4.36328125" style="2" customWidth="1"/>
    <col min="1540" max="1540" width="2.453125" style="2" customWidth="1"/>
    <col min="1541" max="1541" width="3.81640625" style="2" customWidth="1"/>
    <col min="1542" max="1542" width="38.81640625" style="2" customWidth="1"/>
    <col min="1543" max="1543" width="4.36328125" style="2" customWidth="1"/>
    <col min="1544" max="1792" width="9" style="2"/>
    <col min="1793" max="1793" width="3.81640625" style="2" customWidth="1"/>
    <col min="1794" max="1794" width="38.81640625" style="2" customWidth="1"/>
    <col min="1795" max="1795" width="4.36328125" style="2" customWidth="1"/>
    <col min="1796" max="1796" width="2.453125" style="2" customWidth="1"/>
    <col min="1797" max="1797" width="3.81640625" style="2" customWidth="1"/>
    <col min="1798" max="1798" width="38.81640625" style="2" customWidth="1"/>
    <col min="1799" max="1799" width="4.36328125" style="2" customWidth="1"/>
    <col min="1800" max="2048" width="9" style="2"/>
    <col min="2049" max="2049" width="3.81640625" style="2" customWidth="1"/>
    <col min="2050" max="2050" width="38.81640625" style="2" customWidth="1"/>
    <col min="2051" max="2051" width="4.36328125" style="2" customWidth="1"/>
    <col min="2052" max="2052" width="2.453125" style="2" customWidth="1"/>
    <col min="2053" max="2053" width="3.81640625" style="2" customWidth="1"/>
    <col min="2054" max="2054" width="38.81640625" style="2" customWidth="1"/>
    <col min="2055" max="2055" width="4.36328125" style="2" customWidth="1"/>
    <col min="2056" max="2304" width="9" style="2"/>
    <col min="2305" max="2305" width="3.81640625" style="2" customWidth="1"/>
    <col min="2306" max="2306" width="38.81640625" style="2" customWidth="1"/>
    <col min="2307" max="2307" width="4.36328125" style="2" customWidth="1"/>
    <col min="2308" max="2308" width="2.453125" style="2" customWidth="1"/>
    <col min="2309" max="2309" width="3.81640625" style="2" customWidth="1"/>
    <col min="2310" max="2310" width="38.81640625" style="2" customWidth="1"/>
    <col min="2311" max="2311" width="4.36328125" style="2" customWidth="1"/>
    <col min="2312" max="2560" width="9" style="2"/>
    <col min="2561" max="2561" width="3.81640625" style="2" customWidth="1"/>
    <col min="2562" max="2562" width="38.81640625" style="2" customWidth="1"/>
    <col min="2563" max="2563" width="4.36328125" style="2" customWidth="1"/>
    <col min="2564" max="2564" width="2.453125" style="2" customWidth="1"/>
    <col min="2565" max="2565" width="3.81640625" style="2" customWidth="1"/>
    <col min="2566" max="2566" width="38.81640625" style="2" customWidth="1"/>
    <col min="2567" max="2567" width="4.36328125" style="2" customWidth="1"/>
    <col min="2568" max="2816" width="9" style="2"/>
    <col min="2817" max="2817" width="3.81640625" style="2" customWidth="1"/>
    <col min="2818" max="2818" width="38.81640625" style="2" customWidth="1"/>
    <col min="2819" max="2819" width="4.36328125" style="2" customWidth="1"/>
    <col min="2820" max="2820" width="2.453125" style="2" customWidth="1"/>
    <col min="2821" max="2821" width="3.81640625" style="2" customWidth="1"/>
    <col min="2822" max="2822" width="38.81640625" style="2" customWidth="1"/>
    <col min="2823" max="2823" width="4.36328125" style="2" customWidth="1"/>
    <col min="2824" max="3072" width="9" style="2"/>
    <col min="3073" max="3073" width="3.81640625" style="2" customWidth="1"/>
    <col min="3074" max="3074" width="38.81640625" style="2" customWidth="1"/>
    <col min="3075" max="3075" width="4.36328125" style="2" customWidth="1"/>
    <col min="3076" max="3076" width="2.453125" style="2" customWidth="1"/>
    <col min="3077" max="3077" width="3.81640625" style="2" customWidth="1"/>
    <col min="3078" max="3078" width="38.81640625" style="2" customWidth="1"/>
    <col min="3079" max="3079" width="4.36328125" style="2" customWidth="1"/>
    <col min="3080" max="3328" width="9" style="2"/>
    <col min="3329" max="3329" width="3.81640625" style="2" customWidth="1"/>
    <col min="3330" max="3330" width="38.81640625" style="2" customWidth="1"/>
    <col min="3331" max="3331" width="4.36328125" style="2" customWidth="1"/>
    <col min="3332" max="3332" width="2.453125" style="2" customWidth="1"/>
    <col min="3333" max="3333" width="3.81640625" style="2" customWidth="1"/>
    <col min="3334" max="3334" width="38.81640625" style="2" customWidth="1"/>
    <col min="3335" max="3335" width="4.36328125" style="2" customWidth="1"/>
    <col min="3336" max="3584" width="9" style="2"/>
    <col min="3585" max="3585" width="3.81640625" style="2" customWidth="1"/>
    <col min="3586" max="3586" width="38.81640625" style="2" customWidth="1"/>
    <col min="3587" max="3587" width="4.36328125" style="2" customWidth="1"/>
    <col min="3588" max="3588" width="2.453125" style="2" customWidth="1"/>
    <col min="3589" max="3589" width="3.81640625" style="2" customWidth="1"/>
    <col min="3590" max="3590" width="38.81640625" style="2" customWidth="1"/>
    <col min="3591" max="3591" width="4.36328125" style="2" customWidth="1"/>
    <col min="3592" max="3840" width="9" style="2"/>
    <col min="3841" max="3841" width="3.81640625" style="2" customWidth="1"/>
    <col min="3842" max="3842" width="38.81640625" style="2" customWidth="1"/>
    <col min="3843" max="3843" width="4.36328125" style="2" customWidth="1"/>
    <col min="3844" max="3844" width="2.453125" style="2" customWidth="1"/>
    <col min="3845" max="3845" width="3.81640625" style="2" customWidth="1"/>
    <col min="3846" max="3846" width="38.81640625" style="2" customWidth="1"/>
    <col min="3847" max="3847" width="4.36328125" style="2" customWidth="1"/>
    <col min="3848" max="4096" width="9" style="2"/>
    <col min="4097" max="4097" width="3.81640625" style="2" customWidth="1"/>
    <col min="4098" max="4098" width="38.81640625" style="2" customWidth="1"/>
    <col min="4099" max="4099" width="4.36328125" style="2" customWidth="1"/>
    <col min="4100" max="4100" width="2.453125" style="2" customWidth="1"/>
    <col min="4101" max="4101" width="3.81640625" style="2" customWidth="1"/>
    <col min="4102" max="4102" width="38.81640625" style="2" customWidth="1"/>
    <col min="4103" max="4103" width="4.36328125" style="2" customWidth="1"/>
    <col min="4104" max="4352" width="9" style="2"/>
    <col min="4353" max="4353" width="3.81640625" style="2" customWidth="1"/>
    <col min="4354" max="4354" width="38.81640625" style="2" customWidth="1"/>
    <col min="4355" max="4355" width="4.36328125" style="2" customWidth="1"/>
    <col min="4356" max="4356" width="2.453125" style="2" customWidth="1"/>
    <col min="4357" max="4357" width="3.81640625" style="2" customWidth="1"/>
    <col min="4358" max="4358" width="38.81640625" style="2" customWidth="1"/>
    <col min="4359" max="4359" width="4.36328125" style="2" customWidth="1"/>
    <col min="4360" max="4608" width="9" style="2"/>
    <col min="4609" max="4609" width="3.81640625" style="2" customWidth="1"/>
    <col min="4610" max="4610" width="38.81640625" style="2" customWidth="1"/>
    <col min="4611" max="4611" width="4.36328125" style="2" customWidth="1"/>
    <col min="4612" max="4612" width="2.453125" style="2" customWidth="1"/>
    <col min="4613" max="4613" width="3.81640625" style="2" customWidth="1"/>
    <col min="4614" max="4614" width="38.81640625" style="2" customWidth="1"/>
    <col min="4615" max="4615" width="4.36328125" style="2" customWidth="1"/>
    <col min="4616" max="4864" width="9" style="2"/>
    <col min="4865" max="4865" width="3.81640625" style="2" customWidth="1"/>
    <col min="4866" max="4866" width="38.81640625" style="2" customWidth="1"/>
    <col min="4867" max="4867" width="4.36328125" style="2" customWidth="1"/>
    <col min="4868" max="4868" width="2.453125" style="2" customWidth="1"/>
    <col min="4869" max="4869" width="3.81640625" style="2" customWidth="1"/>
    <col min="4870" max="4870" width="38.81640625" style="2" customWidth="1"/>
    <col min="4871" max="4871" width="4.36328125" style="2" customWidth="1"/>
    <col min="4872" max="5120" width="9" style="2"/>
    <col min="5121" max="5121" width="3.81640625" style="2" customWidth="1"/>
    <col min="5122" max="5122" width="38.81640625" style="2" customWidth="1"/>
    <col min="5123" max="5123" width="4.36328125" style="2" customWidth="1"/>
    <col min="5124" max="5124" width="2.453125" style="2" customWidth="1"/>
    <col min="5125" max="5125" width="3.81640625" style="2" customWidth="1"/>
    <col min="5126" max="5126" width="38.81640625" style="2" customWidth="1"/>
    <col min="5127" max="5127" width="4.36328125" style="2" customWidth="1"/>
    <col min="5128" max="5376" width="9" style="2"/>
    <col min="5377" max="5377" width="3.81640625" style="2" customWidth="1"/>
    <col min="5378" max="5378" width="38.81640625" style="2" customWidth="1"/>
    <col min="5379" max="5379" width="4.36328125" style="2" customWidth="1"/>
    <col min="5380" max="5380" width="2.453125" style="2" customWidth="1"/>
    <col min="5381" max="5381" width="3.81640625" style="2" customWidth="1"/>
    <col min="5382" max="5382" width="38.81640625" style="2" customWidth="1"/>
    <col min="5383" max="5383" width="4.36328125" style="2" customWidth="1"/>
    <col min="5384" max="5632" width="9" style="2"/>
    <col min="5633" max="5633" width="3.81640625" style="2" customWidth="1"/>
    <col min="5634" max="5634" width="38.81640625" style="2" customWidth="1"/>
    <col min="5635" max="5635" width="4.36328125" style="2" customWidth="1"/>
    <col min="5636" max="5636" width="2.453125" style="2" customWidth="1"/>
    <col min="5637" max="5637" width="3.81640625" style="2" customWidth="1"/>
    <col min="5638" max="5638" width="38.81640625" style="2" customWidth="1"/>
    <col min="5639" max="5639" width="4.36328125" style="2" customWidth="1"/>
    <col min="5640" max="5888" width="9" style="2"/>
    <col min="5889" max="5889" width="3.81640625" style="2" customWidth="1"/>
    <col min="5890" max="5890" width="38.81640625" style="2" customWidth="1"/>
    <col min="5891" max="5891" width="4.36328125" style="2" customWidth="1"/>
    <col min="5892" max="5892" width="2.453125" style="2" customWidth="1"/>
    <col min="5893" max="5893" width="3.81640625" style="2" customWidth="1"/>
    <col min="5894" max="5894" width="38.81640625" style="2" customWidth="1"/>
    <col min="5895" max="5895" width="4.36328125" style="2" customWidth="1"/>
    <col min="5896" max="6144" width="9" style="2"/>
    <col min="6145" max="6145" width="3.81640625" style="2" customWidth="1"/>
    <col min="6146" max="6146" width="38.81640625" style="2" customWidth="1"/>
    <col min="6147" max="6147" width="4.36328125" style="2" customWidth="1"/>
    <col min="6148" max="6148" width="2.453125" style="2" customWidth="1"/>
    <col min="6149" max="6149" width="3.81640625" style="2" customWidth="1"/>
    <col min="6150" max="6150" width="38.81640625" style="2" customWidth="1"/>
    <col min="6151" max="6151" width="4.36328125" style="2" customWidth="1"/>
    <col min="6152" max="6400" width="9" style="2"/>
    <col min="6401" max="6401" width="3.81640625" style="2" customWidth="1"/>
    <col min="6402" max="6402" width="38.81640625" style="2" customWidth="1"/>
    <col min="6403" max="6403" width="4.36328125" style="2" customWidth="1"/>
    <col min="6404" max="6404" width="2.453125" style="2" customWidth="1"/>
    <col min="6405" max="6405" width="3.81640625" style="2" customWidth="1"/>
    <col min="6406" max="6406" width="38.81640625" style="2" customWidth="1"/>
    <col min="6407" max="6407" width="4.36328125" style="2" customWidth="1"/>
    <col min="6408" max="6656" width="9" style="2"/>
    <col min="6657" max="6657" width="3.81640625" style="2" customWidth="1"/>
    <col min="6658" max="6658" width="38.81640625" style="2" customWidth="1"/>
    <col min="6659" max="6659" width="4.36328125" style="2" customWidth="1"/>
    <col min="6660" max="6660" width="2.453125" style="2" customWidth="1"/>
    <col min="6661" max="6661" width="3.81640625" style="2" customWidth="1"/>
    <col min="6662" max="6662" width="38.81640625" style="2" customWidth="1"/>
    <col min="6663" max="6663" width="4.36328125" style="2" customWidth="1"/>
    <col min="6664" max="6912" width="9" style="2"/>
    <col min="6913" max="6913" width="3.81640625" style="2" customWidth="1"/>
    <col min="6914" max="6914" width="38.81640625" style="2" customWidth="1"/>
    <col min="6915" max="6915" width="4.36328125" style="2" customWidth="1"/>
    <col min="6916" max="6916" width="2.453125" style="2" customWidth="1"/>
    <col min="6917" max="6917" width="3.81640625" style="2" customWidth="1"/>
    <col min="6918" max="6918" width="38.81640625" style="2" customWidth="1"/>
    <col min="6919" max="6919" width="4.36328125" style="2" customWidth="1"/>
    <col min="6920" max="7168" width="9" style="2"/>
    <col min="7169" max="7169" width="3.81640625" style="2" customWidth="1"/>
    <col min="7170" max="7170" width="38.81640625" style="2" customWidth="1"/>
    <col min="7171" max="7171" width="4.36328125" style="2" customWidth="1"/>
    <col min="7172" max="7172" width="2.453125" style="2" customWidth="1"/>
    <col min="7173" max="7173" width="3.81640625" style="2" customWidth="1"/>
    <col min="7174" max="7174" width="38.81640625" style="2" customWidth="1"/>
    <col min="7175" max="7175" width="4.36328125" style="2" customWidth="1"/>
    <col min="7176" max="7424" width="9" style="2"/>
    <col min="7425" max="7425" width="3.81640625" style="2" customWidth="1"/>
    <col min="7426" max="7426" width="38.81640625" style="2" customWidth="1"/>
    <col min="7427" max="7427" width="4.36328125" style="2" customWidth="1"/>
    <col min="7428" max="7428" width="2.453125" style="2" customWidth="1"/>
    <col min="7429" max="7429" width="3.81640625" style="2" customWidth="1"/>
    <col min="7430" max="7430" width="38.81640625" style="2" customWidth="1"/>
    <col min="7431" max="7431" width="4.36328125" style="2" customWidth="1"/>
    <col min="7432" max="7680" width="9" style="2"/>
    <col min="7681" max="7681" width="3.81640625" style="2" customWidth="1"/>
    <col min="7682" max="7682" width="38.81640625" style="2" customWidth="1"/>
    <col min="7683" max="7683" width="4.36328125" style="2" customWidth="1"/>
    <col min="7684" max="7684" width="2.453125" style="2" customWidth="1"/>
    <col min="7685" max="7685" width="3.81640625" style="2" customWidth="1"/>
    <col min="7686" max="7686" width="38.81640625" style="2" customWidth="1"/>
    <col min="7687" max="7687" width="4.36328125" style="2" customWidth="1"/>
    <col min="7688" max="7936" width="9" style="2"/>
    <col min="7937" max="7937" width="3.81640625" style="2" customWidth="1"/>
    <col min="7938" max="7938" width="38.81640625" style="2" customWidth="1"/>
    <col min="7939" max="7939" width="4.36328125" style="2" customWidth="1"/>
    <col min="7940" max="7940" width="2.453125" style="2" customWidth="1"/>
    <col min="7941" max="7941" width="3.81640625" style="2" customWidth="1"/>
    <col min="7942" max="7942" width="38.81640625" style="2" customWidth="1"/>
    <col min="7943" max="7943" width="4.36328125" style="2" customWidth="1"/>
    <col min="7944" max="8192" width="9" style="2"/>
    <col min="8193" max="8193" width="3.81640625" style="2" customWidth="1"/>
    <col min="8194" max="8194" width="38.81640625" style="2" customWidth="1"/>
    <col min="8195" max="8195" width="4.36328125" style="2" customWidth="1"/>
    <col min="8196" max="8196" width="2.453125" style="2" customWidth="1"/>
    <col min="8197" max="8197" width="3.81640625" style="2" customWidth="1"/>
    <col min="8198" max="8198" width="38.81640625" style="2" customWidth="1"/>
    <col min="8199" max="8199" width="4.36328125" style="2" customWidth="1"/>
    <col min="8200" max="8448" width="9" style="2"/>
    <col min="8449" max="8449" width="3.81640625" style="2" customWidth="1"/>
    <col min="8450" max="8450" width="38.81640625" style="2" customWidth="1"/>
    <col min="8451" max="8451" width="4.36328125" style="2" customWidth="1"/>
    <col min="8452" max="8452" width="2.453125" style="2" customWidth="1"/>
    <col min="8453" max="8453" width="3.81640625" style="2" customWidth="1"/>
    <col min="8454" max="8454" width="38.81640625" style="2" customWidth="1"/>
    <col min="8455" max="8455" width="4.36328125" style="2" customWidth="1"/>
    <col min="8456" max="8704" width="9" style="2"/>
    <col min="8705" max="8705" width="3.81640625" style="2" customWidth="1"/>
    <col min="8706" max="8706" width="38.81640625" style="2" customWidth="1"/>
    <col min="8707" max="8707" width="4.36328125" style="2" customWidth="1"/>
    <col min="8708" max="8708" width="2.453125" style="2" customWidth="1"/>
    <col min="8709" max="8709" width="3.81640625" style="2" customWidth="1"/>
    <col min="8710" max="8710" width="38.81640625" style="2" customWidth="1"/>
    <col min="8711" max="8711" width="4.36328125" style="2" customWidth="1"/>
    <col min="8712" max="8960" width="9" style="2"/>
    <col min="8961" max="8961" width="3.81640625" style="2" customWidth="1"/>
    <col min="8962" max="8962" width="38.81640625" style="2" customWidth="1"/>
    <col min="8963" max="8963" width="4.36328125" style="2" customWidth="1"/>
    <col min="8964" max="8964" width="2.453125" style="2" customWidth="1"/>
    <col min="8965" max="8965" width="3.81640625" style="2" customWidth="1"/>
    <col min="8966" max="8966" width="38.81640625" style="2" customWidth="1"/>
    <col min="8967" max="8967" width="4.36328125" style="2" customWidth="1"/>
    <col min="8968" max="9216" width="9" style="2"/>
    <col min="9217" max="9217" width="3.81640625" style="2" customWidth="1"/>
    <col min="9218" max="9218" width="38.81640625" style="2" customWidth="1"/>
    <col min="9219" max="9219" width="4.36328125" style="2" customWidth="1"/>
    <col min="9220" max="9220" width="2.453125" style="2" customWidth="1"/>
    <col min="9221" max="9221" width="3.81640625" style="2" customWidth="1"/>
    <col min="9222" max="9222" width="38.81640625" style="2" customWidth="1"/>
    <col min="9223" max="9223" width="4.36328125" style="2" customWidth="1"/>
    <col min="9224" max="9472" width="9" style="2"/>
    <col min="9473" max="9473" width="3.81640625" style="2" customWidth="1"/>
    <col min="9474" max="9474" width="38.81640625" style="2" customWidth="1"/>
    <col min="9475" max="9475" width="4.36328125" style="2" customWidth="1"/>
    <col min="9476" max="9476" width="2.453125" style="2" customWidth="1"/>
    <col min="9477" max="9477" width="3.81640625" style="2" customWidth="1"/>
    <col min="9478" max="9478" width="38.81640625" style="2" customWidth="1"/>
    <col min="9479" max="9479" width="4.36328125" style="2" customWidth="1"/>
    <col min="9480" max="9728" width="9" style="2"/>
    <col min="9729" max="9729" width="3.81640625" style="2" customWidth="1"/>
    <col min="9730" max="9730" width="38.81640625" style="2" customWidth="1"/>
    <col min="9731" max="9731" width="4.36328125" style="2" customWidth="1"/>
    <col min="9732" max="9732" width="2.453125" style="2" customWidth="1"/>
    <col min="9733" max="9733" width="3.81640625" style="2" customWidth="1"/>
    <col min="9734" max="9734" width="38.81640625" style="2" customWidth="1"/>
    <col min="9735" max="9735" width="4.36328125" style="2" customWidth="1"/>
    <col min="9736" max="9984" width="9" style="2"/>
    <col min="9985" max="9985" width="3.81640625" style="2" customWidth="1"/>
    <col min="9986" max="9986" width="38.81640625" style="2" customWidth="1"/>
    <col min="9987" max="9987" width="4.36328125" style="2" customWidth="1"/>
    <col min="9988" max="9988" width="2.453125" style="2" customWidth="1"/>
    <col min="9989" max="9989" width="3.81640625" style="2" customWidth="1"/>
    <col min="9990" max="9990" width="38.81640625" style="2" customWidth="1"/>
    <col min="9991" max="9991" width="4.36328125" style="2" customWidth="1"/>
    <col min="9992" max="10240" width="9" style="2"/>
    <col min="10241" max="10241" width="3.81640625" style="2" customWidth="1"/>
    <col min="10242" max="10242" width="38.81640625" style="2" customWidth="1"/>
    <col min="10243" max="10243" width="4.36328125" style="2" customWidth="1"/>
    <col min="10244" max="10244" width="2.453125" style="2" customWidth="1"/>
    <col min="10245" max="10245" width="3.81640625" style="2" customWidth="1"/>
    <col min="10246" max="10246" width="38.81640625" style="2" customWidth="1"/>
    <col min="10247" max="10247" width="4.36328125" style="2" customWidth="1"/>
    <col min="10248" max="10496" width="9" style="2"/>
    <col min="10497" max="10497" width="3.81640625" style="2" customWidth="1"/>
    <col min="10498" max="10498" width="38.81640625" style="2" customWidth="1"/>
    <col min="10499" max="10499" width="4.36328125" style="2" customWidth="1"/>
    <col min="10500" max="10500" width="2.453125" style="2" customWidth="1"/>
    <col min="10501" max="10501" width="3.81640625" style="2" customWidth="1"/>
    <col min="10502" max="10502" width="38.81640625" style="2" customWidth="1"/>
    <col min="10503" max="10503" width="4.36328125" style="2" customWidth="1"/>
    <col min="10504" max="10752" width="9" style="2"/>
    <col min="10753" max="10753" width="3.81640625" style="2" customWidth="1"/>
    <col min="10754" max="10754" width="38.81640625" style="2" customWidth="1"/>
    <col min="10755" max="10755" width="4.36328125" style="2" customWidth="1"/>
    <col min="10756" max="10756" width="2.453125" style="2" customWidth="1"/>
    <col min="10757" max="10757" width="3.81640625" style="2" customWidth="1"/>
    <col min="10758" max="10758" width="38.81640625" style="2" customWidth="1"/>
    <col min="10759" max="10759" width="4.36328125" style="2" customWidth="1"/>
    <col min="10760" max="11008" width="9" style="2"/>
    <col min="11009" max="11009" width="3.81640625" style="2" customWidth="1"/>
    <col min="11010" max="11010" width="38.81640625" style="2" customWidth="1"/>
    <col min="11011" max="11011" width="4.36328125" style="2" customWidth="1"/>
    <col min="11012" max="11012" width="2.453125" style="2" customWidth="1"/>
    <col min="11013" max="11013" width="3.81640625" style="2" customWidth="1"/>
    <col min="11014" max="11014" width="38.81640625" style="2" customWidth="1"/>
    <col min="11015" max="11015" width="4.36328125" style="2" customWidth="1"/>
    <col min="11016" max="11264" width="9" style="2"/>
    <col min="11265" max="11265" width="3.81640625" style="2" customWidth="1"/>
    <col min="11266" max="11266" width="38.81640625" style="2" customWidth="1"/>
    <col min="11267" max="11267" width="4.36328125" style="2" customWidth="1"/>
    <col min="11268" max="11268" width="2.453125" style="2" customWidth="1"/>
    <col min="11269" max="11269" width="3.81640625" style="2" customWidth="1"/>
    <col min="11270" max="11270" width="38.81640625" style="2" customWidth="1"/>
    <col min="11271" max="11271" width="4.36328125" style="2" customWidth="1"/>
    <col min="11272" max="11520" width="9" style="2"/>
    <col min="11521" max="11521" width="3.81640625" style="2" customWidth="1"/>
    <col min="11522" max="11522" width="38.81640625" style="2" customWidth="1"/>
    <col min="11523" max="11523" width="4.36328125" style="2" customWidth="1"/>
    <col min="11524" max="11524" width="2.453125" style="2" customWidth="1"/>
    <col min="11525" max="11525" width="3.81640625" style="2" customWidth="1"/>
    <col min="11526" max="11526" width="38.81640625" style="2" customWidth="1"/>
    <col min="11527" max="11527" width="4.36328125" style="2" customWidth="1"/>
    <col min="11528" max="11776" width="9" style="2"/>
    <col min="11777" max="11777" width="3.81640625" style="2" customWidth="1"/>
    <col min="11778" max="11778" width="38.81640625" style="2" customWidth="1"/>
    <col min="11779" max="11779" width="4.36328125" style="2" customWidth="1"/>
    <col min="11780" max="11780" width="2.453125" style="2" customWidth="1"/>
    <col min="11781" max="11781" width="3.81640625" style="2" customWidth="1"/>
    <col min="11782" max="11782" width="38.81640625" style="2" customWidth="1"/>
    <col min="11783" max="11783" width="4.36328125" style="2" customWidth="1"/>
    <col min="11784" max="12032" width="9" style="2"/>
    <col min="12033" max="12033" width="3.81640625" style="2" customWidth="1"/>
    <col min="12034" max="12034" width="38.81640625" style="2" customWidth="1"/>
    <col min="12035" max="12035" width="4.36328125" style="2" customWidth="1"/>
    <col min="12036" max="12036" width="2.453125" style="2" customWidth="1"/>
    <col min="12037" max="12037" width="3.81640625" style="2" customWidth="1"/>
    <col min="12038" max="12038" width="38.81640625" style="2" customWidth="1"/>
    <col min="12039" max="12039" width="4.36328125" style="2" customWidth="1"/>
    <col min="12040" max="12288" width="9" style="2"/>
    <col min="12289" max="12289" width="3.81640625" style="2" customWidth="1"/>
    <col min="12290" max="12290" width="38.81640625" style="2" customWidth="1"/>
    <col min="12291" max="12291" width="4.36328125" style="2" customWidth="1"/>
    <col min="12292" max="12292" width="2.453125" style="2" customWidth="1"/>
    <col min="12293" max="12293" width="3.81640625" style="2" customWidth="1"/>
    <col min="12294" max="12294" width="38.81640625" style="2" customWidth="1"/>
    <col min="12295" max="12295" width="4.36328125" style="2" customWidth="1"/>
    <col min="12296" max="12544" width="9" style="2"/>
    <col min="12545" max="12545" width="3.81640625" style="2" customWidth="1"/>
    <col min="12546" max="12546" width="38.81640625" style="2" customWidth="1"/>
    <col min="12547" max="12547" width="4.36328125" style="2" customWidth="1"/>
    <col min="12548" max="12548" width="2.453125" style="2" customWidth="1"/>
    <col min="12549" max="12549" width="3.81640625" style="2" customWidth="1"/>
    <col min="12550" max="12550" width="38.81640625" style="2" customWidth="1"/>
    <col min="12551" max="12551" width="4.36328125" style="2" customWidth="1"/>
    <col min="12552" max="12800" width="9" style="2"/>
    <col min="12801" max="12801" width="3.81640625" style="2" customWidth="1"/>
    <col min="12802" max="12802" width="38.81640625" style="2" customWidth="1"/>
    <col min="12803" max="12803" width="4.36328125" style="2" customWidth="1"/>
    <col min="12804" max="12804" width="2.453125" style="2" customWidth="1"/>
    <col min="12805" max="12805" width="3.81640625" style="2" customWidth="1"/>
    <col min="12806" max="12806" width="38.81640625" style="2" customWidth="1"/>
    <col min="12807" max="12807" width="4.36328125" style="2" customWidth="1"/>
    <col min="12808" max="13056" width="9" style="2"/>
    <col min="13057" max="13057" width="3.81640625" style="2" customWidth="1"/>
    <col min="13058" max="13058" width="38.81640625" style="2" customWidth="1"/>
    <col min="13059" max="13059" width="4.36328125" style="2" customWidth="1"/>
    <col min="13060" max="13060" width="2.453125" style="2" customWidth="1"/>
    <col min="13061" max="13061" width="3.81640625" style="2" customWidth="1"/>
    <col min="13062" max="13062" width="38.81640625" style="2" customWidth="1"/>
    <col min="13063" max="13063" width="4.36328125" style="2" customWidth="1"/>
    <col min="13064" max="13312" width="9" style="2"/>
    <col min="13313" max="13313" width="3.81640625" style="2" customWidth="1"/>
    <col min="13314" max="13314" width="38.81640625" style="2" customWidth="1"/>
    <col min="13315" max="13315" width="4.36328125" style="2" customWidth="1"/>
    <col min="13316" max="13316" width="2.453125" style="2" customWidth="1"/>
    <col min="13317" max="13317" width="3.81640625" style="2" customWidth="1"/>
    <col min="13318" max="13318" width="38.81640625" style="2" customWidth="1"/>
    <col min="13319" max="13319" width="4.36328125" style="2" customWidth="1"/>
    <col min="13320" max="13568" width="9" style="2"/>
    <col min="13569" max="13569" width="3.81640625" style="2" customWidth="1"/>
    <col min="13570" max="13570" width="38.81640625" style="2" customWidth="1"/>
    <col min="13571" max="13571" width="4.36328125" style="2" customWidth="1"/>
    <col min="13572" max="13572" width="2.453125" style="2" customWidth="1"/>
    <col min="13573" max="13573" width="3.81640625" style="2" customWidth="1"/>
    <col min="13574" max="13574" width="38.81640625" style="2" customWidth="1"/>
    <col min="13575" max="13575" width="4.36328125" style="2" customWidth="1"/>
    <col min="13576" max="13824" width="9" style="2"/>
    <col min="13825" max="13825" width="3.81640625" style="2" customWidth="1"/>
    <col min="13826" max="13826" width="38.81640625" style="2" customWidth="1"/>
    <col min="13827" max="13827" width="4.36328125" style="2" customWidth="1"/>
    <col min="13828" max="13828" width="2.453125" style="2" customWidth="1"/>
    <col min="13829" max="13829" width="3.81640625" style="2" customWidth="1"/>
    <col min="13830" max="13830" width="38.81640625" style="2" customWidth="1"/>
    <col min="13831" max="13831" width="4.36328125" style="2" customWidth="1"/>
    <col min="13832" max="14080" width="9" style="2"/>
    <col min="14081" max="14081" width="3.81640625" style="2" customWidth="1"/>
    <col min="14082" max="14082" width="38.81640625" style="2" customWidth="1"/>
    <col min="14083" max="14083" width="4.36328125" style="2" customWidth="1"/>
    <col min="14084" max="14084" width="2.453125" style="2" customWidth="1"/>
    <col min="14085" max="14085" width="3.81640625" style="2" customWidth="1"/>
    <col min="14086" max="14086" width="38.81640625" style="2" customWidth="1"/>
    <col min="14087" max="14087" width="4.36328125" style="2" customWidth="1"/>
    <col min="14088" max="14336" width="9" style="2"/>
    <col min="14337" max="14337" width="3.81640625" style="2" customWidth="1"/>
    <col min="14338" max="14338" width="38.81640625" style="2" customWidth="1"/>
    <col min="14339" max="14339" width="4.36328125" style="2" customWidth="1"/>
    <col min="14340" max="14340" width="2.453125" style="2" customWidth="1"/>
    <col min="14341" max="14341" width="3.81640625" style="2" customWidth="1"/>
    <col min="14342" max="14342" width="38.81640625" style="2" customWidth="1"/>
    <col min="14343" max="14343" width="4.36328125" style="2" customWidth="1"/>
    <col min="14344" max="14592" width="9" style="2"/>
    <col min="14593" max="14593" width="3.81640625" style="2" customWidth="1"/>
    <col min="14594" max="14594" width="38.81640625" style="2" customWidth="1"/>
    <col min="14595" max="14595" width="4.36328125" style="2" customWidth="1"/>
    <col min="14596" max="14596" width="2.453125" style="2" customWidth="1"/>
    <col min="14597" max="14597" width="3.81640625" style="2" customWidth="1"/>
    <col min="14598" max="14598" width="38.81640625" style="2" customWidth="1"/>
    <col min="14599" max="14599" width="4.36328125" style="2" customWidth="1"/>
    <col min="14600" max="14848" width="9" style="2"/>
    <col min="14849" max="14849" width="3.81640625" style="2" customWidth="1"/>
    <col min="14850" max="14850" width="38.81640625" style="2" customWidth="1"/>
    <col min="14851" max="14851" width="4.36328125" style="2" customWidth="1"/>
    <col min="14852" max="14852" width="2.453125" style="2" customWidth="1"/>
    <col min="14853" max="14853" width="3.81640625" style="2" customWidth="1"/>
    <col min="14854" max="14854" width="38.81640625" style="2" customWidth="1"/>
    <col min="14855" max="14855" width="4.36328125" style="2" customWidth="1"/>
    <col min="14856" max="15104" width="9" style="2"/>
    <col min="15105" max="15105" width="3.81640625" style="2" customWidth="1"/>
    <col min="15106" max="15106" width="38.81640625" style="2" customWidth="1"/>
    <col min="15107" max="15107" width="4.36328125" style="2" customWidth="1"/>
    <col min="15108" max="15108" width="2.453125" style="2" customWidth="1"/>
    <col min="15109" max="15109" width="3.81640625" style="2" customWidth="1"/>
    <col min="15110" max="15110" width="38.81640625" style="2" customWidth="1"/>
    <col min="15111" max="15111" width="4.36328125" style="2" customWidth="1"/>
    <col min="15112" max="15360" width="9" style="2"/>
    <col min="15361" max="15361" width="3.81640625" style="2" customWidth="1"/>
    <col min="15362" max="15362" width="38.81640625" style="2" customWidth="1"/>
    <col min="15363" max="15363" width="4.36328125" style="2" customWidth="1"/>
    <col min="15364" max="15364" width="2.453125" style="2" customWidth="1"/>
    <col min="15365" max="15365" width="3.81640625" style="2" customWidth="1"/>
    <col min="15366" max="15366" width="38.81640625" style="2" customWidth="1"/>
    <col min="15367" max="15367" width="4.36328125" style="2" customWidth="1"/>
    <col min="15368" max="15616" width="9" style="2"/>
    <col min="15617" max="15617" width="3.81640625" style="2" customWidth="1"/>
    <col min="15618" max="15618" width="38.81640625" style="2" customWidth="1"/>
    <col min="15619" max="15619" width="4.36328125" style="2" customWidth="1"/>
    <col min="15620" max="15620" width="2.453125" style="2" customWidth="1"/>
    <col min="15621" max="15621" width="3.81640625" style="2" customWidth="1"/>
    <col min="15622" max="15622" width="38.81640625" style="2" customWidth="1"/>
    <col min="15623" max="15623" width="4.36328125" style="2" customWidth="1"/>
    <col min="15624" max="15872" width="9" style="2"/>
    <col min="15873" max="15873" width="3.81640625" style="2" customWidth="1"/>
    <col min="15874" max="15874" width="38.81640625" style="2" customWidth="1"/>
    <col min="15875" max="15875" width="4.36328125" style="2" customWidth="1"/>
    <col min="15876" max="15876" width="2.453125" style="2" customWidth="1"/>
    <col min="15877" max="15877" width="3.81640625" style="2" customWidth="1"/>
    <col min="15878" max="15878" width="38.81640625" style="2" customWidth="1"/>
    <col min="15879" max="15879" width="4.36328125" style="2" customWidth="1"/>
    <col min="15880" max="16128" width="9" style="2"/>
    <col min="16129" max="16129" width="3.81640625" style="2" customWidth="1"/>
    <col min="16130" max="16130" width="38.81640625" style="2" customWidth="1"/>
    <col min="16131" max="16131" width="4.36328125" style="2" customWidth="1"/>
    <col min="16132" max="16132" width="2.453125" style="2" customWidth="1"/>
    <col min="16133" max="16133" width="3.81640625" style="2" customWidth="1"/>
    <col min="16134" max="16134" width="38.81640625" style="2" customWidth="1"/>
    <col min="16135" max="16135" width="4.36328125" style="2" customWidth="1"/>
    <col min="16136" max="16384" width="9" style="2"/>
  </cols>
  <sheetData>
    <row r="1" spans="1:7" ht="15" customHeight="1">
      <c r="A1" s="4436" t="s">
        <v>162</v>
      </c>
      <c r="B1" s="4436"/>
      <c r="C1" s="4436"/>
      <c r="D1" s="4436"/>
      <c r="E1" s="4436"/>
      <c r="F1" s="4436"/>
      <c r="G1" s="4436"/>
    </row>
    <row r="2" spans="1:7" ht="15" customHeight="1">
      <c r="A2" s="4436"/>
      <c r="B2" s="4436"/>
      <c r="C2" s="4436"/>
      <c r="D2" s="4436"/>
      <c r="E2" s="4436"/>
      <c r="F2" s="4436"/>
      <c r="G2" s="4436"/>
    </row>
    <row r="3" spans="1:7" ht="15" customHeight="1">
      <c r="A3" s="4436"/>
      <c r="B3" s="4436"/>
      <c r="C3" s="4436"/>
      <c r="D3" s="4436"/>
      <c r="E3" s="4436"/>
      <c r="F3" s="4436"/>
      <c r="G3" s="4436"/>
    </row>
    <row r="4" spans="1:7" ht="15" customHeight="1">
      <c r="B4" s="4" t="s">
        <v>154</v>
      </c>
    </row>
    <row r="5" spans="1:7" ht="15" customHeight="1">
      <c r="A5" s="2">
        <v>1</v>
      </c>
      <c r="B5" s="1" t="s">
        <v>0</v>
      </c>
      <c r="C5" s="2">
        <v>1</v>
      </c>
      <c r="E5" s="2">
        <v>5</v>
      </c>
      <c r="F5" s="1" t="s">
        <v>207</v>
      </c>
      <c r="G5" s="2">
        <v>47</v>
      </c>
    </row>
    <row r="6" spans="1:7" ht="15" customHeight="1">
      <c r="A6" s="2">
        <v>2</v>
      </c>
      <c r="B6" s="1" t="s">
        <v>1</v>
      </c>
      <c r="C6" s="2">
        <v>1</v>
      </c>
      <c r="F6" s="2" t="s">
        <v>206</v>
      </c>
    </row>
    <row r="7" spans="1:7" ht="15" customHeight="1">
      <c r="A7" s="2">
        <v>3</v>
      </c>
      <c r="B7" s="1" t="s">
        <v>2</v>
      </c>
      <c r="C7" s="2">
        <v>1</v>
      </c>
      <c r="E7" s="2">
        <v>6</v>
      </c>
      <c r="F7" s="1" t="s">
        <v>17</v>
      </c>
      <c r="G7" s="2">
        <v>47</v>
      </c>
    </row>
    <row r="8" spans="1:7" ht="15" customHeight="1">
      <c r="A8" s="2">
        <v>4</v>
      </c>
      <c r="B8" s="1" t="s">
        <v>3</v>
      </c>
      <c r="C8" s="2">
        <v>1</v>
      </c>
      <c r="E8" s="2">
        <v>7</v>
      </c>
      <c r="F8" s="1" t="s">
        <v>18</v>
      </c>
      <c r="G8" s="2">
        <v>48</v>
      </c>
    </row>
    <row r="9" spans="1:7" ht="15" customHeight="1">
      <c r="A9" s="2">
        <v>5</v>
      </c>
      <c r="B9" s="1" t="s">
        <v>171</v>
      </c>
      <c r="C9" s="2">
        <v>2</v>
      </c>
      <c r="E9" s="2">
        <v>8</v>
      </c>
      <c r="F9" s="1" t="s">
        <v>179</v>
      </c>
      <c r="G9" s="2">
        <v>48</v>
      </c>
    </row>
    <row r="10" spans="1:7" ht="15" customHeight="1">
      <c r="A10" s="2">
        <v>6</v>
      </c>
      <c r="B10" s="1" t="s">
        <v>4</v>
      </c>
      <c r="C10" s="2">
        <v>2</v>
      </c>
      <c r="E10" s="2">
        <v>9</v>
      </c>
      <c r="F10" s="1" t="s">
        <v>19</v>
      </c>
      <c r="G10" s="2">
        <v>48</v>
      </c>
    </row>
    <row r="11" spans="1:7" ht="15" customHeight="1">
      <c r="B11" s="1"/>
      <c r="E11" s="2">
        <v>10</v>
      </c>
      <c r="F11" s="1" t="s">
        <v>20</v>
      </c>
      <c r="G11" s="2">
        <v>49</v>
      </c>
    </row>
    <row r="12" spans="1:7" ht="15" customHeight="1">
      <c r="B12" s="4" t="s">
        <v>155</v>
      </c>
      <c r="E12" s="2">
        <v>11</v>
      </c>
      <c r="F12" s="1" t="s">
        <v>21</v>
      </c>
      <c r="G12" s="2">
        <v>49</v>
      </c>
    </row>
    <row r="13" spans="1:7" ht="15" customHeight="1">
      <c r="A13" s="2">
        <v>1</v>
      </c>
      <c r="B13" s="1" t="s">
        <v>235</v>
      </c>
      <c r="C13" s="2">
        <v>3</v>
      </c>
      <c r="E13" s="2">
        <v>12</v>
      </c>
      <c r="F13" s="1" t="s">
        <v>22</v>
      </c>
      <c r="G13" s="2">
        <v>50</v>
      </c>
    </row>
    <row r="14" spans="1:7" ht="15" customHeight="1">
      <c r="A14" s="2">
        <v>2</v>
      </c>
      <c r="B14" s="1" t="s">
        <v>5</v>
      </c>
      <c r="C14" s="2">
        <v>5</v>
      </c>
      <c r="F14" s="1"/>
    </row>
    <row r="15" spans="1:7" ht="15" customHeight="1">
      <c r="A15" s="2">
        <v>3</v>
      </c>
      <c r="B15" s="1" t="s">
        <v>6</v>
      </c>
      <c r="C15" s="2">
        <v>6</v>
      </c>
      <c r="F15" s="4" t="s">
        <v>188</v>
      </c>
    </row>
    <row r="16" spans="1:7" ht="15" customHeight="1">
      <c r="A16" s="2">
        <v>4</v>
      </c>
      <c r="B16" s="1" t="s">
        <v>172</v>
      </c>
      <c r="C16" s="2">
        <v>13</v>
      </c>
      <c r="E16" s="2">
        <v>1</v>
      </c>
      <c r="F16" s="1" t="s">
        <v>109</v>
      </c>
      <c r="G16" s="2">
        <v>51</v>
      </c>
    </row>
    <row r="17" spans="1:7" ht="15" customHeight="1">
      <c r="A17" s="2">
        <v>5</v>
      </c>
      <c r="B17" s="1" t="s">
        <v>8</v>
      </c>
      <c r="C17" s="2">
        <v>15</v>
      </c>
      <c r="E17" s="2">
        <v>2</v>
      </c>
      <c r="F17" s="1" t="s">
        <v>226</v>
      </c>
      <c r="G17" s="2">
        <v>57</v>
      </c>
    </row>
    <row r="18" spans="1:7" ht="15" customHeight="1">
      <c r="A18" s="2">
        <v>6</v>
      </c>
      <c r="B18" s="1" t="s">
        <v>9</v>
      </c>
      <c r="C18" s="2">
        <v>16</v>
      </c>
      <c r="E18" s="2">
        <v>3</v>
      </c>
      <c r="F18" s="1" t="s">
        <v>137</v>
      </c>
      <c r="G18" s="2">
        <v>58</v>
      </c>
    </row>
    <row r="19" spans="1:7" ht="15" customHeight="1">
      <c r="A19" s="2">
        <v>7</v>
      </c>
      <c r="B19" s="1" t="s">
        <v>10</v>
      </c>
      <c r="C19" s="2">
        <v>17</v>
      </c>
      <c r="F19" s="1" t="s">
        <v>23</v>
      </c>
    </row>
    <row r="20" spans="1:7" ht="15" customHeight="1">
      <c r="A20" s="2">
        <v>8</v>
      </c>
      <c r="B20" s="1" t="s">
        <v>11</v>
      </c>
      <c r="C20" s="2">
        <v>19</v>
      </c>
      <c r="E20" s="2">
        <v>4</v>
      </c>
      <c r="F20" s="1" t="s">
        <v>138</v>
      </c>
      <c r="G20" s="2">
        <v>62</v>
      </c>
    </row>
    <row r="21" spans="1:7" ht="15" customHeight="1">
      <c r="A21" s="2">
        <v>9</v>
      </c>
      <c r="B21" s="1" t="s">
        <v>12</v>
      </c>
      <c r="C21" s="2">
        <v>20</v>
      </c>
      <c r="F21" s="1" t="s">
        <v>24</v>
      </c>
    </row>
    <row r="22" spans="1:7" ht="15" customHeight="1">
      <c r="A22" s="2">
        <v>10</v>
      </c>
      <c r="B22" s="1" t="s">
        <v>161</v>
      </c>
      <c r="C22" s="2">
        <v>21</v>
      </c>
      <c r="E22" s="2">
        <v>5</v>
      </c>
      <c r="F22" s="1" t="s">
        <v>180</v>
      </c>
      <c r="G22" s="2">
        <v>64</v>
      </c>
    </row>
    <row r="23" spans="1:7" ht="15" customHeight="1">
      <c r="B23" s="1"/>
      <c r="E23" s="2">
        <v>6</v>
      </c>
      <c r="F23" s="1" t="s">
        <v>139</v>
      </c>
      <c r="G23" s="2">
        <v>68</v>
      </c>
    </row>
    <row r="24" spans="1:7" ht="15" customHeight="1">
      <c r="B24" s="4" t="s">
        <v>156</v>
      </c>
      <c r="F24" s="1" t="s">
        <v>25</v>
      </c>
    </row>
    <row r="25" spans="1:7" ht="15" customHeight="1">
      <c r="A25" s="2">
        <v>1</v>
      </c>
      <c r="B25" s="1" t="s">
        <v>125</v>
      </c>
      <c r="C25" s="2">
        <v>22</v>
      </c>
      <c r="F25" s="1"/>
    </row>
    <row r="26" spans="1:7" ht="15" customHeight="1">
      <c r="A26" s="2">
        <v>2</v>
      </c>
      <c r="B26" s="1" t="s">
        <v>126</v>
      </c>
      <c r="C26" s="2">
        <v>24</v>
      </c>
      <c r="F26" s="4" t="s">
        <v>158</v>
      </c>
    </row>
    <row r="27" spans="1:7" ht="15" customHeight="1">
      <c r="B27" s="1" t="s">
        <v>127</v>
      </c>
      <c r="E27" s="2">
        <v>1</v>
      </c>
      <c r="F27" s="1" t="s">
        <v>236</v>
      </c>
      <c r="G27" s="2">
        <v>69</v>
      </c>
    </row>
    <row r="28" spans="1:7" ht="15" customHeight="1">
      <c r="A28" s="2">
        <v>3</v>
      </c>
      <c r="B28" s="1" t="s">
        <v>7</v>
      </c>
      <c r="C28" s="2">
        <v>26</v>
      </c>
      <c r="E28" s="2">
        <v>2</v>
      </c>
      <c r="F28" s="1" t="s">
        <v>237</v>
      </c>
      <c r="G28" s="2">
        <v>70</v>
      </c>
    </row>
    <row r="29" spans="1:7" ht="15" customHeight="1">
      <c r="A29" s="2">
        <v>4</v>
      </c>
      <c r="B29" s="1" t="s">
        <v>143</v>
      </c>
      <c r="C29" s="2">
        <v>27</v>
      </c>
      <c r="E29" s="2">
        <v>3</v>
      </c>
      <c r="F29" s="1" t="s">
        <v>167</v>
      </c>
      <c r="G29" s="2">
        <v>70</v>
      </c>
    </row>
    <row r="30" spans="1:7" ht="15" customHeight="1">
      <c r="A30" s="2">
        <v>5</v>
      </c>
      <c r="B30" s="1" t="s">
        <v>13</v>
      </c>
      <c r="C30" s="2">
        <v>28</v>
      </c>
      <c r="E30" s="2">
        <v>4</v>
      </c>
      <c r="F30" s="1" t="s">
        <v>166</v>
      </c>
      <c r="G30" s="2">
        <v>71</v>
      </c>
    </row>
    <row r="31" spans="1:7" ht="15" customHeight="1">
      <c r="B31" s="1" t="s">
        <v>128</v>
      </c>
      <c r="F31" s="1"/>
    </row>
    <row r="32" spans="1:7" ht="15" customHeight="1">
      <c r="A32" s="2">
        <v>6</v>
      </c>
      <c r="B32" s="1" t="s">
        <v>217</v>
      </c>
      <c r="C32" s="2">
        <v>36</v>
      </c>
      <c r="F32" s="4" t="s">
        <v>157</v>
      </c>
    </row>
    <row r="33" spans="1:7" ht="15" customHeight="1">
      <c r="B33" s="1" t="s">
        <v>218</v>
      </c>
      <c r="E33" s="2">
        <v>1</v>
      </c>
      <c r="F33" s="1" t="s">
        <v>26</v>
      </c>
      <c r="G33" s="2">
        <v>76</v>
      </c>
    </row>
    <row r="34" spans="1:7" ht="15" customHeight="1">
      <c r="A34" s="2">
        <v>7</v>
      </c>
      <c r="B34" s="1" t="s">
        <v>129</v>
      </c>
      <c r="C34" s="2">
        <v>38</v>
      </c>
      <c r="E34" s="2">
        <v>2</v>
      </c>
      <c r="F34" s="1" t="s">
        <v>27</v>
      </c>
      <c r="G34" s="2">
        <v>76</v>
      </c>
    </row>
    <row r="35" spans="1:7" ht="15" customHeight="1">
      <c r="A35" s="2">
        <v>8</v>
      </c>
      <c r="B35" s="1" t="s">
        <v>14</v>
      </c>
      <c r="C35" s="2">
        <v>38</v>
      </c>
      <c r="E35" s="2">
        <v>3</v>
      </c>
      <c r="F35" s="1" t="s">
        <v>28</v>
      </c>
      <c r="G35" s="2">
        <v>76</v>
      </c>
    </row>
    <row r="36" spans="1:7" ht="15" customHeight="1">
      <c r="B36" s="1" t="s">
        <v>216</v>
      </c>
      <c r="E36" s="2">
        <v>4</v>
      </c>
      <c r="F36" s="1" t="s">
        <v>29</v>
      </c>
      <c r="G36" s="2">
        <v>77</v>
      </c>
    </row>
    <row r="37" spans="1:7" ht="15" customHeight="1">
      <c r="A37" s="2">
        <v>9</v>
      </c>
      <c r="B37" s="1" t="s">
        <v>15</v>
      </c>
      <c r="C37" s="2">
        <v>40</v>
      </c>
      <c r="E37" s="2">
        <v>5</v>
      </c>
      <c r="F37" s="1" t="s">
        <v>30</v>
      </c>
      <c r="G37" s="2">
        <v>77</v>
      </c>
    </row>
    <row r="38" spans="1:7" ht="15" customHeight="1">
      <c r="A38" s="2">
        <v>10</v>
      </c>
      <c r="B38" s="1" t="s">
        <v>135</v>
      </c>
      <c r="C38" s="2">
        <v>40</v>
      </c>
      <c r="E38" s="2">
        <v>6</v>
      </c>
      <c r="F38" s="1" t="s">
        <v>31</v>
      </c>
      <c r="G38" s="2">
        <v>77</v>
      </c>
    </row>
    <row r="39" spans="1:7" ht="15" customHeight="1">
      <c r="A39" s="2" t="s">
        <v>215</v>
      </c>
      <c r="B39" s="1" t="s">
        <v>16</v>
      </c>
      <c r="C39" s="2" t="s">
        <v>215</v>
      </c>
      <c r="E39" s="2">
        <v>7</v>
      </c>
      <c r="F39" s="1" t="s">
        <v>256</v>
      </c>
      <c r="G39" s="2">
        <v>77</v>
      </c>
    </row>
    <row r="40" spans="1:7" ht="15" customHeight="1">
      <c r="A40" s="2">
        <v>11</v>
      </c>
      <c r="B40" s="1" t="s">
        <v>136</v>
      </c>
      <c r="C40" s="2">
        <v>40</v>
      </c>
      <c r="E40" s="2">
        <v>8</v>
      </c>
      <c r="F40" s="1" t="s">
        <v>169</v>
      </c>
      <c r="G40" s="2">
        <v>78</v>
      </c>
    </row>
    <row r="41" spans="1:7" ht="15" customHeight="1">
      <c r="B41" s="2" t="s">
        <v>221</v>
      </c>
      <c r="F41" s="1"/>
    </row>
    <row r="42" spans="1:7" ht="15" customHeight="1">
      <c r="A42" s="2">
        <v>12</v>
      </c>
      <c r="B42" s="2" t="s">
        <v>173</v>
      </c>
      <c r="C42" s="2">
        <v>41</v>
      </c>
      <c r="F42" s="4" t="s">
        <v>159</v>
      </c>
    </row>
    <row r="43" spans="1:7" ht="15" customHeight="1">
      <c r="A43" s="2">
        <v>13</v>
      </c>
      <c r="B43" s="1" t="s">
        <v>174</v>
      </c>
      <c r="C43" s="2">
        <v>41</v>
      </c>
      <c r="E43" s="2">
        <v>1</v>
      </c>
      <c r="F43" s="1" t="s">
        <v>32</v>
      </c>
      <c r="G43" s="2">
        <v>79</v>
      </c>
    </row>
    <row r="44" spans="1:7" ht="15" customHeight="1">
      <c r="A44" s="2">
        <v>14</v>
      </c>
      <c r="B44" s="1" t="s">
        <v>175</v>
      </c>
      <c r="C44" s="2">
        <v>42</v>
      </c>
      <c r="E44" s="2">
        <v>2</v>
      </c>
      <c r="F44" s="1" t="s">
        <v>33</v>
      </c>
      <c r="G44" s="2">
        <v>79</v>
      </c>
    </row>
    <row r="45" spans="1:7" ht="15" customHeight="1">
      <c r="A45" s="2">
        <v>15</v>
      </c>
      <c r="B45" s="1" t="s">
        <v>176</v>
      </c>
      <c r="C45" s="2">
        <v>43</v>
      </c>
      <c r="E45" s="2">
        <v>3</v>
      </c>
      <c r="F45" s="1" t="s">
        <v>34</v>
      </c>
      <c r="G45" s="2">
        <v>80</v>
      </c>
    </row>
    <row r="46" spans="1:7" ht="15" customHeight="1">
      <c r="A46" s="2" t="s">
        <v>215</v>
      </c>
      <c r="B46" s="1" t="s">
        <v>177</v>
      </c>
      <c r="C46" s="2" t="s">
        <v>215</v>
      </c>
      <c r="E46" s="2">
        <v>4</v>
      </c>
      <c r="F46" s="1" t="s">
        <v>35</v>
      </c>
      <c r="G46" s="2">
        <v>80</v>
      </c>
    </row>
    <row r="47" spans="1:7" ht="15" customHeight="1">
      <c r="A47" s="2">
        <v>16</v>
      </c>
      <c r="B47" s="1" t="s">
        <v>178</v>
      </c>
      <c r="C47" s="2">
        <v>44</v>
      </c>
      <c r="E47" s="2">
        <v>5</v>
      </c>
      <c r="F47" s="1" t="s">
        <v>36</v>
      </c>
      <c r="G47" s="2">
        <v>81</v>
      </c>
    </row>
    <row r="48" spans="1:7" ht="15" customHeight="1">
      <c r="A48" s="2" t="s">
        <v>215</v>
      </c>
      <c r="B48" s="1" t="s">
        <v>177</v>
      </c>
      <c r="C48" s="2" t="s">
        <v>215</v>
      </c>
      <c r="E48" s="2">
        <v>6</v>
      </c>
      <c r="F48" s="1" t="s">
        <v>37</v>
      </c>
      <c r="G48" s="2">
        <v>82</v>
      </c>
    </row>
    <row r="49" spans="1:7" ht="15" customHeight="1">
      <c r="B49" s="1" t="s">
        <v>215</v>
      </c>
      <c r="E49" s="2">
        <v>7</v>
      </c>
      <c r="F49" s="1" t="s">
        <v>181</v>
      </c>
      <c r="G49" s="2">
        <v>82</v>
      </c>
    </row>
    <row r="50" spans="1:7" ht="15" customHeight="1">
      <c r="B50" s="4" t="s">
        <v>140</v>
      </c>
      <c r="D50" s="3"/>
      <c r="F50" s="1"/>
    </row>
    <row r="51" spans="1:7" ht="15" customHeight="1">
      <c r="A51" s="2">
        <v>1</v>
      </c>
      <c r="B51" s="1" t="s">
        <v>163</v>
      </c>
      <c r="C51" s="2">
        <v>45</v>
      </c>
      <c r="D51" s="3"/>
      <c r="F51" s="1"/>
    </row>
    <row r="52" spans="1:7" ht="15" customHeight="1">
      <c r="A52" s="2">
        <v>2</v>
      </c>
      <c r="B52" s="1" t="s">
        <v>164</v>
      </c>
      <c r="C52" s="2">
        <v>46</v>
      </c>
      <c r="D52" s="3"/>
      <c r="F52" s="1"/>
    </row>
    <row r="53" spans="1:7" ht="15" customHeight="1">
      <c r="A53" s="2">
        <v>3</v>
      </c>
      <c r="B53" s="2" t="s">
        <v>165</v>
      </c>
      <c r="C53" s="2">
        <v>46</v>
      </c>
      <c r="D53" s="3"/>
      <c r="F53" s="1"/>
    </row>
    <row r="54" spans="1:7" ht="15" customHeight="1">
      <c r="A54" s="2">
        <v>4</v>
      </c>
      <c r="B54" s="2" t="s">
        <v>262</v>
      </c>
      <c r="C54" s="2">
        <v>46</v>
      </c>
      <c r="D54" s="3"/>
      <c r="F54" s="1"/>
    </row>
    <row r="55" spans="1:7" ht="15" customHeight="1">
      <c r="D55" s="3"/>
    </row>
    <row r="56" spans="1:7" ht="15" customHeight="1">
      <c r="D56" s="3"/>
    </row>
    <row r="57" spans="1:7" ht="15" customHeight="1">
      <c r="D57" s="3"/>
    </row>
    <row r="58" spans="1:7" ht="15" customHeight="1">
      <c r="D58" s="3"/>
    </row>
    <row r="59" spans="1:7" ht="15" customHeight="1">
      <c r="D59" s="3"/>
    </row>
  </sheetData>
  <mergeCells count="1">
    <mergeCell ref="A1:G3"/>
  </mergeCells>
  <phoneticPr fontId="2"/>
  <printOptions horizontalCentered="1"/>
  <pageMargins left="0.39370078740157483" right="0.39370078740157483" top="0.59055118110236227" bottom="0.59055118110236227" header="0.11811023622047245" footer="0.11811023622047245"/>
  <pageSetup paperSize="9" scale="9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01BE9-9F6A-4EBC-AAB9-998D31310563}">
  <dimension ref="A1:Z188"/>
  <sheetViews>
    <sheetView view="pageBreakPreview" topLeftCell="A79" zoomScaleNormal="100" zoomScaleSheetLayoutView="100" workbookViewId="0">
      <selection activeCell="U36" sqref="U36"/>
    </sheetView>
  </sheetViews>
  <sheetFormatPr defaultColWidth="9" defaultRowHeight="13"/>
  <cols>
    <col min="1" max="1" width="2.08984375" style="551" customWidth="1"/>
    <col min="2" max="2" width="2.6328125" style="551" customWidth="1"/>
    <col min="3" max="3" width="25.453125" style="551" customWidth="1"/>
    <col min="4" max="4" width="7.90625" style="551" customWidth="1"/>
    <col min="5" max="5" width="7.90625" style="608" customWidth="1"/>
    <col min="6" max="7" width="7.90625" style="551" customWidth="1"/>
    <col min="8" max="11" width="6.90625" style="551" customWidth="1"/>
    <col min="12" max="13" width="7.90625" style="551" customWidth="1"/>
    <col min="14" max="14" width="6.90625" style="551" customWidth="1"/>
    <col min="15" max="16" width="7" style="551" customWidth="1"/>
    <col min="17" max="17" width="6.90625" style="551" customWidth="1"/>
    <col min="18" max="18" width="5.1796875" style="551" customWidth="1"/>
    <col min="19" max="20" width="7.90625" style="551" customWidth="1"/>
    <col min="21" max="21" width="6.90625" style="551" customWidth="1"/>
    <col min="22" max="22" width="7" style="551" customWidth="1"/>
    <col min="23" max="23" width="6.453125" style="551" customWidth="1"/>
    <col min="24" max="24" width="6.90625" style="551" customWidth="1"/>
    <col min="25" max="25" width="5.1796875" style="551" customWidth="1"/>
    <col min="26" max="16384" width="9" style="551"/>
  </cols>
  <sheetData>
    <row r="1" spans="1:25" ht="30.65" customHeight="1">
      <c r="A1" s="4536" t="s">
        <v>1052</v>
      </c>
      <c r="B1" s="4536"/>
      <c r="C1" s="4536"/>
      <c r="D1" s="4536"/>
      <c r="E1" s="4536"/>
      <c r="F1" s="4536"/>
      <c r="G1" s="4536"/>
      <c r="H1" s="4536"/>
      <c r="I1" s="4536"/>
      <c r="J1" s="4536"/>
      <c r="K1" s="4536"/>
    </row>
    <row r="2" spans="1:25" s="560" customFormat="1" ht="15" customHeight="1" thickBot="1">
      <c r="A2" s="556"/>
      <c r="B2" s="556"/>
      <c r="C2" s="556"/>
      <c r="D2" s="556"/>
      <c r="E2" s="557"/>
      <c r="F2" s="556"/>
      <c r="G2" s="556"/>
      <c r="H2" s="558"/>
      <c r="I2" s="559"/>
      <c r="J2" s="559"/>
      <c r="T2" s="4537" t="s">
        <v>1053</v>
      </c>
      <c r="U2" s="4538"/>
      <c r="V2" s="4538"/>
      <c r="W2" s="4538"/>
      <c r="X2" s="4538"/>
      <c r="Y2" s="4538"/>
    </row>
    <row r="3" spans="1:25" s="518" customFormat="1" ht="18.75" customHeight="1">
      <c r="A3" s="4539" t="s">
        <v>1054</v>
      </c>
      <c r="B3" s="4540"/>
      <c r="C3" s="4540"/>
      <c r="D3" s="4543" t="s">
        <v>1055</v>
      </c>
      <c r="E3" s="4543"/>
      <c r="F3" s="4543"/>
      <c r="G3" s="4543"/>
      <c r="H3" s="4543"/>
      <c r="I3" s="4543"/>
      <c r="J3" s="4543"/>
      <c r="K3" s="4544"/>
      <c r="L3" s="4545" t="s">
        <v>379</v>
      </c>
      <c r="M3" s="4543"/>
      <c r="N3" s="4543"/>
      <c r="O3" s="4543"/>
      <c r="P3" s="4543"/>
      <c r="Q3" s="4543"/>
      <c r="R3" s="4544"/>
      <c r="S3" s="4545" t="s">
        <v>380</v>
      </c>
      <c r="T3" s="4543"/>
      <c r="U3" s="4543"/>
      <c r="V3" s="4543"/>
      <c r="W3" s="4543"/>
      <c r="X3" s="4543"/>
      <c r="Y3" s="4543"/>
    </row>
    <row r="4" spans="1:25" s="518" customFormat="1" ht="36" customHeight="1">
      <c r="A4" s="4541"/>
      <c r="B4" s="4542"/>
      <c r="C4" s="4542"/>
      <c r="D4" s="562" t="s">
        <v>838</v>
      </c>
      <c r="E4" s="563" t="s">
        <v>1056</v>
      </c>
      <c r="F4" s="564" t="s">
        <v>1057</v>
      </c>
      <c r="G4" s="564" t="s">
        <v>1058</v>
      </c>
      <c r="H4" s="565" t="s">
        <v>1059</v>
      </c>
      <c r="I4" s="565" t="s">
        <v>1060</v>
      </c>
      <c r="J4" s="566" t="s">
        <v>1061</v>
      </c>
      <c r="K4" s="566" t="s">
        <v>1062</v>
      </c>
      <c r="L4" s="564" t="s">
        <v>838</v>
      </c>
      <c r="M4" s="562" t="s">
        <v>1057</v>
      </c>
      <c r="N4" s="564" t="s">
        <v>1058</v>
      </c>
      <c r="O4" s="565" t="s">
        <v>1059</v>
      </c>
      <c r="P4" s="565" t="s">
        <v>1060</v>
      </c>
      <c r="Q4" s="566" t="s">
        <v>1061</v>
      </c>
      <c r="R4" s="566" t="s">
        <v>1062</v>
      </c>
      <c r="S4" s="564" t="s">
        <v>838</v>
      </c>
      <c r="T4" s="564" t="s">
        <v>1057</v>
      </c>
      <c r="U4" s="564" t="s">
        <v>1058</v>
      </c>
      <c r="V4" s="565" t="s">
        <v>1059</v>
      </c>
      <c r="W4" s="565" t="s">
        <v>1060</v>
      </c>
      <c r="X4" s="566" t="s">
        <v>1061</v>
      </c>
      <c r="Y4" s="566" t="s">
        <v>1062</v>
      </c>
    </row>
    <row r="5" spans="1:25" s="518" customFormat="1" ht="16.5" customHeight="1">
      <c r="A5" s="4548" t="s">
        <v>1063</v>
      </c>
      <c r="B5" s="4548"/>
      <c r="C5" s="4549"/>
      <c r="D5" s="567"/>
      <c r="E5" s="567"/>
      <c r="F5" s="567"/>
      <c r="G5" s="567"/>
      <c r="H5" s="567"/>
      <c r="I5" s="567"/>
      <c r="J5" s="567"/>
      <c r="K5" s="567"/>
      <c r="L5" s="567"/>
      <c r="M5" s="567"/>
      <c r="N5" s="567"/>
      <c r="O5" s="567"/>
      <c r="P5" s="567"/>
      <c r="Q5" s="567"/>
      <c r="R5" s="567"/>
      <c r="S5" s="567"/>
      <c r="T5" s="567"/>
      <c r="U5" s="567"/>
      <c r="V5" s="567"/>
      <c r="W5" s="567"/>
      <c r="X5" s="567"/>
      <c r="Y5" s="567"/>
    </row>
    <row r="6" spans="1:25" s="518" customFormat="1" ht="16.5" customHeight="1">
      <c r="A6" s="568"/>
      <c r="B6" s="568"/>
      <c r="C6" s="569" t="s">
        <v>838</v>
      </c>
      <c r="D6" s="570">
        <v>34057</v>
      </c>
      <c r="E6" s="571">
        <f t="shared" ref="E6:E30" si="0">D6/$D$34*100</f>
        <v>93.439969271290607</v>
      </c>
      <c r="F6" s="526">
        <v>26345</v>
      </c>
      <c r="G6" s="526">
        <v>1640</v>
      </c>
      <c r="H6" s="526">
        <v>935</v>
      </c>
      <c r="I6" s="526">
        <v>2760</v>
      </c>
      <c r="J6" s="526">
        <v>1737</v>
      </c>
      <c r="K6" s="526">
        <v>109</v>
      </c>
      <c r="L6" s="526">
        <v>17853</v>
      </c>
      <c r="M6" s="526">
        <v>13078</v>
      </c>
      <c r="N6" s="526">
        <v>1188</v>
      </c>
      <c r="O6" s="526">
        <v>772</v>
      </c>
      <c r="P6" s="526">
        <v>2156</v>
      </c>
      <c r="Q6" s="526">
        <v>365</v>
      </c>
      <c r="R6" s="526">
        <v>19</v>
      </c>
      <c r="S6" s="526">
        <v>16204</v>
      </c>
      <c r="T6" s="526">
        <v>13267</v>
      </c>
      <c r="U6" s="526">
        <v>452</v>
      </c>
      <c r="V6" s="526">
        <v>163</v>
      </c>
      <c r="W6" s="526">
        <v>604</v>
      </c>
      <c r="X6" s="526">
        <v>1372</v>
      </c>
      <c r="Y6" s="572">
        <v>90</v>
      </c>
    </row>
    <row r="7" spans="1:25" s="518" customFormat="1" ht="16.5" customHeight="1">
      <c r="A7" s="568"/>
      <c r="B7" s="573" t="s">
        <v>1064</v>
      </c>
      <c r="C7" s="574" t="s">
        <v>1065</v>
      </c>
      <c r="D7" s="575">
        <v>1120</v>
      </c>
      <c r="E7" s="576">
        <f t="shared" si="0"/>
        <v>3.0728709394205445</v>
      </c>
      <c r="F7" s="548">
        <v>214</v>
      </c>
      <c r="G7" s="548">
        <v>24</v>
      </c>
      <c r="H7" s="548">
        <v>85</v>
      </c>
      <c r="I7" s="548">
        <v>438</v>
      </c>
      <c r="J7" s="548">
        <v>355</v>
      </c>
      <c r="K7" s="577" t="s">
        <v>356</v>
      </c>
      <c r="L7" s="548">
        <v>766</v>
      </c>
      <c r="M7" s="548">
        <v>154</v>
      </c>
      <c r="N7" s="548">
        <v>18</v>
      </c>
      <c r="O7" s="548">
        <v>80</v>
      </c>
      <c r="P7" s="548">
        <v>418</v>
      </c>
      <c r="Q7" s="548">
        <v>92</v>
      </c>
      <c r="R7" s="577" t="s">
        <v>356</v>
      </c>
      <c r="S7" s="548">
        <v>354</v>
      </c>
      <c r="T7" s="548">
        <v>60</v>
      </c>
      <c r="U7" s="548">
        <v>6</v>
      </c>
      <c r="V7" s="548">
        <v>5</v>
      </c>
      <c r="W7" s="548">
        <v>20</v>
      </c>
      <c r="X7" s="548">
        <v>263</v>
      </c>
      <c r="Y7" s="577" t="s">
        <v>356</v>
      </c>
    </row>
    <row r="8" spans="1:25" s="518" customFormat="1" ht="16.5" customHeight="1">
      <c r="A8" s="568"/>
      <c r="B8" s="573"/>
      <c r="C8" s="574" t="s">
        <v>1066</v>
      </c>
      <c r="D8" s="575">
        <v>1065</v>
      </c>
      <c r="E8" s="576">
        <f t="shared" si="0"/>
        <v>2.9219710272168569</v>
      </c>
      <c r="F8" s="548">
        <v>183</v>
      </c>
      <c r="G8" s="548">
        <v>22</v>
      </c>
      <c r="H8" s="548">
        <v>79</v>
      </c>
      <c r="I8" s="548">
        <v>429</v>
      </c>
      <c r="J8" s="548">
        <v>350</v>
      </c>
      <c r="K8" s="577" t="s">
        <v>356</v>
      </c>
      <c r="L8" s="548">
        <v>717</v>
      </c>
      <c r="M8" s="548">
        <v>127</v>
      </c>
      <c r="N8" s="548">
        <v>16</v>
      </c>
      <c r="O8" s="548">
        <v>74</v>
      </c>
      <c r="P8" s="548">
        <v>409</v>
      </c>
      <c r="Q8" s="548">
        <v>89</v>
      </c>
      <c r="R8" s="577" t="s">
        <v>356</v>
      </c>
      <c r="S8" s="548">
        <v>348</v>
      </c>
      <c r="T8" s="548">
        <v>56</v>
      </c>
      <c r="U8" s="548">
        <v>6</v>
      </c>
      <c r="V8" s="548">
        <v>5</v>
      </c>
      <c r="W8" s="548">
        <v>20</v>
      </c>
      <c r="X8" s="548">
        <v>261</v>
      </c>
      <c r="Y8" s="577" t="s">
        <v>356</v>
      </c>
    </row>
    <row r="9" spans="1:25" s="518" customFormat="1" ht="16.5" customHeight="1">
      <c r="A9" s="568"/>
      <c r="B9" s="578"/>
      <c r="C9" s="574" t="s">
        <v>1067</v>
      </c>
      <c r="D9" s="575">
        <v>86</v>
      </c>
      <c r="E9" s="576">
        <f t="shared" si="0"/>
        <v>0.23595258999122037</v>
      </c>
      <c r="F9" s="548">
        <v>42</v>
      </c>
      <c r="G9" s="548">
        <v>4</v>
      </c>
      <c r="H9" s="548">
        <v>10</v>
      </c>
      <c r="I9" s="548">
        <v>18</v>
      </c>
      <c r="J9" s="548">
        <v>11</v>
      </c>
      <c r="K9" s="577" t="s">
        <v>356</v>
      </c>
      <c r="L9" s="548">
        <v>67</v>
      </c>
      <c r="M9" s="548">
        <v>33</v>
      </c>
      <c r="N9" s="548">
        <v>3</v>
      </c>
      <c r="O9" s="548">
        <v>10</v>
      </c>
      <c r="P9" s="548">
        <v>18</v>
      </c>
      <c r="Q9" s="548">
        <v>2</v>
      </c>
      <c r="R9" s="577" t="s">
        <v>356</v>
      </c>
      <c r="S9" s="548">
        <v>19</v>
      </c>
      <c r="T9" s="548">
        <v>9</v>
      </c>
      <c r="U9" s="577">
        <v>1</v>
      </c>
      <c r="V9" s="577" t="s">
        <v>356</v>
      </c>
      <c r="W9" s="577" t="s">
        <v>356</v>
      </c>
      <c r="X9" s="548">
        <v>9</v>
      </c>
      <c r="Y9" s="577" t="s">
        <v>356</v>
      </c>
    </row>
    <row r="10" spans="1:25" s="518" customFormat="1" ht="16.5" customHeight="1">
      <c r="A10" s="568"/>
      <c r="B10" s="573" t="s">
        <v>1068</v>
      </c>
      <c r="C10" s="574" t="s">
        <v>1069</v>
      </c>
      <c r="D10" s="575">
        <v>5</v>
      </c>
      <c r="E10" s="576">
        <f t="shared" si="0"/>
        <v>1.371817383669886E-2</v>
      </c>
      <c r="F10" s="548">
        <v>3</v>
      </c>
      <c r="G10" s="548">
        <v>1</v>
      </c>
      <c r="H10" s="577" t="s">
        <v>356</v>
      </c>
      <c r="I10" s="577">
        <v>1</v>
      </c>
      <c r="J10" s="577" t="s">
        <v>356</v>
      </c>
      <c r="K10" s="577" t="s">
        <v>356</v>
      </c>
      <c r="L10" s="548">
        <v>5</v>
      </c>
      <c r="M10" s="548">
        <v>3</v>
      </c>
      <c r="N10" s="548">
        <v>1</v>
      </c>
      <c r="O10" s="577" t="s">
        <v>356</v>
      </c>
      <c r="P10" s="577">
        <v>1</v>
      </c>
      <c r="Q10" s="577" t="s">
        <v>356</v>
      </c>
      <c r="R10" s="577" t="s">
        <v>356</v>
      </c>
      <c r="S10" s="548" t="s">
        <v>356</v>
      </c>
      <c r="T10" s="548" t="s">
        <v>356</v>
      </c>
      <c r="U10" s="577" t="s">
        <v>356</v>
      </c>
      <c r="V10" s="577" t="s">
        <v>356</v>
      </c>
      <c r="W10" s="577" t="s">
        <v>356</v>
      </c>
      <c r="X10" s="577" t="s">
        <v>356</v>
      </c>
      <c r="Y10" s="577" t="s">
        <v>356</v>
      </c>
    </row>
    <row r="11" spans="1:25" s="518" customFormat="1" ht="16.5" customHeight="1">
      <c r="A11" s="568"/>
      <c r="B11" s="573" t="s">
        <v>1070</v>
      </c>
      <c r="C11" s="574" t="s">
        <v>1071</v>
      </c>
      <c r="D11" s="575">
        <v>2048</v>
      </c>
      <c r="E11" s="576">
        <f t="shared" si="0"/>
        <v>5.6189640035118522</v>
      </c>
      <c r="F11" s="548">
        <v>1174</v>
      </c>
      <c r="G11" s="548">
        <v>259</v>
      </c>
      <c r="H11" s="548">
        <v>126</v>
      </c>
      <c r="I11" s="548">
        <v>350</v>
      </c>
      <c r="J11" s="548">
        <v>136</v>
      </c>
      <c r="K11" s="577" t="s">
        <v>356</v>
      </c>
      <c r="L11" s="548">
        <v>1676</v>
      </c>
      <c r="M11" s="548">
        <v>943</v>
      </c>
      <c r="N11" s="548">
        <v>207</v>
      </c>
      <c r="O11" s="548">
        <v>125</v>
      </c>
      <c r="P11" s="548">
        <v>350</v>
      </c>
      <c r="Q11" s="548">
        <v>48</v>
      </c>
      <c r="R11" s="577" t="s">
        <v>356</v>
      </c>
      <c r="S11" s="548">
        <v>372</v>
      </c>
      <c r="T11" s="548">
        <v>231</v>
      </c>
      <c r="U11" s="548">
        <v>52</v>
      </c>
      <c r="V11" s="548">
        <v>1</v>
      </c>
      <c r="W11" s="548" t="s">
        <v>356</v>
      </c>
      <c r="X11" s="548">
        <v>88</v>
      </c>
      <c r="Y11" s="577" t="s">
        <v>356</v>
      </c>
    </row>
    <row r="12" spans="1:25" s="518" customFormat="1" ht="16.5" customHeight="1">
      <c r="A12" s="568"/>
      <c r="B12" s="573" t="s">
        <v>1072</v>
      </c>
      <c r="C12" s="574" t="s">
        <v>1073</v>
      </c>
      <c r="D12" s="575">
        <v>10048</v>
      </c>
      <c r="E12" s="576">
        <f t="shared" si="0"/>
        <v>27.568042142230027</v>
      </c>
      <c r="F12" s="548">
        <v>8276</v>
      </c>
      <c r="G12" s="548">
        <v>546</v>
      </c>
      <c r="H12" s="548">
        <v>146</v>
      </c>
      <c r="I12" s="548">
        <v>543</v>
      </c>
      <c r="J12" s="548">
        <v>416</v>
      </c>
      <c r="K12" s="548">
        <v>90</v>
      </c>
      <c r="L12" s="548">
        <v>6495</v>
      </c>
      <c r="M12" s="548">
        <v>5362</v>
      </c>
      <c r="N12" s="548">
        <v>407</v>
      </c>
      <c r="O12" s="548">
        <v>136</v>
      </c>
      <c r="P12" s="548">
        <v>468</v>
      </c>
      <c r="Q12" s="548">
        <v>85</v>
      </c>
      <c r="R12" s="548">
        <v>16</v>
      </c>
      <c r="S12" s="548">
        <v>3553</v>
      </c>
      <c r="T12" s="548">
        <v>2914</v>
      </c>
      <c r="U12" s="548">
        <v>139</v>
      </c>
      <c r="V12" s="548">
        <v>10</v>
      </c>
      <c r="W12" s="548">
        <v>75</v>
      </c>
      <c r="X12" s="548">
        <v>331</v>
      </c>
      <c r="Y12" s="579">
        <v>74</v>
      </c>
    </row>
    <row r="13" spans="1:25" s="518" customFormat="1" ht="16.5" customHeight="1">
      <c r="A13" s="568"/>
      <c r="B13" s="573" t="s">
        <v>1074</v>
      </c>
      <c r="C13" s="574" t="s">
        <v>1075</v>
      </c>
      <c r="D13" s="575">
        <v>63</v>
      </c>
      <c r="E13" s="576">
        <f t="shared" si="0"/>
        <v>0.17284899034240561</v>
      </c>
      <c r="F13" s="548">
        <v>61</v>
      </c>
      <c r="G13" s="577">
        <v>2</v>
      </c>
      <c r="H13" s="577" t="s">
        <v>356</v>
      </c>
      <c r="I13" s="577" t="s">
        <v>356</v>
      </c>
      <c r="J13" s="577" t="s">
        <v>356</v>
      </c>
      <c r="K13" s="577" t="s">
        <v>356</v>
      </c>
      <c r="L13" s="548">
        <v>54</v>
      </c>
      <c r="M13" s="548">
        <v>53</v>
      </c>
      <c r="N13" s="577">
        <v>1</v>
      </c>
      <c r="O13" s="577" t="s">
        <v>356</v>
      </c>
      <c r="P13" s="577" t="s">
        <v>356</v>
      </c>
      <c r="Q13" s="577" t="s">
        <v>356</v>
      </c>
      <c r="R13" s="577" t="s">
        <v>356</v>
      </c>
      <c r="S13" s="548">
        <v>9</v>
      </c>
      <c r="T13" s="548">
        <v>8</v>
      </c>
      <c r="U13" s="577">
        <v>1</v>
      </c>
      <c r="V13" s="577" t="s">
        <v>356</v>
      </c>
      <c r="W13" s="577" t="s">
        <v>356</v>
      </c>
      <c r="X13" s="577" t="s">
        <v>356</v>
      </c>
      <c r="Y13" s="577" t="s">
        <v>356</v>
      </c>
    </row>
    <row r="14" spans="1:25" s="518" customFormat="1" ht="16.5" customHeight="1">
      <c r="A14" s="568"/>
      <c r="B14" s="573" t="s">
        <v>1076</v>
      </c>
      <c r="C14" s="574" t="s">
        <v>1077</v>
      </c>
      <c r="D14" s="575">
        <v>279</v>
      </c>
      <c r="E14" s="576">
        <f t="shared" si="0"/>
        <v>0.76547410008779626</v>
      </c>
      <c r="F14" s="548">
        <v>251</v>
      </c>
      <c r="G14" s="548">
        <v>13</v>
      </c>
      <c r="H14" s="548">
        <v>1</v>
      </c>
      <c r="I14" s="548">
        <v>12</v>
      </c>
      <c r="J14" s="577">
        <v>2</v>
      </c>
      <c r="K14" s="577" t="s">
        <v>356</v>
      </c>
      <c r="L14" s="548">
        <v>173</v>
      </c>
      <c r="M14" s="548">
        <v>149</v>
      </c>
      <c r="N14" s="548">
        <v>11</v>
      </c>
      <c r="O14" s="548">
        <v>1</v>
      </c>
      <c r="P14" s="548">
        <v>12</v>
      </c>
      <c r="Q14" s="577" t="s">
        <v>356</v>
      </c>
      <c r="R14" s="577" t="s">
        <v>356</v>
      </c>
      <c r="S14" s="548">
        <v>106</v>
      </c>
      <c r="T14" s="548">
        <v>102</v>
      </c>
      <c r="U14" s="548">
        <v>2</v>
      </c>
      <c r="V14" s="548" t="s">
        <v>356</v>
      </c>
      <c r="W14" s="548" t="s">
        <v>356</v>
      </c>
      <c r="X14" s="577">
        <v>2</v>
      </c>
      <c r="Y14" s="577" t="s">
        <v>356</v>
      </c>
    </row>
    <row r="15" spans="1:25" s="518" customFormat="1" ht="16.5" customHeight="1">
      <c r="A15" s="568"/>
      <c r="B15" s="573" t="s">
        <v>1078</v>
      </c>
      <c r="C15" s="574" t="s">
        <v>1079</v>
      </c>
      <c r="D15" s="575">
        <v>1205</v>
      </c>
      <c r="E15" s="576">
        <f t="shared" si="0"/>
        <v>3.3060798946444252</v>
      </c>
      <c r="F15" s="548">
        <v>1126</v>
      </c>
      <c r="G15" s="548">
        <v>33</v>
      </c>
      <c r="H15" s="548">
        <v>1</v>
      </c>
      <c r="I15" s="548">
        <v>36</v>
      </c>
      <c r="J15" s="548">
        <v>4</v>
      </c>
      <c r="K15" s="577" t="s">
        <v>356</v>
      </c>
      <c r="L15" s="548">
        <v>986</v>
      </c>
      <c r="M15" s="548">
        <v>919</v>
      </c>
      <c r="N15" s="548">
        <v>24</v>
      </c>
      <c r="O15" s="548">
        <v>1</v>
      </c>
      <c r="P15" s="548">
        <v>35</v>
      </c>
      <c r="Q15" s="548">
        <v>2</v>
      </c>
      <c r="R15" s="577" t="s">
        <v>356</v>
      </c>
      <c r="S15" s="548">
        <v>219</v>
      </c>
      <c r="T15" s="548">
        <v>207</v>
      </c>
      <c r="U15" s="548">
        <v>9</v>
      </c>
      <c r="V15" s="548" t="s">
        <v>356</v>
      </c>
      <c r="W15" s="548">
        <v>1</v>
      </c>
      <c r="X15" s="548">
        <v>2</v>
      </c>
      <c r="Y15" s="577" t="s">
        <v>356</v>
      </c>
    </row>
    <row r="16" spans="1:25" s="518" customFormat="1" ht="16.5" customHeight="1">
      <c r="A16" s="568"/>
      <c r="B16" s="573" t="s">
        <v>1080</v>
      </c>
      <c r="C16" s="574" t="s">
        <v>1081</v>
      </c>
      <c r="D16" s="575">
        <v>4733</v>
      </c>
      <c r="E16" s="576">
        <f t="shared" si="0"/>
        <v>12.98562335381914</v>
      </c>
      <c r="F16" s="548">
        <v>3539</v>
      </c>
      <c r="G16" s="548">
        <v>326</v>
      </c>
      <c r="H16" s="548">
        <v>176</v>
      </c>
      <c r="I16" s="548">
        <v>347</v>
      </c>
      <c r="J16" s="548">
        <v>327</v>
      </c>
      <c r="K16" s="577" t="s">
        <v>356</v>
      </c>
      <c r="L16" s="548">
        <v>2008</v>
      </c>
      <c r="M16" s="548">
        <v>1349</v>
      </c>
      <c r="N16" s="548">
        <v>219</v>
      </c>
      <c r="O16" s="548">
        <v>142</v>
      </c>
      <c r="P16" s="548">
        <v>230</v>
      </c>
      <c r="Q16" s="548">
        <v>62</v>
      </c>
      <c r="R16" s="577" t="s">
        <v>356</v>
      </c>
      <c r="S16" s="548">
        <v>2725</v>
      </c>
      <c r="T16" s="548">
        <v>2190</v>
      </c>
      <c r="U16" s="548">
        <v>107</v>
      </c>
      <c r="V16" s="548">
        <v>34</v>
      </c>
      <c r="W16" s="548">
        <v>117</v>
      </c>
      <c r="X16" s="548">
        <v>265</v>
      </c>
      <c r="Y16" s="577" t="s">
        <v>356</v>
      </c>
    </row>
    <row r="17" spans="1:25" s="518" customFormat="1" ht="16.5" customHeight="1">
      <c r="A17" s="568"/>
      <c r="B17" s="573" t="s">
        <v>1082</v>
      </c>
      <c r="C17" s="574" t="s">
        <v>1083</v>
      </c>
      <c r="D17" s="575">
        <v>435</v>
      </c>
      <c r="E17" s="576">
        <f t="shared" si="0"/>
        <v>1.1934811237928007</v>
      </c>
      <c r="F17" s="548">
        <v>378</v>
      </c>
      <c r="G17" s="548">
        <v>19</v>
      </c>
      <c r="H17" s="548">
        <v>3</v>
      </c>
      <c r="I17" s="548">
        <v>22</v>
      </c>
      <c r="J17" s="548">
        <v>9</v>
      </c>
      <c r="K17" s="577" t="s">
        <v>356</v>
      </c>
      <c r="L17" s="548">
        <v>151</v>
      </c>
      <c r="M17" s="548">
        <v>114</v>
      </c>
      <c r="N17" s="548">
        <v>15</v>
      </c>
      <c r="O17" s="548">
        <v>2</v>
      </c>
      <c r="P17" s="548">
        <v>15</v>
      </c>
      <c r="Q17" s="548">
        <v>2</v>
      </c>
      <c r="R17" s="577" t="s">
        <v>356</v>
      </c>
      <c r="S17" s="548">
        <v>284</v>
      </c>
      <c r="T17" s="548">
        <v>264</v>
      </c>
      <c r="U17" s="548">
        <v>4</v>
      </c>
      <c r="V17" s="548">
        <v>1</v>
      </c>
      <c r="W17" s="548">
        <v>7</v>
      </c>
      <c r="X17" s="548">
        <v>7</v>
      </c>
      <c r="Y17" s="577" t="s">
        <v>356</v>
      </c>
    </row>
    <row r="18" spans="1:25" s="518" customFormat="1" ht="16.5" customHeight="1">
      <c r="A18" s="568"/>
      <c r="B18" s="573" t="s">
        <v>1084</v>
      </c>
      <c r="C18" s="574" t="s">
        <v>1085</v>
      </c>
      <c r="D18" s="575">
        <v>273</v>
      </c>
      <c r="E18" s="576">
        <f t="shared" si="0"/>
        <v>0.7490122914837577</v>
      </c>
      <c r="F18" s="548">
        <v>164</v>
      </c>
      <c r="G18" s="548">
        <v>47</v>
      </c>
      <c r="H18" s="548">
        <v>4</v>
      </c>
      <c r="I18" s="548">
        <v>43</v>
      </c>
      <c r="J18" s="548">
        <v>15</v>
      </c>
      <c r="K18" s="577" t="s">
        <v>356</v>
      </c>
      <c r="L18" s="548">
        <v>158</v>
      </c>
      <c r="M18" s="548">
        <v>92</v>
      </c>
      <c r="N18" s="548">
        <v>31</v>
      </c>
      <c r="O18" s="548">
        <v>4</v>
      </c>
      <c r="P18" s="548">
        <v>31</v>
      </c>
      <c r="Q18" s="548" t="s">
        <v>356</v>
      </c>
      <c r="R18" s="577" t="s">
        <v>356</v>
      </c>
      <c r="S18" s="548">
        <v>115</v>
      </c>
      <c r="T18" s="548">
        <v>72</v>
      </c>
      <c r="U18" s="548">
        <v>16</v>
      </c>
      <c r="V18" s="548" t="s">
        <v>356</v>
      </c>
      <c r="W18" s="548">
        <v>12</v>
      </c>
      <c r="X18" s="548">
        <v>15</v>
      </c>
      <c r="Y18" s="577" t="s">
        <v>356</v>
      </c>
    </row>
    <row r="19" spans="1:25" s="518" customFormat="1" ht="16.5" customHeight="1">
      <c r="A19" s="568"/>
      <c r="B19" s="573" t="s">
        <v>1086</v>
      </c>
      <c r="C19" s="580" t="s">
        <v>1087</v>
      </c>
      <c r="D19" s="575">
        <v>496</v>
      </c>
      <c r="E19" s="576">
        <f t="shared" si="0"/>
        <v>1.3608428446005267</v>
      </c>
      <c r="F19" s="548">
        <v>292</v>
      </c>
      <c r="G19" s="548">
        <v>33</v>
      </c>
      <c r="H19" s="548">
        <v>30</v>
      </c>
      <c r="I19" s="548">
        <v>106</v>
      </c>
      <c r="J19" s="548">
        <v>35</v>
      </c>
      <c r="K19" s="577" t="s">
        <v>356</v>
      </c>
      <c r="L19" s="548">
        <v>308</v>
      </c>
      <c r="M19" s="548">
        <v>165</v>
      </c>
      <c r="N19" s="548">
        <v>25</v>
      </c>
      <c r="O19" s="548">
        <v>30</v>
      </c>
      <c r="P19" s="548">
        <v>85</v>
      </c>
      <c r="Q19" s="548">
        <v>3</v>
      </c>
      <c r="R19" s="577" t="s">
        <v>356</v>
      </c>
      <c r="S19" s="548">
        <v>188</v>
      </c>
      <c r="T19" s="548">
        <v>127</v>
      </c>
      <c r="U19" s="548">
        <v>8</v>
      </c>
      <c r="V19" s="548" t="s">
        <v>356</v>
      </c>
      <c r="W19" s="548">
        <v>21</v>
      </c>
      <c r="X19" s="548">
        <v>32</v>
      </c>
      <c r="Y19" s="577" t="s">
        <v>356</v>
      </c>
    </row>
    <row r="20" spans="1:25" s="518" customFormat="1" ht="16.5" customHeight="1">
      <c r="A20" s="568"/>
      <c r="B20" s="573" t="s">
        <v>1088</v>
      </c>
      <c r="C20" s="574" t="s">
        <v>1089</v>
      </c>
      <c r="D20" s="575">
        <v>3353</v>
      </c>
      <c r="E20" s="576">
        <f t="shared" si="0"/>
        <v>9.1994073748902547</v>
      </c>
      <c r="F20" s="548">
        <v>2680</v>
      </c>
      <c r="G20" s="548">
        <v>91</v>
      </c>
      <c r="H20" s="548">
        <v>169</v>
      </c>
      <c r="I20" s="548">
        <v>181</v>
      </c>
      <c r="J20" s="548">
        <v>218</v>
      </c>
      <c r="K20" s="577" t="s">
        <v>356</v>
      </c>
      <c r="L20" s="548">
        <v>1277</v>
      </c>
      <c r="M20" s="548">
        <v>950</v>
      </c>
      <c r="N20" s="548">
        <v>61</v>
      </c>
      <c r="O20" s="548">
        <v>111</v>
      </c>
      <c r="P20" s="548">
        <v>115</v>
      </c>
      <c r="Q20" s="548">
        <v>34</v>
      </c>
      <c r="R20" s="577" t="s">
        <v>356</v>
      </c>
      <c r="S20" s="548">
        <v>2076</v>
      </c>
      <c r="T20" s="548">
        <v>1730</v>
      </c>
      <c r="U20" s="548">
        <v>30</v>
      </c>
      <c r="V20" s="548">
        <v>58</v>
      </c>
      <c r="W20" s="548">
        <v>66</v>
      </c>
      <c r="X20" s="548">
        <v>184</v>
      </c>
      <c r="Y20" s="577" t="s">
        <v>356</v>
      </c>
    </row>
    <row r="21" spans="1:25" s="518" customFormat="1" ht="16.5" customHeight="1">
      <c r="A21" s="568"/>
      <c r="B21" s="573" t="s">
        <v>1090</v>
      </c>
      <c r="C21" s="581" t="s">
        <v>1091</v>
      </c>
      <c r="D21" s="575">
        <v>1478</v>
      </c>
      <c r="E21" s="576">
        <f t="shared" si="0"/>
        <v>4.0550921861281823</v>
      </c>
      <c r="F21" s="548">
        <v>970</v>
      </c>
      <c r="G21" s="548">
        <v>59</v>
      </c>
      <c r="H21" s="548">
        <v>82</v>
      </c>
      <c r="I21" s="548">
        <v>241</v>
      </c>
      <c r="J21" s="548">
        <v>120</v>
      </c>
      <c r="K21" s="577" t="s">
        <v>356</v>
      </c>
      <c r="L21" s="548">
        <v>586</v>
      </c>
      <c r="M21" s="548">
        <v>363</v>
      </c>
      <c r="N21" s="548">
        <v>35</v>
      </c>
      <c r="O21" s="548">
        <v>50</v>
      </c>
      <c r="P21" s="548">
        <v>113</v>
      </c>
      <c r="Q21" s="548">
        <v>21</v>
      </c>
      <c r="R21" s="577" t="s">
        <v>356</v>
      </c>
      <c r="S21" s="548">
        <v>892</v>
      </c>
      <c r="T21" s="548">
        <v>607</v>
      </c>
      <c r="U21" s="548">
        <v>24</v>
      </c>
      <c r="V21" s="548">
        <v>32</v>
      </c>
      <c r="W21" s="548">
        <v>128</v>
      </c>
      <c r="X21" s="548">
        <v>99</v>
      </c>
      <c r="Y21" s="577" t="s">
        <v>356</v>
      </c>
    </row>
    <row r="22" spans="1:25" s="518" customFormat="1" ht="16.5" customHeight="1">
      <c r="A22" s="568"/>
      <c r="B22" s="573" t="s">
        <v>1092</v>
      </c>
      <c r="C22" s="574" t="s">
        <v>1093</v>
      </c>
      <c r="D22" s="575">
        <v>972</v>
      </c>
      <c r="E22" s="576">
        <f t="shared" si="0"/>
        <v>2.6668129938542582</v>
      </c>
      <c r="F22" s="548">
        <v>862</v>
      </c>
      <c r="G22" s="548">
        <v>11</v>
      </c>
      <c r="H22" s="548">
        <v>16</v>
      </c>
      <c r="I22" s="548">
        <v>72</v>
      </c>
      <c r="J22" s="548">
        <v>9</v>
      </c>
      <c r="K22" s="577" t="s">
        <v>356</v>
      </c>
      <c r="L22" s="548">
        <v>349</v>
      </c>
      <c r="M22" s="548">
        <v>308</v>
      </c>
      <c r="N22" s="548">
        <v>9</v>
      </c>
      <c r="O22" s="548">
        <v>6</v>
      </c>
      <c r="P22" s="548">
        <v>22</v>
      </c>
      <c r="Q22" s="548">
        <v>3</v>
      </c>
      <c r="R22" s="577" t="s">
        <v>356</v>
      </c>
      <c r="S22" s="548">
        <v>623</v>
      </c>
      <c r="T22" s="548">
        <v>554</v>
      </c>
      <c r="U22" s="548">
        <v>2</v>
      </c>
      <c r="V22" s="548">
        <v>10</v>
      </c>
      <c r="W22" s="548">
        <v>50</v>
      </c>
      <c r="X22" s="548">
        <v>6</v>
      </c>
      <c r="Y22" s="577" t="s">
        <v>356</v>
      </c>
    </row>
    <row r="23" spans="1:25" s="518" customFormat="1" ht="16.5" customHeight="1">
      <c r="A23" s="568"/>
      <c r="B23" s="573" t="s">
        <v>1094</v>
      </c>
      <c r="C23" s="574" t="s">
        <v>1095</v>
      </c>
      <c r="D23" s="575">
        <v>4214</v>
      </c>
      <c r="E23" s="576">
        <f t="shared" si="0"/>
        <v>11.561676909569799</v>
      </c>
      <c r="F23" s="548">
        <v>3981</v>
      </c>
      <c r="G23" s="548">
        <v>55</v>
      </c>
      <c r="H23" s="548">
        <v>58</v>
      </c>
      <c r="I23" s="548">
        <v>63</v>
      </c>
      <c r="J23" s="548">
        <v>50</v>
      </c>
      <c r="K23" s="577" t="s">
        <v>356</v>
      </c>
      <c r="L23" s="548">
        <v>865</v>
      </c>
      <c r="M23" s="548">
        <v>734</v>
      </c>
      <c r="N23" s="548">
        <v>31</v>
      </c>
      <c r="O23" s="548">
        <v>55</v>
      </c>
      <c r="P23" s="548">
        <v>41</v>
      </c>
      <c r="Q23" s="548">
        <v>3</v>
      </c>
      <c r="R23" s="577" t="s">
        <v>356</v>
      </c>
      <c r="S23" s="548">
        <v>3349</v>
      </c>
      <c r="T23" s="548">
        <v>3247</v>
      </c>
      <c r="U23" s="548">
        <v>24</v>
      </c>
      <c r="V23" s="548">
        <v>3</v>
      </c>
      <c r="W23" s="548">
        <v>22</v>
      </c>
      <c r="X23" s="548">
        <v>47</v>
      </c>
      <c r="Y23" s="577" t="s">
        <v>356</v>
      </c>
    </row>
    <row r="24" spans="1:25" s="518" customFormat="1" ht="16.5" customHeight="1">
      <c r="A24" s="568"/>
      <c r="B24" s="573" t="s">
        <v>1096</v>
      </c>
      <c r="C24" s="574" t="s">
        <v>1097</v>
      </c>
      <c r="D24" s="575">
        <v>400</v>
      </c>
      <c r="E24" s="576">
        <f t="shared" si="0"/>
        <v>1.0974539069359086</v>
      </c>
      <c r="F24" s="548">
        <v>393</v>
      </c>
      <c r="G24" s="548">
        <v>3</v>
      </c>
      <c r="H24" s="548">
        <v>2</v>
      </c>
      <c r="I24" s="577" t="s">
        <v>356</v>
      </c>
      <c r="J24" s="577" t="s">
        <v>356</v>
      </c>
      <c r="K24" s="577" t="s">
        <v>356</v>
      </c>
      <c r="L24" s="548">
        <v>235</v>
      </c>
      <c r="M24" s="548">
        <v>229</v>
      </c>
      <c r="N24" s="548">
        <v>3</v>
      </c>
      <c r="O24" s="548">
        <v>1</v>
      </c>
      <c r="P24" s="577" t="s">
        <v>356</v>
      </c>
      <c r="Q24" s="577" t="s">
        <v>356</v>
      </c>
      <c r="R24" s="577" t="s">
        <v>356</v>
      </c>
      <c r="S24" s="548">
        <v>165</v>
      </c>
      <c r="T24" s="548">
        <v>164</v>
      </c>
      <c r="U24" s="577" t="s">
        <v>356</v>
      </c>
      <c r="V24" s="548">
        <v>1</v>
      </c>
      <c r="W24" s="577" t="s">
        <v>356</v>
      </c>
      <c r="X24" s="577" t="s">
        <v>356</v>
      </c>
      <c r="Y24" s="577" t="s">
        <v>356</v>
      </c>
    </row>
    <row r="25" spans="1:25" s="518" customFormat="1" ht="16.5" customHeight="1">
      <c r="A25" s="568"/>
      <c r="B25" s="573" t="s">
        <v>1098</v>
      </c>
      <c r="C25" s="582" t="s">
        <v>1099</v>
      </c>
      <c r="D25" s="575">
        <v>1511</v>
      </c>
      <c r="E25" s="576">
        <f t="shared" si="0"/>
        <v>4.1456321334503947</v>
      </c>
      <c r="F25" s="548">
        <v>1041</v>
      </c>
      <c r="G25" s="548">
        <v>113</v>
      </c>
      <c r="H25" s="548">
        <v>26</v>
      </c>
      <c r="I25" s="548">
        <v>279</v>
      </c>
      <c r="J25" s="548">
        <v>27</v>
      </c>
      <c r="K25" s="548">
        <v>19</v>
      </c>
      <c r="L25" s="548">
        <v>891</v>
      </c>
      <c r="M25" s="548">
        <v>578</v>
      </c>
      <c r="N25" s="548">
        <v>87</v>
      </c>
      <c r="O25" s="548">
        <v>18</v>
      </c>
      <c r="P25" s="548">
        <v>195</v>
      </c>
      <c r="Q25" s="548">
        <v>7</v>
      </c>
      <c r="R25" s="548">
        <v>3</v>
      </c>
      <c r="S25" s="548">
        <v>620</v>
      </c>
      <c r="T25" s="548">
        <v>463</v>
      </c>
      <c r="U25" s="548">
        <v>26</v>
      </c>
      <c r="V25" s="548">
        <v>8</v>
      </c>
      <c r="W25" s="548">
        <v>84</v>
      </c>
      <c r="X25" s="548">
        <v>20</v>
      </c>
      <c r="Y25" s="579">
        <v>16</v>
      </c>
    </row>
    <row r="26" spans="1:25" s="518" customFormat="1" ht="16.5" customHeight="1">
      <c r="A26" s="568"/>
      <c r="B26" s="573" t="s">
        <v>1100</v>
      </c>
      <c r="C26" s="574" t="s">
        <v>1101</v>
      </c>
      <c r="D26" s="575">
        <v>811</v>
      </c>
      <c r="E26" s="576">
        <f t="shared" si="0"/>
        <v>2.2250877963125548</v>
      </c>
      <c r="F26" s="548">
        <v>811</v>
      </c>
      <c r="G26" s="577" t="s">
        <v>356</v>
      </c>
      <c r="H26" s="577" t="s">
        <v>356</v>
      </c>
      <c r="I26" s="577" t="s">
        <v>356</v>
      </c>
      <c r="J26" s="577" t="s">
        <v>356</v>
      </c>
      <c r="K26" s="577" t="s">
        <v>356</v>
      </c>
      <c r="L26" s="548">
        <v>542</v>
      </c>
      <c r="M26" s="548">
        <v>542</v>
      </c>
      <c r="N26" s="577" t="s">
        <v>356</v>
      </c>
      <c r="O26" s="577" t="s">
        <v>356</v>
      </c>
      <c r="P26" s="577" t="s">
        <v>356</v>
      </c>
      <c r="Q26" s="577" t="s">
        <v>356</v>
      </c>
      <c r="R26" s="577" t="s">
        <v>356</v>
      </c>
      <c r="S26" s="548">
        <v>269</v>
      </c>
      <c r="T26" s="548">
        <v>269</v>
      </c>
      <c r="U26" s="577" t="s">
        <v>356</v>
      </c>
      <c r="V26" s="577" t="s">
        <v>356</v>
      </c>
      <c r="W26" s="577" t="s">
        <v>356</v>
      </c>
      <c r="X26" s="577" t="s">
        <v>356</v>
      </c>
      <c r="Y26" s="577" t="s">
        <v>356</v>
      </c>
    </row>
    <row r="27" spans="1:25" s="518" customFormat="1" ht="16.5" customHeight="1">
      <c r="A27" s="568"/>
      <c r="B27" s="573" t="s">
        <v>1102</v>
      </c>
      <c r="C27" s="574" t="s">
        <v>1103</v>
      </c>
      <c r="D27" s="575">
        <v>527</v>
      </c>
      <c r="E27" s="576">
        <f t="shared" si="0"/>
        <v>1.4458955223880596</v>
      </c>
      <c r="F27" s="548">
        <v>87</v>
      </c>
      <c r="G27" s="577">
        <v>1</v>
      </c>
      <c r="H27" s="577" t="s">
        <v>356</v>
      </c>
      <c r="I27" s="548">
        <v>8</v>
      </c>
      <c r="J27" s="548">
        <v>3</v>
      </c>
      <c r="K27" s="577" t="s">
        <v>356</v>
      </c>
      <c r="L27" s="548">
        <v>261</v>
      </c>
      <c r="M27" s="548">
        <v>38</v>
      </c>
      <c r="N27" s="577" t="s">
        <v>356</v>
      </c>
      <c r="O27" s="577" t="s">
        <v>356</v>
      </c>
      <c r="P27" s="548">
        <v>7</v>
      </c>
      <c r="Q27" s="548">
        <v>1</v>
      </c>
      <c r="R27" s="577" t="s">
        <v>356</v>
      </c>
      <c r="S27" s="548">
        <v>266</v>
      </c>
      <c r="T27" s="548">
        <v>49</v>
      </c>
      <c r="U27" s="577">
        <v>1</v>
      </c>
      <c r="V27" s="577" t="s">
        <v>356</v>
      </c>
      <c r="W27" s="548">
        <v>1</v>
      </c>
      <c r="X27" s="548">
        <v>2</v>
      </c>
      <c r="Y27" s="577" t="s">
        <v>356</v>
      </c>
    </row>
    <row r="28" spans="1:25" s="518" customFormat="1" ht="16.5" customHeight="1">
      <c r="A28" s="568"/>
      <c r="B28" s="4550" t="s">
        <v>1104</v>
      </c>
      <c r="C28" s="4551"/>
      <c r="D28" s="575">
        <v>1206</v>
      </c>
      <c r="E28" s="576">
        <f t="shared" si="0"/>
        <v>3.3088235294117649</v>
      </c>
      <c r="F28" s="548">
        <v>256</v>
      </c>
      <c r="G28" s="548">
        <v>28</v>
      </c>
      <c r="H28" s="548">
        <v>95</v>
      </c>
      <c r="I28" s="548">
        <v>456</v>
      </c>
      <c r="J28" s="548">
        <v>366</v>
      </c>
      <c r="K28" s="577" t="s">
        <v>356</v>
      </c>
      <c r="L28" s="548">
        <v>833</v>
      </c>
      <c r="M28" s="548">
        <v>187</v>
      </c>
      <c r="N28" s="548">
        <v>21</v>
      </c>
      <c r="O28" s="548">
        <v>90</v>
      </c>
      <c r="P28" s="548">
        <v>436</v>
      </c>
      <c r="Q28" s="548">
        <v>94</v>
      </c>
      <c r="R28" s="577" t="s">
        <v>356</v>
      </c>
      <c r="S28" s="548">
        <v>373</v>
      </c>
      <c r="T28" s="548">
        <v>69</v>
      </c>
      <c r="U28" s="548">
        <v>7</v>
      </c>
      <c r="V28" s="548">
        <v>5</v>
      </c>
      <c r="W28" s="548">
        <v>20</v>
      </c>
      <c r="X28" s="548">
        <v>272</v>
      </c>
      <c r="Y28" s="577" t="s">
        <v>356</v>
      </c>
    </row>
    <row r="29" spans="1:25" s="518" customFormat="1" ht="16.5" customHeight="1">
      <c r="A29" s="568"/>
      <c r="B29" s="4550" t="s">
        <v>1105</v>
      </c>
      <c r="C29" s="4551"/>
      <c r="D29" s="575">
        <v>12101</v>
      </c>
      <c r="E29" s="576">
        <f t="shared" si="0"/>
        <v>33.200724319578576</v>
      </c>
      <c r="F29" s="548">
        <v>9453</v>
      </c>
      <c r="G29" s="548">
        <v>806</v>
      </c>
      <c r="H29" s="548">
        <v>272</v>
      </c>
      <c r="I29" s="548">
        <v>894</v>
      </c>
      <c r="J29" s="548">
        <v>552</v>
      </c>
      <c r="K29" s="579">
        <v>90</v>
      </c>
      <c r="L29" s="548">
        <v>8176</v>
      </c>
      <c r="M29" s="548">
        <v>6308</v>
      </c>
      <c r="N29" s="548">
        <v>615</v>
      </c>
      <c r="O29" s="548">
        <v>261</v>
      </c>
      <c r="P29" s="548">
        <v>819</v>
      </c>
      <c r="Q29" s="548">
        <v>133</v>
      </c>
      <c r="R29" s="548">
        <v>16</v>
      </c>
      <c r="S29" s="548">
        <v>3925</v>
      </c>
      <c r="T29" s="548">
        <v>3145</v>
      </c>
      <c r="U29" s="548">
        <v>191</v>
      </c>
      <c r="V29" s="548">
        <v>11</v>
      </c>
      <c r="W29" s="548">
        <v>75</v>
      </c>
      <c r="X29" s="548">
        <v>419</v>
      </c>
      <c r="Y29" s="579">
        <v>74</v>
      </c>
    </row>
    <row r="30" spans="1:25" s="518" customFormat="1" ht="16.5" customHeight="1" thickBot="1">
      <c r="A30" s="583"/>
      <c r="B30" s="4546" t="s">
        <v>1106</v>
      </c>
      <c r="C30" s="4547"/>
      <c r="D30" s="584">
        <v>20223</v>
      </c>
      <c r="E30" s="585">
        <f t="shared" si="0"/>
        <v>55.484525899912207</v>
      </c>
      <c r="F30" s="586">
        <v>16549</v>
      </c>
      <c r="G30" s="586">
        <v>805</v>
      </c>
      <c r="H30" s="586">
        <v>568</v>
      </c>
      <c r="I30" s="586">
        <v>1402</v>
      </c>
      <c r="J30" s="586">
        <v>816</v>
      </c>
      <c r="K30" s="586">
        <v>19</v>
      </c>
      <c r="L30" s="586">
        <v>8583</v>
      </c>
      <c r="M30" s="586">
        <v>6545</v>
      </c>
      <c r="N30" s="586">
        <v>552</v>
      </c>
      <c r="O30" s="586">
        <v>421</v>
      </c>
      <c r="P30" s="586">
        <v>894</v>
      </c>
      <c r="Q30" s="586">
        <v>137</v>
      </c>
      <c r="R30" s="586">
        <v>3</v>
      </c>
      <c r="S30" s="586">
        <v>11640</v>
      </c>
      <c r="T30" s="586">
        <v>10004</v>
      </c>
      <c r="U30" s="586">
        <v>253</v>
      </c>
      <c r="V30" s="586">
        <v>147</v>
      </c>
      <c r="W30" s="586">
        <v>508</v>
      </c>
      <c r="X30" s="586">
        <v>679</v>
      </c>
      <c r="Y30" s="587">
        <v>16</v>
      </c>
    </row>
    <row r="31" spans="1:25" s="518" customFormat="1" ht="18.75" customHeight="1">
      <c r="A31" s="4552" t="s">
        <v>1054</v>
      </c>
      <c r="B31" s="4553"/>
      <c r="C31" s="4553"/>
      <c r="D31" s="4543" t="s">
        <v>1055</v>
      </c>
      <c r="E31" s="4543"/>
      <c r="F31" s="4543"/>
      <c r="G31" s="4543"/>
      <c r="H31" s="4543"/>
      <c r="I31" s="4543"/>
      <c r="J31" s="4543"/>
      <c r="K31" s="4544"/>
      <c r="L31" s="4545" t="s">
        <v>379</v>
      </c>
      <c r="M31" s="4543"/>
      <c r="N31" s="4543"/>
      <c r="O31" s="4543"/>
      <c r="P31" s="4543"/>
      <c r="Q31" s="4543"/>
      <c r="R31" s="4544"/>
      <c r="S31" s="4545" t="s">
        <v>380</v>
      </c>
      <c r="T31" s="4543"/>
      <c r="U31" s="4543"/>
      <c r="V31" s="4543"/>
      <c r="W31" s="4543"/>
      <c r="X31" s="4543"/>
      <c r="Y31" s="4543"/>
    </row>
    <row r="32" spans="1:25" s="518" customFormat="1" ht="36" customHeight="1">
      <c r="A32" s="4554"/>
      <c r="B32" s="4555"/>
      <c r="C32" s="4555"/>
      <c r="D32" s="562" t="s">
        <v>838</v>
      </c>
      <c r="E32" s="563" t="s">
        <v>1056</v>
      </c>
      <c r="F32" s="564" t="s">
        <v>1057</v>
      </c>
      <c r="G32" s="564" t="s">
        <v>1058</v>
      </c>
      <c r="H32" s="565" t="s">
        <v>1059</v>
      </c>
      <c r="I32" s="565" t="s">
        <v>1060</v>
      </c>
      <c r="J32" s="566" t="s">
        <v>1061</v>
      </c>
      <c r="K32" s="566" t="s">
        <v>1062</v>
      </c>
      <c r="L32" s="564" t="s">
        <v>838</v>
      </c>
      <c r="M32" s="562" t="s">
        <v>1057</v>
      </c>
      <c r="N32" s="564" t="s">
        <v>1058</v>
      </c>
      <c r="O32" s="565" t="s">
        <v>1059</v>
      </c>
      <c r="P32" s="565" t="s">
        <v>1060</v>
      </c>
      <c r="Q32" s="588" t="s">
        <v>1061</v>
      </c>
      <c r="R32" s="588" t="s">
        <v>1062</v>
      </c>
      <c r="S32" s="564" t="s">
        <v>838</v>
      </c>
      <c r="T32" s="564" t="s">
        <v>1057</v>
      </c>
      <c r="U32" s="564" t="s">
        <v>1058</v>
      </c>
      <c r="V32" s="565" t="s">
        <v>1059</v>
      </c>
      <c r="W32" s="565" t="s">
        <v>1060</v>
      </c>
      <c r="X32" s="566" t="s">
        <v>1061</v>
      </c>
      <c r="Y32" s="566" t="s">
        <v>1062</v>
      </c>
    </row>
    <row r="33" spans="1:25" s="589" customFormat="1" ht="16.5" customHeight="1">
      <c r="A33" s="4556" t="s">
        <v>1107</v>
      </c>
      <c r="B33" s="4556"/>
      <c r="C33" s="4557"/>
      <c r="D33" s="567"/>
      <c r="E33" s="567"/>
      <c r="F33" s="567"/>
      <c r="G33" s="567"/>
      <c r="H33" s="567"/>
      <c r="I33" s="567"/>
      <c r="J33" s="567"/>
      <c r="K33" s="567"/>
      <c r="L33" s="567"/>
      <c r="M33" s="567"/>
      <c r="N33" s="567"/>
      <c r="O33" s="567"/>
      <c r="P33" s="567"/>
      <c r="Q33" s="567"/>
      <c r="R33" s="567"/>
      <c r="S33" s="567"/>
      <c r="T33" s="567"/>
      <c r="U33" s="567"/>
      <c r="V33" s="567"/>
      <c r="W33" s="567"/>
      <c r="X33" s="567"/>
      <c r="Y33" s="567"/>
    </row>
    <row r="34" spans="1:25" s="521" customFormat="1" ht="16.5" customHeight="1">
      <c r="A34" s="568"/>
      <c r="B34" s="568"/>
      <c r="C34" s="569" t="s">
        <v>838</v>
      </c>
      <c r="D34" s="570">
        <f>SUM(D35:D55)</f>
        <v>36448</v>
      </c>
      <c r="E34" s="571">
        <f>D34/$D$34*100</f>
        <v>100</v>
      </c>
      <c r="F34" s="526">
        <v>27875</v>
      </c>
      <c r="G34" s="526">
        <v>1871</v>
      </c>
      <c r="H34" s="526">
        <v>1088</v>
      </c>
      <c r="I34" s="526">
        <v>2897</v>
      </c>
      <c r="J34" s="526">
        <v>1985</v>
      </c>
      <c r="K34" s="526">
        <v>119</v>
      </c>
      <c r="L34" s="526">
        <v>19048</v>
      </c>
      <c r="M34" s="526">
        <v>13711</v>
      </c>
      <c r="N34" s="526">
        <v>1361</v>
      </c>
      <c r="O34" s="526">
        <v>880</v>
      </c>
      <c r="P34" s="526">
        <v>2287</v>
      </c>
      <c r="Q34" s="526">
        <v>438</v>
      </c>
      <c r="R34" s="526">
        <v>19</v>
      </c>
      <c r="S34" s="526">
        <v>17400</v>
      </c>
      <c r="T34" s="526">
        <v>14164</v>
      </c>
      <c r="U34" s="526">
        <v>510</v>
      </c>
      <c r="V34" s="526">
        <v>208</v>
      </c>
      <c r="W34" s="526">
        <v>610</v>
      </c>
      <c r="X34" s="526">
        <v>1547</v>
      </c>
      <c r="Y34" s="572">
        <v>100</v>
      </c>
    </row>
    <row r="35" spans="1:25" s="518" customFormat="1" ht="16.5" customHeight="1">
      <c r="A35" s="568"/>
      <c r="B35" s="573" t="s">
        <v>1064</v>
      </c>
      <c r="C35" s="574" t="s">
        <v>1108</v>
      </c>
      <c r="D35" s="575">
        <v>993</v>
      </c>
      <c r="E35" s="576">
        <f t="shared" ref="E35:E58" si="1">D35/$D$34*100</f>
        <v>2.7244293239683932</v>
      </c>
      <c r="F35" s="548">
        <v>181</v>
      </c>
      <c r="G35" s="548">
        <v>17</v>
      </c>
      <c r="H35" s="548">
        <v>72</v>
      </c>
      <c r="I35" s="548">
        <v>430</v>
      </c>
      <c r="J35" s="548">
        <v>293</v>
      </c>
      <c r="K35" s="577" t="s">
        <v>1011</v>
      </c>
      <c r="L35" s="548">
        <v>658</v>
      </c>
      <c r="M35" s="548">
        <v>123</v>
      </c>
      <c r="N35" s="548">
        <v>11</v>
      </c>
      <c r="O35" s="548">
        <v>68</v>
      </c>
      <c r="P35" s="548">
        <v>393</v>
      </c>
      <c r="Q35" s="548">
        <v>63</v>
      </c>
      <c r="R35" s="577" t="s">
        <v>1011</v>
      </c>
      <c r="S35" s="548">
        <v>335</v>
      </c>
      <c r="T35" s="548">
        <v>58</v>
      </c>
      <c r="U35" s="548">
        <v>6</v>
      </c>
      <c r="V35" s="548">
        <v>4</v>
      </c>
      <c r="W35" s="548">
        <v>37</v>
      </c>
      <c r="X35" s="548">
        <v>230</v>
      </c>
      <c r="Y35" s="577" t="s">
        <v>1011</v>
      </c>
    </row>
    <row r="36" spans="1:25" s="518" customFormat="1" ht="16.5" customHeight="1">
      <c r="A36" s="568"/>
      <c r="B36" s="573" t="s">
        <v>1109</v>
      </c>
      <c r="C36" s="574" t="s">
        <v>1110</v>
      </c>
      <c r="D36" s="575">
        <v>48</v>
      </c>
      <c r="E36" s="576">
        <f t="shared" si="1"/>
        <v>0.13169446883230904</v>
      </c>
      <c r="F36" s="548">
        <v>29</v>
      </c>
      <c r="G36" s="548">
        <v>4</v>
      </c>
      <c r="H36" s="548">
        <v>4</v>
      </c>
      <c r="I36" s="548">
        <v>7</v>
      </c>
      <c r="J36" s="548">
        <v>4</v>
      </c>
      <c r="K36" s="577" t="s">
        <v>1011</v>
      </c>
      <c r="L36" s="548">
        <v>45</v>
      </c>
      <c r="M36" s="548">
        <v>27</v>
      </c>
      <c r="N36" s="548">
        <v>4</v>
      </c>
      <c r="O36" s="548">
        <v>4</v>
      </c>
      <c r="P36" s="548">
        <v>7</v>
      </c>
      <c r="Q36" s="548">
        <v>3</v>
      </c>
      <c r="R36" s="577" t="s">
        <v>1011</v>
      </c>
      <c r="S36" s="548">
        <v>3</v>
      </c>
      <c r="T36" s="548">
        <v>2</v>
      </c>
      <c r="U36" s="577" t="s">
        <v>1011</v>
      </c>
      <c r="V36" s="577" t="s">
        <v>1011</v>
      </c>
      <c r="W36" s="577" t="s">
        <v>1011</v>
      </c>
      <c r="X36" s="548">
        <v>1</v>
      </c>
      <c r="Y36" s="577" t="s">
        <v>1011</v>
      </c>
    </row>
    <row r="37" spans="1:25" s="518" customFormat="1" ht="16.5" customHeight="1">
      <c r="A37" s="568"/>
      <c r="B37" s="573" t="s">
        <v>1068</v>
      </c>
      <c r="C37" s="574" t="s">
        <v>1067</v>
      </c>
      <c r="D37" s="575">
        <v>98</v>
      </c>
      <c r="E37" s="576">
        <f t="shared" si="1"/>
        <v>0.26887620719929761</v>
      </c>
      <c r="F37" s="548">
        <v>47</v>
      </c>
      <c r="G37" s="548">
        <v>1</v>
      </c>
      <c r="H37" s="548">
        <v>9</v>
      </c>
      <c r="I37" s="548">
        <v>23</v>
      </c>
      <c r="J37" s="548">
        <v>18</v>
      </c>
      <c r="K37" s="577" t="s">
        <v>1011</v>
      </c>
      <c r="L37" s="548">
        <v>78</v>
      </c>
      <c r="M37" s="548">
        <v>39</v>
      </c>
      <c r="N37" s="548">
        <v>1</v>
      </c>
      <c r="O37" s="548">
        <v>9</v>
      </c>
      <c r="P37" s="548">
        <v>23</v>
      </c>
      <c r="Q37" s="548">
        <v>6</v>
      </c>
      <c r="R37" s="577" t="s">
        <v>1011</v>
      </c>
      <c r="S37" s="548">
        <v>20</v>
      </c>
      <c r="T37" s="548">
        <v>8</v>
      </c>
      <c r="U37" s="577" t="s">
        <v>1011</v>
      </c>
      <c r="V37" s="577" t="s">
        <v>1011</v>
      </c>
      <c r="W37" s="577" t="s">
        <v>1011</v>
      </c>
      <c r="X37" s="548">
        <v>12</v>
      </c>
      <c r="Y37" s="577" t="s">
        <v>1011</v>
      </c>
    </row>
    <row r="38" spans="1:25" s="518" customFormat="1" ht="16.5" customHeight="1">
      <c r="A38" s="568"/>
      <c r="B38" s="573" t="s">
        <v>1070</v>
      </c>
      <c r="C38" s="574" t="s">
        <v>1069</v>
      </c>
      <c r="D38" s="575">
        <v>5</v>
      </c>
      <c r="E38" s="576">
        <f t="shared" si="1"/>
        <v>1.371817383669886E-2</v>
      </c>
      <c r="F38" s="548">
        <v>4</v>
      </c>
      <c r="G38" s="548">
        <v>1</v>
      </c>
      <c r="H38" s="577" t="s">
        <v>1011</v>
      </c>
      <c r="I38" s="577" t="s">
        <v>1011</v>
      </c>
      <c r="J38" s="577" t="s">
        <v>1011</v>
      </c>
      <c r="K38" s="577" t="s">
        <v>1011</v>
      </c>
      <c r="L38" s="548">
        <v>3</v>
      </c>
      <c r="M38" s="548">
        <v>2</v>
      </c>
      <c r="N38" s="548">
        <v>1</v>
      </c>
      <c r="O38" s="577" t="s">
        <v>1011</v>
      </c>
      <c r="P38" s="577" t="s">
        <v>1011</v>
      </c>
      <c r="Q38" s="577" t="s">
        <v>1011</v>
      </c>
      <c r="R38" s="577" t="s">
        <v>1011</v>
      </c>
      <c r="S38" s="548">
        <v>2</v>
      </c>
      <c r="T38" s="548">
        <v>2</v>
      </c>
      <c r="U38" s="577" t="s">
        <v>1011</v>
      </c>
      <c r="V38" s="577" t="s">
        <v>1011</v>
      </c>
      <c r="W38" s="577" t="s">
        <v>1011</v>
      </c>
      <c r="X38" s="577" t="s">
        <v>1011</v>
      </c>
      <c r="Y38" s="577" t="s">
        <v>1011</v>
      </c>
    </row>
    <row r="39" spans="1:25" s="518" customFormat="1" ht="16.5" customHeight="1">
      <c r="A39" s="568"/>
      <c r="B39" s="573" t="s">
        <v>1072</v>
      </c>
      <c r="C39" s="574" t="s">
        <v>1071</v>
      </c>
      <c r="D39" s="575">
        <v>2231</v>
      </c>
      <c r="E39" s="576">
        <f t="shared" si="1"/>
        <v>6.1210491659350312</v>
      </c>
      <c r="F39" s="548">
        <v>1269</v>
      </c>
      <c r="G39" s="548">
        <v>307</v>
      </c>
      <c r="H39" s="548">
        <v>145</v>
      </c>
      <c r="I39" s="548">
        <v>379</v>
      </c>
      <c r="J39" s="548">
        <v>131</v>
      </c>
      <c r="K39" s="577" t="s">
        <v>1011</v>
      </c>
      <c r="L39" s="548">
        <v>1853</v>
      </c>
      <c r="M39" s="548">
        <v>1045</v>
      </c>
      <c r="N39" s="548">
        <v>232</v>
      </c>
      <c r="O39" s="548">
        <v>143</v>
      </c>
      <c r="P39" s="548">
        <v>378</v>
      </c>
      <c r="Q39" s="548">
        <v>55</v>
      </c>
      <c r="R39" s="577" t="s">
        <v>1011</v>
      </c>
      <c r="S39" s="548">
        <v>378</v>
      </c>
      <c r="T39" s="548">
        <v>224</v>
      </c>
      <c r="U39" s="548">
        <v>75</v>
      </c>
      <c r="V39" s="548">
        <v>2</v>
      </c>
      <c r="W39" s="548">
        <v>1</v>
      </c>
      <c r="X39" s="548">
        <v>76</v>
      </c>
      <c r="Y39" s="577" t="s">
        <v>1011</v>
      </c>
    </row>
    <row r="40" spans="1:25" s="518" customFormat="1" ht="16.5" customHeight="1">
      <c r="A40" s="568"/>
      <c r="B40" s="573" t="s">
        <v>1074</v>
      </c>
      <c r="C40" s="574" t="s">
        <v>1073</v>
      </c>
      <c r="D40" s="575">
        <v>10570</v>
      </c>
      <c r="E40" s="576">
        <f t="shared" si="1"/>
        <v>29.000219490781387</v>
      </c>
      <c r="F40" s="548">
        <v>8620</v>
      </c>
      <c r="G40" s="548">
        <v>579</v>
      </c>
      <c r="H40" s="548">
        <v>191</v>
      </c>
      <c r="I40" s="548">
        <v>549</v>
      </c>
      <c r="J40" s="548">
        <v>552</v>
      </c>
      <c r="K40" s="548">
        <v>79</v>
      </c>
      <c r="L40" s="548">
        <v>6757</v>
      </c>
      <c r="M40" s="548">
        <v>5509</v>
      </c>
      <c r="N40" s="548">
        <v>442</v>
      </c>
      <c r="O40" s="548">
        <v>175</v>
      </c>
      <c r="P40" s="548">
        <v>493</v>
      </c>
      <c r="Q40" s="548">
        <v>125</v>
      </c>
      <c r="R40" s="548">
        <v>13</v>
      </c>
      <c r="S40" s="548">
        <v>3813</v>
      </c>
      <c r="T40" s="548">
        <v>3111</v>
      </c>
      <c r="U40" s="548">
        <v>137</v>
      </c>
      <c r="V40" s="548">
        <v>16</v>
      </c>
      <c r="W40" s="548">
        <v>56</v>
      </c>
      <c r="X40" s="548">
        <v>427</v>
      </c>
      <c r="Y40" s="579">
        <v>66</v>
      </c>
    </row>
    <row r="41" spans="1:25" s="518" customFormat="1" ht="16.5" customHeight="1">
      <c r="A41" s="568"/>
      <c r="B41" s="573" t="s">
        <v>1076</v>
      </c>
      <c r="C41" s="574" t="s">
        <v>1075</v>
      </c>
      <c r="D41" s="575">
        <v>63</v>
      </c>
      <c r="E41" s="576">
        <f t="shared" si="1"/>
        <v>0.17284899034240561</v>
      </c>
      <c r="F41" s="548">
        <v>63</v>
      </c>
      <c r="G41" s="577" t="s">
        <v>1011</v>
      </c>
      <c r="H41" s="577" t="s">
        <v>1011</v>
      </c>
      <c r="I41" s="577" t="s">
        <v>1011</v>
      </c>
      <c r="J41" s="577" t="s">
        <v>1011</v>
      </c>
      <c r="K41" s="577" t="s">
        <v>1011</v>
      </c>
      <c r="L41" s="548">
        <v>55</v>
      </c>
      <c r="M41" s="548">
        <v>55</v>
      </c>
      <c r="N41" s="577" t="s">
        <v>1011</v>
      </c>
      <c r="O41" s="577" t="s">
        <v>1011</v>
      </c>
      <c r="P41" s="577" t="s">
        <v>1011</v>
      </c>
      <c r="Q41" s="577" t="s">
        <v>1011</v>
      </c>
      <c r="R41" s="577" t="s">
        <v>1011</v>
      </c>
      <c r="S41" s="548">
        <v>8</v>
      </c>
      <c r="T41" s="548">
        <v>8</v>
      </c>
      <c r="U41" s="577" t="s">
        <v>1011</v>
      </c>
      <c r="V41" s="577" t="s">
        <v>1011</v>
      </c>
      <c r="W41" s="577" t="s">
        <v>1011</v>
      </c>
      <c r="X41" s="577" t="s">
        <v>1011</v>
      </c>
      <c r="Y41" s="577" t="s">
        <v>1011</v>
      </c>
    </row>
    <row r="42" spans="1:25" s="518" customFormat="1" ht="16.5" customHeight="1">
      <c r="A42" s="568"/>
      <c r="B42" s="573" t="s">
        <v>1078</v>
      </c>
      <c r="C42" s="574" t="s">
        <v>1077</v>
      </c>
      <c r="D42" s="575">
        <v>304</v>
      </c>
      <c r="E42" s="576">
        <f t="shared" si="1"/>
        <v>0.8340649692712907</v>
      </c>
      <c r="F42" s="548">
        <v>269</v>
      </c>
      <c r="G42" s="548">
        <v>18</v>
      </c>
      <c r="H42" s="548">
        <v>2</v>
      </c>
      <c r="I42" s="548">
        <v>15</v>
      </c>
      <c r="J42" s="577" t="s">
        <v>1011</v>
      </c>
      <c r="K42" s="577" t="s">
        <v>1011</v>
      </c>
      <c r="L42" s="548">
        <v>203</v>
      </c>
      <c r="M42" s="548">
        <v>175</v>
      </c>
      <c r="N42" s="548">
        <v>14</v>
      </c>
      <c r="O42" s="548">
        <v>1</v>
      </c>
      <c r="P42" s="548">
        <v>13</v>
      </c>
      <c r="Q42" s="577" t="s">
        <v>1011</v>
      </c>
      <c r="R42" s="577" t="s">
        <v>1011</v>
      </c>
      <c r="S42" s="548">
        <v>101</v>
      </c>
      <c r="T42" s="548">
        <v>94</v>
      </c>
      <c r="U42" s="548">
        <v>4</v>
      </c>
      <c r="V42" s="548">
        <v>1</v>
      </c>
      <c r="W42" s="548">
        <v>2</v>
      </c>
      <c r="X42" s="577" t="s">
        <v>1011</v>
      </c>
      <c r="Y42" s="577" t="s">
        <v>1011</v>
      </c>
    </row>
    <row r="43" spans="1:25" s="518" customFormat="1" ht="16.5" customHeight="1">
      <c r="A43" s="568"/>
      <c r="B43" s="573" t="s">
        <v>1080</v>
      </c>
      <c r="C43" s="574" t="s">
        <v>1079</v>
      </c>
      <c r="D43" s="575">
        <v>1366</v>
      </c>
      <c r="E43" s="576">
        <f t="shared" si="1"/>
        <v>3.7478050921861281</v>
      </c>
      <c r="F43" s="548">
        <v>1278</v>
      </c>
      <c r="G43" s="548">
        <v>41</v>
      </c>
      <c r="H43" s="548">
        <v>7</v>
      </c>
      <c r="I43" s="548">
        <v>32</v>
      </c>
      <c r="J43" s="548">
        <v>8</v>
      </c>
      <c r="K43" s="577" t="s">
        <v>1011</v>
      </c>
      <c r="L43" s="548">
        <v>1101</v>
      </c>
      <c r="M43" s="548">
        <v>1024</v>
      </c>
      <c r="N43" s="548">
        <v>36</v>
      </c>
      <c r="O43" s="548">
        <v>7</v>
      </c>
      <c r="P43" s="548">
        <v>31</v>
      </c>
      <c r="Q43" s="548">
        <v>3</v>
      </c>
      <c r="R43" s="577" t="s">
        <v>1011</v>
      </c>
      <c r="S43" s="548">
        <v>265</v>
      </c>
      <c r="T43" s="548">
        <v>254</v>
      </c>
      <c r="U43" s="548">
        <v>5</v>
      </c>
      <c r="V43" s="548" t="s">
        <v>356</v>
      </c>
      <c r="W43" s="548">
        <v>1</v>
      </c>
      <c r="X43" s="548">
        <v>5</v>
      </c>
      <c r="Y43" s="577" t="s">
        <v>1011</v>
      </c>
    </row>
    <row r="44" spans="1:25" s="518" customFormat="1" ht="16.5" customHeight="1">
      <c r="A44" s="568"/>
      <c r="B44" s="573" t="s">
        <v>1111</v>
      </c>
      <c r="C44" s="574" t="s">
        <v>1081</v>
      </c>
      <c r="D44" s="575">
        <v>5264</v>
      </c>
      <c r="E44" s="576">
        <f t="shared" si="1"/>
        <v>14.442493415276559</v>
      </c>
      <c r="F44" s="548">
        <v>3805</v>
      </c>
      <c r="G44" s="548">
        <v>445</v>
      </c>
      <c r="H44" s="548">
        <v>208</v>
      </c>
      <c r="I44" s="548">
        <v>410</v>
      </c>
      <c r="J44" s="548">
        <v>396</v>
      </c>
      <c r="K44" s="577" t="s">
        <v>1011</v>
      </c>
      <c r="L44" s="548">
        <v>2223</v>
      </c>
      <c r="M44" s="548">
        <v>1401</v>
      </c>
      <c r="N44" s="548">
        <v>298</v>
      </c>
      <c r="O44" s="548">
        <v>165</v>
      </c>
      <c r="P44" s="548">
        <v>283</v>
      </c>
      <c r="Q44" s="548">
        <v>76</v>
      </c>
      <c r="R44" s="577" t="s">
        <v>1011</v>
      </c>
      <c r="S44" s="548">
        <v>3041</v>
      </c>
      <c r="T44" s="548">
        <v>2404</v>
      </c>
      <c r="U44" s="548">
        <v>147</v>
      </c>
      <c r="V44" s="548">
        <v>43</v>
      </c>
      <c r="W44" s="548">
        <v>127</v>
      </c>
      <c r="X44" s="548">
        <v>320</v>
      </c>
      <c r="Y44" s="577" t="s">
        <v>1011</v>
      </c>
    </row>
    <row r="45" spans="1:25" s="518" customFormat="1" ht="16.5" customHeight="1">
      <c r="A45" s="568"/>
      <c r="B45" s="573" t="s">
        <v>1084</v>
      </c>
      <c r="C45" s="574" t="s">
        <v>1083</v>
      </c>
      <c r="D45" s="575">
        <v>538</v>
      </c>
      <c r="E45" s="576">
        <f t="shared" si="1"/>
        <v>1.4760755048287972</v>
      </c>
      <c r="F45" s="548">
        <v>484</v>
      </c>
      <c r="G45" s="548">
        <v>30</v>
      </c>
      <c r="H45" s="548">
        <v>4</v>
      </c>
      <c r="I45" s="548">
        <v>17</v>
      </c>
      <c r="J45" s="548">
        <v>3</v>
      </c>
      <c r="K45" s="577" t="s">
        <v>1011</v>
      </c>
      <c r="L45" s="548">
        <v>195</v>
      </c>
      <c r="M45" s="548">
        <v>156</v>
      </c>
      <c r="N45" s="548">
        <v>24</v>
      </c>
      <c r="O45" s="548">
        <v>3</v>
      </c>
      <c r="P45" s="548">
        <v>11</v>
      </c>
      <c r="Q45" s="548">
        <v>1</v>
      </c>
      <c r="R45" s="577" t="s">
        <v>1011</v>
      </c>
      <c r="S45" s="548">
        <v>343</v>
      </c>
      <c r="T45" s="548">
        <v>328</v>
      </c>
      <c r="U45" s="548">
        <v>6</v>
      </c>
      <c r="V45" s="548">
        <v>1</v>
      </c>
      <c r="W45" s="548">
        <v>6</v>
      </c>
      <c r="X45" s="548">
        <v>2</v>
      </c>
      <c r="Y45" s="577" t="s">
        <v>1011</v>
      </c>
    </row>
    <row r="46" spans="1:25" s="518" customFormat="1" ht="16.5" customHeight="1">
      <c r="A46" s="568"/>
      <c r="B46" s="573" t="s">
        <v>1086</v>
      </c>
      <c r="C46" s="574" t="s">
        <v>1085</v>
      </c>
      <c r="D46" s="575">
        <v>265</v>
      </c>
      <c r="E46" s="576">
        <f>D46/$D$34*100</f>
        <v>0.72706321334503943</v>
      </c>
      <c r="F46" s="548">
        <v>162</v>
      </c>
      <c r="G46" s="548">
        <v>35</v>
      </c>
      <c r="H46" s="548">
        <v>10</v>
      </c>
      <c r="I46" s="548">
        <v>40</v>
      </c>
      <c r="J46" s="548">
        <v>18</v>
      </c>
      <c r="K46" s="577" t="s">
        <v>1011</v>
      </c>
      <c r="L46" s="548">
        <v>154</v>
      </c>
      <c r="M46" s="548">
        <v>91</v>
      </c>
      <c r="N46" s="548">
        <v>23</v>
      </c>
      <c r="O46" s="548">
        <v>7</v>
      </c>
      <c r="P46" s="548">
        <v>29</v>
      </c>
      <c r="Q46" s="548">
        <v>4</v>
      </c>
      <c r="R46" s="577" t="s">
        <v>1011</v>
      </c>
      <c r="S46" s="548">
        <v>111</v>
      </c>
      <c r="T46" s="548">
        <v>71</v>
      </c>
      <c r="U46" s="548">
        <v>12</v>
      </c>
      <c r="V46" s="548">
        <v>3</v>
      </c>
      <c r="W46" s="548">
        <v>11</v>
      </c>
      <c r="X46" s="548">
        <v>14</v>
      </c>
      <c r="Y46" s="577" t="s">
        <v>1011</v>
      </c>
    </row>
    <row r="47" spans="1:25" s="518" customFormat="1" ht="16.5" customHeight="1">
      <c r="A47" s="568"/>
      <c r="B47" s="573" t="s">
        <v>1088</v>
      </c>
      <c r="C47" s="580" t="s">
        <v>1087</v>
      </c>
      <c r="D47" s="575">
        <v>490</v>
      </c>
      <c r="E47" s="576">
        <f t="shared" ref="E47:E53" si="2">D47/$D$34*100</f>
        <v>1.3443810359964881</v>
      </c>
      <c r="F47" s="548">
        <v>276</v>
      </c>
      <c r="G47" s="548">
        <v>34</v>
      </c>
      <c r="H47" s="548">
        <v>31</v>
      </c>
      <c r="I47" s="548">
        <v>111</v>
      </c>
      <c r="J47" s="548">
        <v>38</v>
      </c>
      <c r="K47" s="577" t="s">
        <v>1012</v>
      </c>
      <c r="L47" s="548">
        <v>319</v>
      </c>
      <c r="M47" s="548">
        <v>159</v>
      </c>
      <c r="N47" s="548">
        <v>28</v>
      </c>
      <c r="O47" s="548">
        <v>30</v>
      </c>
      <c r="P47" s="548">
        <v>97</v>
      </c>
      <c r="Q47" s="548">
        <v>5</v>
      </c>
      <c r="R47" s="577" t="s">
        <v>1012</v>
      </c>
      <c r="S47" s="548">
        <v>171</v>
      </c>
      <c r="T47" s="548">
        <v>117</v>
      </c>
      <c r="U47" s="548">
        <v>6</v>
      </c>
      <c r="V47" s="548">
        <v>1</v>
      </c>
      <c r="W47" s="548">
        <v>14</v>
      </c>
      <c r="X47" s="548">
        <v>33</v>
      </c>
      <c r="Y47" s="577" t="s">
        <v>1012</v>
      </c>
    </row>
    <row r="48" spans="1:25" s="518" customFormat="1" ht="16.5" customHeight="1">
      <c r="A48" s="568"/>
      <c r="B48" s="573" t="s">
        <v>1090</v>
      </c>
      <c r="C48" s="574" t="s">
        <v>1089</v>
      </c>
      <c r="D48" s="575">
        <v>4171</v>
      </c>
      <c r="E48" s="576">
        <f t="shared" si="2"/>
        <v>11.443700614574189</v>
      </c>
      <c r="F48" s="548">
        <v>3375</v>
      </c>
      <c r="G48" s="548">
        <v>143</v>
      </c>
      <c r="H48" s="548">
        <v>184</v>
      </c>
      <c r="I48" s="548">
        <v>200</v>
      </c>
      <c r="J48" s="548">
        <v>257</v>
      </c>
      <c r="K48" s="577" t="s">
        <v>1011</v>
      </c>
      <c r="L48" s="548">
        <v>1533</v>
      </c>
      <c r="M48" s="548">
        <v>1151</v>
      </c>
      <c r="N48" s="548">
        <v>86</v>
      </c>
      <c r="O48" s="548">
        <v>115</v>
      </c>
      <c r="P48" s="548">
        <v>132</v>
      </c>
      <c r="Q48" s="548">
        <v>45</v>
      </c>
      <c r="R48" s="577" t="s">
        <v>1011</v>
      </c>
      <c r="S48" s="548">
        <v>2638</v>
      </c>
      <c r="T48" s="548">
        <v>2224</v>
      </c>
      <c r="U48" s="548">
        <v>57</v>
      </c>
      <c r="V48" s="548">
        <v>69</v>
      </c>
      <c r="W48" s="548">
        <v>68</v>
      </c>
      <c r="X48" s="548">
        <v>212</v>
      </c>
      <c r="Y48" s="577" t="s">
        <v>1011</v>
      </c>
    </row>
    <row r="49" spans="1:26" s="518" customFormat="1" ht="16.5" customHeight="1">
      <c r="A49" s="568"/>
      <c r="B49" s="573" t="s">
        <v>1092</v>
      </c>
      <c r="C49" s="580" t="s">
        <v>1091</v>
      </c>
      <c r="D49" s="575">
        <v>1673</v>
      </c>
      <c r="E49" s="576">
        <f t="shared" si="2"/>
        <v>4.5901009657594383</v>
      </c>
      <c r="F49" s="548">
        <v>1125</v>
      </c>
      <c r="G49" s="548">
        <v>62</v>
      </c>
      <c r="H49" s="548">
        <v>91</v>
      </c>
      <c r="I49" s="548">
        <v>250</v>
      </c>
      <c r="J49" s="548">
        <v>137</v>
      </c>
      <c r="K49" s="577">
        <v>8</v>
      </c>
      <c r="L49" s="548">
        <v>659</v>
      </c>
      <c r="M49" s="548">
        <v>414</v>
      </c>
      <c r="N49" s="548">
        <v>49</v>
      </c>
      <c r="O49" s="548">
        <v>46</v>
      </c>
      <c r="P49" s="548">
        <v>124</v>
      </c>
      <c r="Q49" s="548">
        <v>26</v>
      </c>
      <c r="R49" s="577" t="s">
        <v>1011</v>
      </c>
      <c r="S49" s="548">
        <v>1014</v>
      </c>
      <c r="T49" s="548">
        <v>711</v>
      </c>
      <c r="U49" s="548">
        <v>13</v>
      </c>
      <c r="V49" s="548">
        <v>45</v>
      </c>
      <c r="W49" s="548">
        <v>126</v>
      </c>
      <c r="X49" s="548">
        <v>111</v>
      </c>
      <c r="Y49" s="577">
        <v>8</v>
      </c>
    </row>
    <row r="50" spans="1:26" s="518" customFormat="1" ht="16.5" customHeight="1">
      <c r="A50" s="568"/>
      <c r="B50" s="573" t="s">
        <v>1094</v>
      </c>
      <c r="C50" s="574" t="s">
        <v>1093</v>
      </c>
      <c r="D50" s="575">
        <v>1031</v>
      </c>
      <c r="E50" s="576">
        <f>D50/$D$34*100</f>
        <v>2.8286874451273047</v>
      </c>
      <c r="F50" s="548">
        <v>917</v>
      </c>
      <c r="G50" s="548">
        <v>6</v>
      </c>
      <c r="H50" s="548">
        <v>14</v>
      </c>
      <c r="I50" s="548">
        <v>79</v>
      </c>
      <c r="J50" s="548">
        <v>15</v>
      </c>
      <c r="K50" s="577" t="s">
        <v>1011</v>
      </c>
      <c r="L50" s="548">
        <v>377</v>
      </c>
      <c r="M50" s="548">
        <v>339</v>
      </c>
      <c r="N50" s="548">
        <v>5</v>
      </c>
      <c r="O50" s="548">
        <v>7</v>
      </c>
      <c r="P50" s="548">
        <v>20</v>
      </c>
      <c r="Q50" s="548">
        <v>6</v>
      </c>
      <c r="R50" s="577" t="s">
        <v>1011</v>
      </c>
      <c r="S50" s="548">
        <v>654</v>
      </c>
      <c r="T50" s="548">
        <v>578</v>
      </c>
      <c r="U50" s="548">
        <v>1</v>
      </c>
      <c r="V50" s="548">
        <v>7</v>
      </c>
      <c r="W50" s="548">
        <v>59</v>
      </c>
      <c r="X50" s="548">
        <v>9</v>
      </c>
      <c r="Y50" s="577" t="s">
        <v>1011</v>
      </c>
    </row>
    <row r="51" spans="1:26" s="518" customFormat="1" ht="16.5" customHeight="1">
      <c r="A51" s="568"/>
      <c r="B51" s="573" t="s">
        <v>1096</v>
      </c>
      <c r="C51" s="574" t="s">
        <v>1095</v>
      </c>
      <c r="D51" s="575">
        <v>3947</v>
      </c>
      <c r="E51" s="576">
        <f t="shared" si="2"/>
        <v>10.829126426690079</v>
      </c>
      <c r="F51" s="548">
        <v>3701</v>
      </c>
      <c r="G51" s="548">
        <v>38</v>
      </c>
      <c r="H51" s="548">
        <v>75</v>
      </c>
      <c r="I51" s="548">
        <v>66</v>
      </c>
      <c r="J51" s="548">
        <v>67</v>
      </c>
      <c r="K51" s="577" t="s">
        <v>1011</v>
      </c>
      <c r="L51" s="548">
        <v>780</v>
      </c>
      <c r="M51" s="548">
        <v>638</v>
      </c>
      <c r="N51" s="548">
        <v>19</v>
      </c>
      <c r="O51" s="548">
        <v>71</v>
      </c>
      <c r="P51" s="548">
        <v>48</v>
      </c>
      <c r="Q51" s="548">
        <v>4</v>
      </c>
      <c r="R51" s="577" t="s">
        <v>1011</v>
      </c>
      <c r="S51" s="548">
        <v>3167</v>
      </c>
      <c r="T51" s="548">
        <v>3063</v>
      </c>
      <c r="U51" s="548">
        <v>19</v>
      </c>
      <c r="V51" s="548">
        <v>4</v>
      </c>
      <c r="W51" s="548">
        <v>18</v>
      </c>
      <c r="X51" s="548">
        <v>63</v>
      </c>
      <c r="Y51" s="577" t="s">
        <v>1011</v>
      </c>
    </row>
    <row r="52" spans="1:26" s="518" customFormat="1" ht="16.5" customHeight="1">
      <c r="A52" s="568"/>
      <c r="B52" s="573" t="s">
        <v>1098</v>
      </c>
      <c r="C52" s="574" t="s">
        <v>1097</v>
      </c>
      <c r="D52" s="575">
        <v>339</v>
      </c>
      <c r="E52" s="576">
        <f t="shared" si="2"/>
        <v>0.93009218612818256</v>
      </c>
      <c r="F52" s="548">
        <v>332</v>
      </c>
      <c r="G52" s="548">
        <v>4</v>
      </c>
      <c r="H52" s="548">
        <v>2</v>
      </c>
      <c r="I52" s="577" t="s">
        <v>1011</v>
      </c>
      <c r="J52" s="577" t="s">
        <v>1011</v>
      </c>
      <c r="K52" s="577" t="s">
        <v>1011</v>
      </c>
      <c r="L52" s="548">
        <v>198</v>
      </c>
      <c r="M52" s="548">
        <v>192</v>
      </c>
      <c r="N52" s="548">
        <v>4</v>
      </c>
      <c r="O52" s="548">
        <v>1</v>
      </c>
      <c r="P52" s="577" t="s">
        <v>1011</v>
      </c>
      <c r="Q52" s="577" t="s">
        <v>1011</v>
      </c>
      <c r="R52" s="577" t="s">
        <v>1011</v>
      </c>
      <c r="S52" s="548">
        <v>141</v>
      </c>
      <c r="T52" s="548">
        <v>140</v>
      </c>
      <c r="U52" s="577" t="s">
        <v>1011</v>
      </c>
      <c r="V52" s="548">
        <v>1</v>
      </c>
      <c r="W52" s="577" t="s">
        <v>1011</v>
      </c>
      <c r="X52" s="577" t="s">
        <v>1011</v>
      </c>
      <c r="Y52" s="577" t="s">
        <v>1011</v>
      </c>
    </row>
    <row r="53" spans="1:26" s="518" customFormat="1" ht="16.5" customHeight="1">
      <c r="A53" s="568"/>
      <c r="B53" s="573" t="s">
        <v>1100</v>
      </c>
      <c r="C53" s="582" t="s">
        <v>1099</v>
      </c>
      <c r="D53" s="575">
        <v>1586</v>
      </c>
      <c r="E53" s="576">
        <f t="shared" si="2"/>
        <v>4.351404741000878</v>
      </c>
      <c r="F53" s="548">
        <v>1081</v>
      </c>
      <c r="G53" s="548">
        <v>106</v>
      </c>
      <c r="H53" s="548">
        <v>39</v>
      </c>
      <c r="I53" s="548">
        <v>282</v>
      </c>
      <c r="J53" s="548">
        <v>46</v>
      </c>
      <c r="K53" s="548">
        <v>32</v>
      </c>
      <c r="L53" s="548">
        <v>910</v>
      </c>
      <c r="M53" s="548">
        <v>575</v>
      </c>
      <c r="N53" s="548">
        <v>84</v>
      </c>
      <c r="O53" s="548">
        <v>28</v>
      </c>
      <c r="P53" s="548">
        <v>201</v>
      </c>
      <c r="Q53" s="548">
        <v>16</v>
      </c>
      <c r="R53" s="548">
        <v>6</v>
      </c>
      <c r="S53" s="548">
        <v>676</v>
      </c>
      <c r="T53" s="548">
        <v>506</v>
      </c>
      <c r="U53" s="548">
        <v>22</v>
      </c>
      <c r="V53" s="548">
        <v>11</v>
      </c>
      <c r="W53" s="548">
        <v>81</v>
      </c>
      <c r="X53" s="548">
        <v>30</v>
      </c>
      <c r="Y53" s="579">
        <v>26</v>
      </c>
    </row>
    <row r="54" spans="1:26" s="518" customFormat="1" ht="16.5" customHeight="1">
      <c r="A54" s="568"/>
      <c r="B54" s="573" t="s">
        <v>1102</v>
      </c>
      <c r="C54" s="574" t="s">
        <v>1101</v>
      </c>
      <c r="D54" s="575">
        <v>818</v>
      </c>
      <c r="E54" s="576">
        <f t="shared" si="1"/>
        <v>2.2442932396839335</v>
      </c>
      <c r="F54" s="548">
        <v>818</v>
      </c>
      <c r="G54" s="577" t="s">
        <v>1011</v>
      </c>
      <c r="H54" s="577" t="s">
        <v>1011</v>
      </c>
      <c r="I54" s="577" t="s">
        <v>1011</v>
      </c>
      <c r="J54" s="577" t="s">
        <v>1011</v>
      </c>
      <c r="K54" s="577" t="s">
        <v>1011</v>
      </c>
      <c r="L54" s="548">
        <v>580</v>
      </c>
      <c r="M54" s="548">
        <v>580</v>
      </c>
      <c r="N54" s="577" t="s">
        <v>1011</v>
      </c>
      <c r="O54" s="577" t="s">
        <v>1011</v>
      </c>
      <c r="P54" s="577" t="s">
        <v>1011</v>
      </c>
      <c r="Q54" s="577" t="s">
        <v>1011</v>
      </c>
      <c r="R54" s="577" t="s">
        <v>1011</v>
      </c>
      <c r="S54" s="548">
        <v>238</v>
      </c>
      <c r="T54" s="548">
        <v>238</v>
      </c>
      <c r="U54" s="577" t="s">
        <v>1011</v>
      </c>
      <c r="V54" s="577" t="s">
        <v>1011</v>
      </c>
      <c r="W54" s="577" t="s">
        <v>1011</v>
      </c>
      <c r="X54" s="577" t="s">
        <v>1011</v>
      </c>
      <c r="Y54" s="577" t="s">
        <v>1011</v>
      </c>
    </row>
    <row r="55" spans="1:26" s="518" customFormat="1" ht="16.5" customHeight="1">
      <c r="A55" s="568"/>
      <c r="B55" s="573" t="s">
        <v>1112</v>
      </c>
      <c r="C55" s="574" t="s">
        <v>1103</v>
      </c>
      <c r="D55" s="575">
        <v>648</v>
      </c>
      <c r="E55" s="576">
        <f t="shared" si="1"/>
        <v>1.777875329236172</v>
      </c>
      <c r="F55" s="548">
        <v>39</v>
      </c>
      <c r="G55" s="577" t="s">
        <v>1011</v>
      </c>
      <c r="H55" s="577" t="s">
        <v>1011</v>
      </c>
      <c r="I55" s="548">
        <v>7</v>
      </c>
      <c r="J55" s="548">
        <v>2</v>
      </c>
      <c r="K55" s="577" t="s">
        <v>1011</v>
      </c>
      <c r="L55" s="548">
        <v>367</v>
      </c>
      <c r="M55" s="548">
        <v>16</v>
      </c>
      <c r="N55" s="577" t="s">
        <v>1011</v>
      </c>
      <c r="O55" s="577" t="s">
        <v>1011</v>
      </c>
      <c r="P55" s="548">
        <v>4</v>
      </c>
      <c r="Q55" s="548" t="s">
        <v>1012</v>
      </c>
      <c r="R55" s="577" t="s">
        <v>1011</v>
      </c>
      <c r="S55" s="548">
        <v>281</v>
      </c>
      <c r="T55" s="548">
        <v>23</v>
      </c>
      <c r="U55" s="577" t="s">
        <v>1011</v>
      </c>
      <c r="V55" s="577" t="s">
        <v>1011</v>
      </c>
      <c r="W55" s="548">
        <v>3</v>
      </c>
      <c r="X55" s="548">
        <v>2</v>
      </c>
      <c r="Y55" s="577" t="s">
        <v>1011</v>
      </c>
    </row>
    <row r="56" spans="1:26" s="518" customFormat="1" ht="16.5" customHeight="1">
      <c r="A56" s="568"/>
      <c r="B56" s="4550" t="s">
        <v>1104</v>
      </c>
      <c r="C56" s="4551"/>
      <c r="D56" s="575">
        <v>1139</v>
      </c>
      <c r="E56" s="576">
        <f t="shared" si="1"/>
        <v>3.125</v>
      </c>
      <c r="F56" s="548">
        <v>257</v>
      </c>
      <c r="G56" s="548">
        <v>22</v>
      </c>
      <c r="H56" s="548">
        <v>85</v>
      </c>
      <c r="I56" s="548">
        <v>460</v>
      </c>
      <c r="J56" s="548">
        <v>315</v>
      </c>
      <c r="K56" s="577" t="s">
        <v>1011</v>
      </c>
      <c r="L56" s="548">
        <v>781</v>
      </c>
      <c r="M56" s="548">
        <v>189</v>
      </c>
      <c r="N56" s="548">
        <v>16</v>
      </c>
      <c r="O56" s="548">
        <v>81</v>
      </c>
      <c r="P56" s="548">
        <v>423</v>
      </c>
      <c r="Q56" s="548">
        <v>72</v>
      </c>
      <c r="R56" s="577" t="s">
        <v>1011</v>
      </c>
      <c r="S56" s="548">
        <v>358</v>
      </c>
      <c r="T56" s="548">
        <v>68</v>
      </c>
      <c r="U56" s="548">
        <v>6</v>
      </c>
      <c r="V56" s="548">
        <v>4</v>
      </c>
      <c r="W56" s="548">
        <v>37</v>
      </c>
      <c r="X56" s="548">
        <v>243</v>
      </c>
      <c r="Y56" s="577" t="s">
        <v>1011</v>
      </c>
    </row>
    <row r="57" spans="1:26" s="518" customFormat="1" ht="16.5" customHeight="1">
      <c r="A57" s="568"/>
      <c r="B57" s="4550" t="s">
        <v>1105</v>
      </c>
      <c r="C57" s="4551"/>
      <c r="D57" s="575">
        <v>12806</v>
      </c>
      <c r="E57" s="576">
        <f t="shared" si="1"/>
        <v>35.134986830553117</v>
      </c>
      <c r="F57" s="548">
        <v>9893</v>
      </c>
      <c r="G57" s="548">
        <v>887</v>
      </c>
      <c r="H57" s="548">
        <v>336</v>
      </c>
      <c r="I57" s="548">
        <v>928</v>
      </c>
      <c r="J57" s="548">
        <v>683</v>
      </c>
      <c r="K57" s="579">
        <v>79</v>
      </c>
      <c r="L57" s="548">
        <v>8613</v>
      </c>
      <c r="M57" s="548">
        <v>6556</v>
      </c>
      <c r="N57" s="548">
        <v>675</v>
      </c>
      <c r="O57" s="548">
        <v>318</v>
      </c>
      <c r="P57" s="548">
        <v>871</v>
      </c>
      <c r="Q57" s="548">
        <v>180</v>
      </c>
      <c r="R57" s="548">
        <v>13</v>
      </c>
      <c r="S57" s="548">
        <v>4193</v>
      </c>
      <c r="T57" s="548">
        <v>3337</v>
      </c>
      <c r="U57" s="548">
        <v>212</v>
      </c>
      <c r="V57" s="548">
        <v>18</v>
      </c>
      <c r="W57" s="548">
        <v>57</v>
      </c>
      <c r="X57" s="548">
        <v>503</v>
      </c>
      <c r="Y57" s="579">
        <v>66</v>
      </c>
    </row>
    <row r="58" spans="1:26" s="518" customFormat="1" ht="16.5" customHeight="1" thickBot="1">
      <c r="A58" s="583"/>
      <c r="B58" s="4546" t="s">
        <v>1106</v>
      </c>
      <c r="C58" s="4547"/>
      <c r="D58" s="584">
        <v>21855</v>
      </c>
      <c r="E58" s="585">
        <f t="shared" si="1"/>
        <v>59.962137840210715</v>
      </c>
      <c r="F58" s="586">
        <v>17686</v>
      </c>
      <c r="G58" s="586">
        <v>962</v>
      </c>
      <c r="H58" s="586">
        <v>667</v>
      </c>
      <c r="I58" s="586">
        <v>1502</v>
      </c>
      <c r="J58" s="586">
        <v>985</v>
      </c>
      <c r="K58" s="586">
        <v>40</v>
      </c>
      <c r="L58" s="586">
        <v>9287</v>
      </c>
      <c r="M58" s="586">
        <v>6950</v>
      </c>
      <c r="N58" s="586">
        <v>670</v>
      </c>
      <c r="O58" s="586">
        <v>481</v>
      </c>
      <c r="P58" s="586">
        <v>989</v>
      </c>
      <c r="Q58" s="586">
        <v>186</v>
      </c>
      <c r="R58" s="586">
        <v>6</v>
      </c>
      <c r="S58" s="586">
        <v>12568</v>
      </c>
      <c r="T58" s="586">
        <v>10736</v>
      </c>
      <c r="U58" s="586">
        <v>292</v>
      </c>
      <c r="V58" s="586">
        <v>186</v>
      </c>
      <c r="W58" s="586">
        <v>513</v>
      </c>
      <c r="X58" s="586">
        <v>799</v>
      </c>
      <c r="Y58" s="587">
        <v>34</v>
      </c>
    </row>
    <row r="59" spans="1:26">
      <c r="A59" s="4552" t="s">
        <v>1054</v>
      </c>
      <c r="B59" s="4553"/>
      <c r="C59" s="4553"/>
      <c r="D59" s="4543" t="s">
        <v>838</v>
      </c>
      <c r="E59" s="4543"/>
      <c r="F59" s="4543"/>
      <c r="G59" s="4543"/>
      <c r="H59" s="4543"/>
      <c r="I59" s="4543"/>
      <c r="J59" s="4543"/>
      <c r="K59" s="4544"/>
      <c r="L59" s="4545" t="s">
        <v>379</v>
      </c>
      <c r="M59" s="4543"/>
      <c r="N59" s="4543"/>
      <c r="O59" s="4543"/>
      <c r="P59" s="4543"/>
      <c r="Q59" s="4543"/>
      <c r="R59" s="4544"/>
      <c r="S59" s="4545" t="s">
        <v>380</v>
      </c>
      <c r="T59" s="4543"/>
      <c r="U59" s="4543"/>
      <c r="V59" s="4543"/>
      <c r="W59" s="4543"/>
      <c r="X59" s="4543"/>
      <c r="Y59" s="4543"/>
    </row>
    <row r="60" spans="1:26" ht="33">
      <c r="A60" s="4554"/>
      <c r="B60" s="4555"/>
      <c r="C60" s="4555"/>
      <c r="D60" s="562" t="s">
        <v>838</v>
      </c>
      <c r="E60" s="563" t="s">
        <v>1056</v>
      </c>
      <c r="F60" s="564" t="s">
        <v>1057</v>
      </c>
      <c r="G60" s="564" t="s">
        <v>1058</v>
      </c>
      <c r="H60" s="565" t="s">
        <v>1059</v>
      </c>
      <c r="I60" s="565" t="s">
        <v>1060</v>
      </c>
      <c r="J60" s="566" t="s">
        <v>1061</v>
      </c>
      <c r="K60" s="566" t="s">
        <v>1062</v>
      </c>
      <c r="L60" s="564" t="s">
        <v>838</v>
      </c>
      <c r="M60" s="562" t="s">
        <v>1057</v>
      </c>
      <c r="N60" s="564" t="s">
        <v>1058</v>
      </c>
      <c r="O60" s="565" t="s">
        <v>1059</v>
      </c>
      <c r="P60" s="565" t="s">
        <v>1060</v>
      </c>
      <c r="Q60" s="588" t="s">
        <v>1061</v>
      </c>
      <c r="R60" s="588" t="s">
        <v>1062</v>
      </c>
      <c r="S60" s="564" t="s">
        <v>838</v>
      </c>
      <c r="T60" s="564" t="s">
        <v>1057</v>
      </c>
      <c r="U60" s="564" t="s">
        <v>1058</v>
      </c>
      <c r="V60" s="565" t="s">
        <v>1059</v>
      </c>
      <c r="W60" s="565" t="s">
        <v>1060</v>
      </c>
      <c r="X60" s="566" t="s">
        <v>1061</v>
      </c>
      <c r="Y60" s="566" t="s">
        <v>1062</v>
      </c>
    </row>
    <row r="61" spans="1:26" s="518" customFormat="1" ht="18.75" customHeight="1">
      <c r="A61" s="4556" t="s">
        <v>1113</v>
      </c>
      <c r="B61" s="4556"/>
      <c r="C61" s="4557"/>
      <c r="D61" s="590"/>
      <c r="E61" s="591"/>
      <c r="F61" s="592"/>
      <c r="G61" s="592"/>
      <c r="H61" s="592"/>
      <c r="I61" s="592"/>
      <c r="J61" s="592"/>
      <c r="K61" s="592"/>
      <c r="L61" s="592"/>
      <c r="M61" s="592"/>
      <c r="N61" s="592"/>
      <c r="O61" s="592"/>
      <c r="P61" s="592"/>
      <c r="Q61" s="592"/>
      <c r="R61" s="592"/>
      <c r="S61" s="592"/>
      <c r="T61" s="592"/>
      <c r="U61" s="592"/>
      <c r="V61" s="592"/>
      <c r="W61" s="592"/>
      <c r="X61" s="592"/>
      <c r="Y61" s="590"/>
    </row>
    <row r="62" spans="1:26" s="518" customFormat="1" ht="15" customHeight="1">
      <c r="A62" s="568"/>
      <c r="B62" s="568"/>
      <c r="C62" s="569" t="s">
        <v>838</v>
      </c>
      <c r="D62" s="570">
        <v>39831</v>
      </c>
      <c r="E62" s="571">
        <v>100</v>
      </c>
      <c r="F62" s="526">
        <v>29829</v>
      </c>
      <c r="G62" s="526">
        <v>1801</v>
      </c>
      <c r="H62" s="526">
        <v>1420</v>
      </c>
      <c r="I62" s="526">
        <v>3664</v>
      </c>
      <c r="J62" s="526">
        <v>2924</v>
      </c>
      <c r="K62" s="526">
        <v>188</v>
      </c>
      <c r="L62" s="526">
        <v>20919</v>
      </c>
      <c r="M62" s="526">
        <v>14903</v>
      </c>
      <c r="N62" s="526">
        <v>1269</v>
      </c>
      <c r="O62" s="526">
        <v>1179</v>
      </c>
      <c r="P62" s="526">
        <v>2903</v>
      </c>
      <c r="Q62" s="526">
        <v>630</v>
      </c>
      <c r="R62" s="526">
        <v>34</v>
      </c>
      <c r="S62" s="526">
        <v>18912</v>
      </c>
      <c r="T62" s="526">
        <v>14926</v>
      </c>
      <c r="U62" s="526">
        <v>532</v>
      </c>
      <c r="V62" s="526">
        <v>241</v>
      </c>
      <c r="W62" s="526">
        <v>761</v>
      </c>
      <c r="X62" s="526">
        <v>2294</v>
      </c>
      <c r="Y62" s="572">
        <v>154</v>
      </c>
    </row>
    <row r="63" spans="1:26" s="518" customFormat="1" ht="15" customHeight="1">
      <c r="A63" s="568"/>
      <c r="B63" s="573" t="s">
        <v>1064</v>
      </c>
      <c r="C63" s="574" t="s">
        <v>1108</v>
      </c>
      <c r="D63" s="575">
        <v>1172</v>
      </c>
      <c r="E63" s="576">
        <v>2.9424317742461903</v>
      </c>
      <c r="F63" s="548">
        <v>152</v>
      </c>
      <c r="G63" s="548">
        <v>10</v>
      </c>
      <c r="H63" s="548">
        <v>65</v>
      </c>
      <c r="I63" s="548">
        <v>520</v>
      </c>
      <c r="J63" s="548">
        <v>425</v>
      </c>
      <c r="K63" s="577" t="s">
        <v>1011</v>
      </c>
      <c r="L63" s="548">
        <v>725</v>
      </c>
      <c r="M63" s="548">
        <v>99</v>
      </c>
      <c r="N63" s="548">
        <v>5</v>
      </c>
      <c r="O63" s="548">
        <v>64</v>
      </c>
      <c r="P63" s="548">
        <v>472</v>
      </c>
      <c r="Q63" s="548">
        <v>85</v>
      </c>
      <c r="R63" s="577" t="s">
        <v>1011</v>
      </c>
      <c r="S63" s="548">
        <v>447</v>
      </c>
      <c r="T63" s="548">
        <v>53</v>
      </c>
      <c r="U63" s="548">
        <v>5</v>
      </c>
      <c r="V63" s="548">
        <v>1</v>
      </c>
      <c r="W63" s="548">
        <v>48</v>
      </c>
      <c r="X63" s="548">
        <v>340</v>
      </c>
      <c r="Y63" s="577" t="s">
        <v>1011</v>
      </c>
      <c r="Z63" s="589"/>
    </row>
    <row r="64" spans="1:26" s="521" customFormat="1" ht="15" customHeight="1">
      <c r="A64" s="568"/>
      <c r="B64" s="573" t="s">
        <v>1109</v>
      </c>
      <c r="C64" s="574" t="s">
        <v>1110</v>
      </c>
      <c r="D64" s="575">
        <v>42</v>
      </c>
      <c r="E64" s="576">
        <v>0.10544550726820819</v>
      </c>
      <c r="F64" s="548">
        <v>26</v>
      </c>
      <c r="G64" s="548">
        <v>2</v>
      </c>
      <c r="H64" s="548">
        <v>4</v>
      </c>
      <c r="I64" s="548">
        <v>6</v>
      </c>
      <c r="J64" s="548">
        <v>4</v>
      </c>
      <c r="K64" s="577" t="s">
        <v>1011</v>
      </c>
      <c r="L64" s="548">
        <v>38</v>
      </c>
      <c r="M64" s="548">
        <v>24</v>
      </c>
      <c r="N64" s="548">
        <v>2</v>
      </c>
      <c r="O64" s="548">
        <v>4</v>
      </c>
      <c r="P64" s="548">
        <v>6</v>
      </c>
      <c r="Q64" s="548">
        <v>2</v>
      </c>
      <c r="R64" s="577" t="s">
        <v>1011</v>
      </c>
      <c r="S64" s="548">
        <v>4</v>
      </c>
      <c r="T64" s="548">
        <v>2</v>
      </c>
      <c r="U64" s="577" t="s">
        <v>1011</v>
      </c>
      <c r="V64" s="577" t="s">
        <v>1011</v>
      </c>
      <c r="W64" s="577" t="s">
        <v>1011</v>
      </c>
      <c r="X64" s="548">
        <v>2</v>
      </c>
      <c r="Y64" s="577" t="s">
        <v>1011</v>
      </c>
      <c r="Z64" s="593"/>
    </row>
    <row r="65" spans="1:26" s="518" customFormat="1" ht="15" customHeight="1">
      <c r="A65" s="568"/>
      <c r="B65" s="573" t="s">
        <v>1068</v>
      </c>
      <c r="C65" s="574" t="s">
        <v>1067</v>
      </c>
      <c r="D65" s="575">
        <v>110</v>
      </c>
      <c r="E65" s="576">
        <v>0.27616680475006905</v>
      </c>
      <c r="F65" s="548">
        <v>41</v>
      </c>
      <c r="G65" s="548">
        <v>2</v>
      </c>
      <c r="H65" s="548">
        <v>17</v>
      </c>
      <c r="I65" s="548">
        <v>30</v>
      </c>
      <c r="J65" s="548">
        <v>20</v>
      </c>
      <c r="K65" s="577" t="s">
        <v>1011</v>
      </c>
      <c r="L65" s="548">
        <v>87</v>
      </c>
      <c r="M65" s="548">
        <v>39</v>
      </c>
      <c r="N65" s="548">
        <v>1</v>
      </c>
      <c r="O65" s="548">
        <v>17</v>
      </c>
      <c r="P65" s="548">
        <v>29</v>
      </c>
      <c r="Q65" s="548">
        <v>1</v>
      </c>
      <c r="R65" s="577" t="s">
        <v>1011</v>
      </c>
      <c r="S65" s="548">
        <v>23</v>
      </c>
      <c r="T65" s="548">
        <v>2</v>
      </c>
      <c r="U65" s="548">
        <v>1</v>
      </c>
      <c r="V65" s="548" t="s">
        <v>1012</v>
      </c>
      <c r="W65" s="548">
        <v>1</v>
      </c>
      <c r="X65" s="548">
        <v>19</v>
      </c>
      <c r="Y65" s="577" t="s">
        <v>1011</v>
      </c>
      <c r="Z65" s="589"/>
    </row>
    <row r="66" spans="1:26" s="518" customFormat="1" ht="15" customHeight="1">
      <c r="A66" s="568"/>
      <c r="B66" s="573" t="s">
        <v>1070</v>
      </c>
      <c r="C66" s="574" t="s">
        <v>1069</v>
      </c>
      <c r="D66" s="575">
        <v>1</v>
      </c>
      <c r="E66" s="576">
        <v>2.5106073159097183E-3</v>
      </c>
      <c r="F66" s="548">
        <v>1</v>
      </c>
      <c r="G66" s="577" t="s">
        <v>1011</v>
      </c>
      <c r="H66" s="577" t="s">
        <v>1011</v>
      </c>
      <c r="I66" s="577" t="s">
        <v>1011</v>
      </c>
      <c r="J66" s="577" t="s">
        <v>1011</v>
      </c>
      <c r="K66" s="577" t="s">
        <v>1011</v>
      </c>
      <c r="L66" s="548">
        <v>1</v>
      </c>
      <c r="M66" s="548">
        <v>1</v>
      </c>
      <c r="N66" s="577" t="s">
        <v>1011</v>
      </c>
      <c r="O66" s="577" t="s">
        <v>1011</v>
      </c>
      <c r="P66" s="577" t="s">
        <v>1011</v>
      </c>
      <c r="Q66" s="577" t="s">
        <v>1011</v>
      </c>
      <c r="R66" s="577" t="s">
        <v>1011</v>
      </c>
      <c r="S66" s="577" t="s">
        <v>1011</v>
      </c>
      <c r="T66" s="577" t="s">
        <v>1011</v>
      </c>
      <c r="U66" s="577" t="s">
        <v>1011</v>
      </c>
      <c r="V66" s="577" t="s">
        <v>1011</v>
      </c>
      <c r="W66" s="577" t="s">
        <v>1011</v>
      </c>
      <c r="X66" s="577" t="s">
        <v>1011</v>
      </c>
      <c r="Y66" s="577" t="s">
        <v>1011</v>
      </c>
      <c r="Z66" s="589"/>
    </row>
    <row r="67" spans="1:26" s="518" customFormat="1" ht="15" customHeight="1">
      <c r="A67" s="568"/>
      <c r="B67" s="573" t="s">
        <v>1072</v>
      </c>
      <c r="C67" s="574" t="s">
        <v>1071</v>
      </c>
      <c r="D67" s="575">
        <v>3025</v>
      </c>
      <c r="E67" s="576">
        <v>7.5945871306268984</v>
      </c>
      <c r="F67" s="548">
        <v>1808</v>
      </c>
      <c r="G67" s="548">
        <v>295</v>
      </c>
      <c r="H67" s="548">
        <v>227</v>
      </c>
      <c r="I67" s="548">
        <v>454</v>
      </c>
      <c r="J67" s="548">
        <v>241</v>
      </c>
      <c r="K67" s="577" t="s">
        <v>1011</v>
      </c>
      <c r="L67" s="548">
        <v>2522</v>
      </c>
      <c r="M67" s="548">
        <v>1539</v>
      </c>
      <c r="N67" s="548">
        <v>218</v>
      </c>
      <c r="O67" s="548">
        <v>224</v>
      </c>
      <c r="P67" s="548">
        <v>451</v>
      </c>
      <c r="Q67" s="548">
        <v>90</v>
      </c>
      <c r="R67" s="577" t="s">
        <v>1011</v>
      </c>
      <c r="S67" s="548">
        <v>503</v>
      </c>
      <c r="T67" s="548">
        <v>269</v>
      </c>
      <c r="U67" s="548">
        <v>77</v>
      </c>
      <c r="V67" s="548">
        <v>3</v>
      </c>
      <c r="W67" s="548">
        <v>3</v>
      </c>
      <c r="X67" s="548">
        <v>151</v>
      </c>
      <c r="Y67" s="577" t="s">
        <v>1011</v>
      </c>
      <c r="Z67" s="589"/>
    </row>
    <row r="68" spans="1:26" s="518" customFormat="1" ht="15" customHeight="1">
      <c r="A68" s="568"/>
      <c r="B68" s="573" t="s">
        <v>1074</v>
      </c>
      <c r="C68" s="574" t="s">
        <v>1073</v>
      </c>
      <c r="D68" s="575">
        <v>10883</v>
      </c>
      <c r="E68" s="576">
        <v>27.322939419045468</v>
      </c>
      <c r="F68" s="548">
        <v>8358</v>
      </c>
      <c r="G68" s="548">
        <v>552</v>
      </c>
      <c r="H68" s="548">
        <v>256</v>
      </c>
      <c r="I68" s="548">
        <v>744</v>
      </c>
      <c r="J68" s="548">
        <v>821</v>
      </c>
      <c r="K68" s="548">
        <v>152</v>
      </c>
      <c r="L68" s="548">
        <v>6937</v>
      </c>
      <c r="M68" s="548">
        <v>5391</v>
      </c>
      <c r="N68" s="548">
        <v>414</v>
      </c>
      <c r="O68" s="548">
        <v>239</v>
      </c>
      <c r="P68" s="548">
        <v>672</v>
      </c>
      <c r="Q68" s="548">
        <v>191</v>
      </c>
      <c r="R68" s="548">
        <v>30</v>
      </c>
      <c r="S68" s="548">
        <v>3946</v>
      </c>
      <c r="T68" s="548">
        <v>2967</v>
      </c>
      <c r="U68" s="548">
        <v>138</v>
      </c>
      <c r="V68" s="548">
        <v>17</v>
      </c>
      <c r="W68" s="548">
        <v>72</v>
      </c>
      <c r="X68" s="548">
        <v>630</v>
      </c>
      <c r="Y68" s="579">
        <v>122</v>
      </c>
      <c r="Z68" s="589"/>
    </row>
    <row r="69" spans="1:26" s="518" customFormat="1" ht="15" customHeight="1">
      <c r="A69" s="568"/>
      <c r="B69" s="573" t="s">
        <v>1076</v>
      </c>
      <c r="C69" s="574" t="s">
        <v>1075</v>
      </c>
      <c r="D69" s="575">
        <v>72</v>
      </c>
      <c r="E69" s="576">
        <v>0.18076372674549973</v>
      </c>
      <c r="F69" s="548">
        <v>71</v>
      </c>
      <c r="G69" s="548">
        <v>1</v>
      </c>
      <c r="H69" s="577" t="s">
        <v>1011</v>
      </c>
      <c r="I69" s="577" t="s">
        <v>1011</v>
      </c>
      <c r="J69" s="577" t="s">
        <v>1011</v>
      </c>
      <c r="K69" s="577" t="s">
        <v>1011</v>
      </c>
      <c r="L69" s="548">
        <v>60</v>
      </c>
      <c r="M69" s="548">
        <v>59</v>
      </c>
      <c r="N69" s="548">
        <v>1</v>
      </c>
      <c r="O69" s="577" t="s">
        <v>1011</v>
      </c>
      <c r="P69" s="577" t="s">
        <v>1011</v>
      </c>
      <c r="Q69" s="577" t="s">
        <v>1011</v>
      </c>
      <c r="R69" s="577" t="s">
        <v>1011</v>
      </c>
      <c r="S69" s="548">
        <v>12</v>
      </c>
      <c r="T69" s="548">
        <v>12</v>
      </c>
      <c r="U69" s="577" t="s">
        <v>1011</v>
      </c>
      <c r="V69" s="577" t="s">
        <v>1011</v>
      </c>
      <c r="W69" s="577" t="s">
        <v>1011</v>
      </c>
      <c r="X69" s="577" t="s">
        <v>1011</v>
      </c>
      <c r="Y69" s="577" t="s">
        <v>1011</v>
      </c>
      <c r="Z69" s="589"/>
    </row>
    <row r="70" spans="1:26" s="518" customFormat="1" ht="15" customHeight="1">
      <c r="A70" s="568"/>
      <c r="B70" s="573" t="s">
        <v>1078</v>
      </c>
      <c r="C70" s="574" t="s">
        <v>1077</v>
      </c>
      <c r="D70" s="575">
        <v>281</v>
      </c>
      <c r="E70" s="576">
        <v>0.7054806557706309</v>
      </c>
      <c r="F70" s="548">
        <v>247</v>
      </c>
      <c r="G70" s="548">
        <v>18</v>
      </c>
      <c r="H70" s="548">
        <v>3</v>
      </c>
      <c r="I70" s="548">
        <v>12</v>
      </c>
      <c r="J70" s="548">
        <v>1</v>
      </c>
      <c r="K70" s="577" t="s">
        <v>1011</v>
      </c>
      <c r="L70" s="548">
        <v>186</v>
      </c>
      <c r="M70" s="548">
        <v>157</v>
      </c>
      <c r="N70" s="548">
        <v>15</v>
      </c>
      <c r="O70" s="548">
        <v>3</v>
      </c>
      <c r="P70" s="548">
        <v>11</v>
      </c>
      <c r="Q70" s="577" t="s">
        <v>1011</v>
      </c>
      <c r="R70" s="577" t="s">
        <v>1011</v>
      </c>
      <c r="S70" s="548">
        <v>95</v>
      </c>
      <c r="T70" s="548">
        <v>90</v>
      </c>
      <c r="U70" s="548">
        <v>3</v>
      </c>
      <c r="V70" s="577" t="s">
        <v>1011</v>
      </c>
      <c r="W70" s="548">
        <v>1</v>
      </c>
      <c r="X70" s="548">
        <v>1</v>
      </c>
      <c r="Y70" s="577" t="s">
        <v>1011</v>
      </c>
      <c r="Z70" s="589"/>
    </row>
    <row r="71" spans="1:26" s="518" customFormat="1" ht="15" customHeight="1">
      <c r="A71" s="568"/>
      <c r="B71" s="573" t="s">
        <v>1080</v>
      </c>
      <c r="C71" s="574" t="s">
        <v>1079</v>
      </c>
      <c r="D71" s="575">
        <v>1304</v>
      </c>
      <c r="E71" s="576">
        <v>3.2738319399462728</v>
      </c>
      <c r="F71" s="548">
        <v>1194</v>
      </c>
      <c r="G71" s="548">
        <v>33</v>
      </c>
      <c r="H71" s="548">
        <v>16</v>
      </c>
      <c r="I71" s="548">
        <v>55</v>
      </c>
      <c r="J71" s="548">
        <v>6</v>
      </c>
      <c r="K71" s="577" t="s">
        <v>1011</v>
      </c>
      <c r="L71" s="548">
        <v>1128</v>
      </c>
      <c r="M71" s="548">
        <v>1030</v>
      </c>
      <c r="N71" s="548">
        <v>28</v>
      </c>
      <c r="O71" s="548">
        <v>16</v>
      </c>
      <c r="P71" s="548">
        <v>53</v>
      </c>
      <c r="Q71" s="548">
        <v>1</v>
      </c>
      <c r="R71" s="577" t="s">
        <v>1011</v>
      </c>
      <c r="S71" s="548">
        <v>176</v>
      </c>
      <c r="T71" s="548">
        <v>164</v>
      </c>
      <c r="U71" s="548">
        <v>5</v>
      </c>
      <c r="V71" s="577" t="s">
        <v>1011</v>
      </c>
      <c r="W71" s="548">
        <v>2</v>
      </c>
      <c r="X71" s="548">
        <v>5</v>
      </c>
      <c r="Y71" s="577" t="s">
        <v>1011</v>
      </c>
      <c r="Z71" s="589"/>
    </row>
    <row r="72" spans="1:26" s="518" customFormat="1" ht="15" customHeight="1">
      <c r="A72" s="568"/>
      <c r="B72" s="573" t="s">
        <v>1082</v>
      </c>
      <c r="C72" s="574" t="s">
        <v>1081</v>
      </c>
      <c r="D72" s="575">
        <v>5933</v>
      </c>
      <c r="E72" s="576">
        <v>14.89543320529236</v>
      </c>
      <c r="F72" s="548">
        <v>4071</v>
      </c>
      <c r="G72" s="548">
        <v>409</v>
      </c>
      <c r="H72" s="548">
        <v>290</v>
      </c>
      <c r="I72" s="548">
        <v>530</v>
      </c>
      <c r="J72" s="548">
        <v>630</v>
      </c>
      <c r="K72" s="577" t="s">
        <v>1011</v>
      </c>
      <c r="L72" s="548">
        <v>2517</v>
      </c>
      <c r="M72" s="548">
        <v>1522</v>
      </c>
      <c r="N72" s="548">
        <v>258</v>
      </c>
      <c r="O72" s="548">
        <v>244</v>
      </c>
      <c r="P72" s="548">
        <v>371</v>
      </c>
      <c r="Q72" s="548">
        <v>121</v>
      </c>
      <c r="R72" s="577" t="s">
        <v>1011</v>
      </c>
      <c r="S72" s="548">
        <v>3416</v>
      </c>
      <c r="T72" s="548">
        <v>2549</v>
      </c>
      <c r="U72" s="548">
        <v>151</v>
      </c>
      <c r="V72" s="548">
        <v>46</v>
      </c>
      <c r="W72" s="548">
        <v>159</v>
      </c>
      <c r="X72" s="548">
        <v>509</v>
      </c>
      <c r="Y72" s="577" t="s">
        <v>1011</v>
      </c>
      <c r="Z72" s="589"/>
    </row>
    <row r="73" spans="1:26" s="518" customFormat="1" ht="15" customHeight="1">
      <c r="A73" s="568"/>
      <c r="B73" s="573" t="s">
        <v>1084</v>
      </c>
      <c r="C73" s="574" t="s">
        <v>1083</v>
      </c>
      <c r="D73" s="575">
        <v>551</v>
      </c>
      <c r="E73" s="576">
        <v>1.3833446310662549</v>
      </c>
      <c r="F73" s="548">
        <v>485</v>
      </c>
      <c r="G73" s="548">
        <v>25</v>
      </c>
      <c r="H73" s="548">
        <v>2</v>
      </c>
      <c r="I73" s="548">
        <v>34</v>
      </c>
      <c r="J73" s="548">
        <v>5</v>
      </c>
      <c r="K73" s="577" t="s">
        <v>1011</v>
      </c>
      <c r="L73" s="548">
        <v>223</v>
      </c>
      <c r="M73" s="548">
        <v>177</v>
      </c>
      <c r="N73" s="548">
        <v>20</v>
      </c>
      <c r="O73" s="548">
        <v>1</v>
      </c>
      <c r="P73" s="548">
        <v>24</v>
      </c>
      <c r="Q73" s="548">
        <v>1</v>
      </c>
      <c r="R73" s="577" t="s">
        <v>1011</v>
      </c>
      <c r="S73" s="548">
        <v>328</v>
      </c>
      <c r="T73" s="548">
        <v>308</v>
      </c>
      <c r="U73" s="548">
        <v>5</v>
      </c>
      <c r="V73" s="548">
        <v>1</v>
      </c>
      <c r="W73" s="548">
        <v>10</v>
      </c>
      <c r="X73" s="548">
        <v>4</v>
      </c>
      <c r="Y73" s="577" t="s">
        <v>1011</v>
      </c>
      <c r="Z73" s="589"/>
    </row>
    <row r="74" spans="1:26" s="518" customFormat="1" ht="15" customHeight="1">
      <c r="A74" s="568"/>
      <c r="B74" s="573" t="s">
        <v>1086</v>
      </c>
      <c r="C74" s="574" t="s">
        <v>1114</v>
      </c>
      <c r="D74" s="575">
        <v>154</v>
      </c>
      <c r="E74" s="576">
        <v>0.38663352665009665</v>
      </c>
      <c r="F74" s="548">
        <v>46</v>
      </c>
      <c r="G74" s="548">
        <v>28</v>
      </c>
      <c r="H74" s="548">
        <v>13</v>
      </c>
      <c r="I74" s="548">
        <v>49</v>
      </c>
      <c r="J74" s="548">
        <v>18</v>
      </c>
      <c r="K74" s="577" t="s">
        <v>1011</v>
      </c>
      <c r="L74" s="548">
        <v>95</v>
      </c>
      <c r="M74" s="548">
        <v>27</v>
      </c>
      <c r="N74" s="548">
        <v>20</v>
      </c>
      <c r="O74" s="548">
        <v>10</v>
      </c>
      <c r="P74" s="548">
        <v>35</v>
      </c>
      <c r="Q74" s="548">
        <v>3</v>
      </c>
      <c r="R74" s="577" t="s">
        <v>1011</v>
      </c>
      <c r="S74" s="548">
        <v>59</v>
      </c>
      <c r="T74" s="548">
        <v>19</v>
      </c>
      <c r="U74" s="548">
        <v>8</v>
      </c>
      <c r="V74" s="548">
        <v>3</v>
      </c>
      <c r="W74" s="548">
        <v>14</v>
      </c>
      <c r="X74" s="548">
        <v>15</v>
      </c>
      <c r="Y74" s="577" t="s">
        <v>1011</v>
      </c>
      <c r="Z74" s="589"/>
    </row>
    <row r="75" spans="1:26" s="518" customFormat="1" ht="15" customHeight="1">
      <c r="A75" s="568"/>
      <c r="B75" s="573" t="s">
        <v>1088</v>
      </c>
      <c r="C75" s="574" t="s">
        <v>1115</v>
      </c>
      <c r="D75" s="575">
        <v>4946</v>
      </c>
      <c r="E75" s="576">
        <v>12.417463784489469</v>
      </c>
      <c r="F75" s="548">
        <v>3905</v>
      </c>
      <c r="G75" s="548">
        <v>156</v>
      </c>
      <c r="H75" s="548">
        <v>243</v>
      </c>
      <c r="I75" s="548">
        <v>276</v>
      </c>
      <c r="J75" s="548">
        <v>366</v>
      </c>
      <c r="K75" s="577" t="s">
        <v>1011</v>
      </c>
      <c r="L75" s="548">
        <v>1799</v>
      </c>
      <c r="M75" s="548">
        <v>1307</v>
      </c>
      <c r="N75" s="548">
        <v>94</v>
      </c>
      <c r="O75" s="548">
        <v>158</v>
      </c>
      <c r="P75" s="548">
        <v>179</v>
      </c>
      <c r="Q75" s="548">
        <v>61</v>
      </c>
      <c r="R75" s="577" t="s">
        <v>1011</v>
      </c>
      <c r="S75" s="548">
        <v>3147</v>
      </c>
      <c r="T75" s="548">
        <v>2598</v>
      </c>
      <c r="U75" s="548">
        <v>62</v>
      </c>
      <c r="V75" s="548">
        <v>85</v>
      </c>
      <c r="W75" s="548">
        <v>97</v>
      </c>
      <c r="X75" s="548">
        <v>305</v>
      </c>
      <c r="Y75" s="577" t="s">
        <v>1011</v>
      </c>
      <c r="Z75" s="589"/>
    </row>
    <row r="76" spans="1:26" s="518" customFormat="1" ht="15" customHeight="1">
      <c r="A76" s="568"/>
      <c r="B76" s="573" t="s">
        <v>1090</v>
      </c>
      <c r="C76" s="574" t="s">
        <v>1095</v>
      </c>
      <c r="D76" s="575">
        <v>3824</v>
      </c>
      <c r="E76" s="576">
        <v>9.6005623760387646</v>
      </c>
      <c r="F76" s="548">
        <v>3563</v>
      </c>
      <c r="G76" s="548">
        <v>46</v>
      </c>
      <c r="H76" s="548">
        <v>71</v>
      </c>
      <c r="I76" s="548">
        <v>77</v>
      </c>
      <c r="J76" s="548">
        <v>67</v>
      </c>
      <c r="K76" s="577" t="s">
        <v>1011</v>
      </c>
      <c r="L76" s="548">
        <v>743</v>
      </c>
      <c r="M76" s="548">
        <v>597</v>
      </c>
      <c r="N76" s="548">
        <v>23</v>
      </c>
      <c r="O76" s="548">
        <v>67</v>
      </c>
      <c r="P76" s="548">
        <v>51</v>
      </c>
      <c r="Q76" s="548">
        <v>5</v>
      </c>
      <c r="R76" s="577" t="s">
        <v>1011</v>
      </c>
      <c r="S76" s="548">
        <v>3081</v>
      </c>
      <c r="T76" s="548">
        <v>2966</v>
      </c>
      <c r="U76" s="548">
        <v>23</v>
      </c>
      <c r="V76" s="548">
        <v>4</v>
      </c>
      <c r="W76" s="548">
        <v>26</v>
      </c>
      <c r="X76" s="548">
        <v>62</v>
      </c>
      <c r="Y76" s="577" t="s">
        <v>1011</v>
      </c>
      <c r="Z76" s="589"/>
    </row>
    <row r="77" spans="1:26" s="518" customFormat="1" ht="15" customHeight="1">
      <c r="A77" s="568"/>
      <c r="B77" s="573" t="s">
        <v>1092</v>
      </c>
      <c r="C77" s="574" t="s">
        <v>1093</v>
      </c>
      <c r="D77" s="575">
        <v>1105</v>
      </c>
      <c r="E77" s="576">
        <v>2.774221084080239</v>
      </c>
      <c r="F77" s="548">
        <v>969</v>
      </c>
      <c r="G77" s="548">
        <v>7</v>
      </c>
      <c r="H77" s="548">
        <v>17</v>
      </c>
      <c r="I77" s="548">
        <v>97</v>
      </c>
      <c r="J77" s="548">
        <v>14</v>
      </c>
      <c r="K77" s="577" t="s">
        <v>1011</v>
      </c>
      <c r="L77" s="548">
        <v>408</v>
      </c>
      <c r="M77" s="548">
        <v>362</v>
      </c>
      <c r="N77" s="548">
        <v>5</v>
      </c>
      <c r="O77" s="548">
        <v>9</v>
      </c>
      <c r="P77" s="548">
        <v>29</v>
      </c>
      <c r="Q77" s="548">
        <v>3</v>
      </c>
      <c r="R77" s="577" t="s">
        <v>1011</v>
      </c>
      <c r="S77" s="548">
        <v>697</v>
      </c>
      <c r="T77" s="548">
        <v>607</v>
      </c>
      <c r="U77" s="548">
        <v>2</v>
      </c>
      <c r="V77" s="548">
        <v>8</v>
      </c>
      <c r="W77" s="548">
        <v>68</v>
      </c>
      <c r="X77" s="548">
        <v>11</v>
      </c>
      <c r="Y77" s="577" t="s">
        <v>1011</v>
      </c>
      <c r="Z77" s="589"/>
    </row>
    <row r="78" spans="1:26" s="518" customFormat="1" ht="15" customHeight="1">
      <c r="A78" s="568"/>
      <c r="B78" s="573" t="s">
        <v>1094</v>
      </c>
      <c r="C78" s="574" t="s">
        <v>1097</v>
      </c>
      <c r="D78" s="575">
        <v>492</v>
      </c>
      <c r="E78" s="576">
        <v>1.2352187994275816</v>
      </c>
      <c r="F78" s="548">
        <v>480</v>
      </c>
      <c r="G78" s="548">
        <v>9</v>
      </c>
      <c r="H78" s="548">
        <v>1</v>
      </c>
      <c r="I78" s="548">
        <v>2</v>
      </c>
      <c r="J78" s="577" t="s">
        <v>1011</v>
      </c>
      <c r="K78" s="577" t="s">
        <v>1011</v>
      </c>
      <c r="L78" s="548">
        <v>326</v>
      </c>
      <c r="M78" s="548">
        <v>315</v>
      </c>
      <c r="N78" s="548">
        <v>9</v>
      </c>
      <c r="O78" s="548">
        <v>1</v>
      </c>
      <c r="P78" s="548">
        <v>1</v>
      </c>
      <c r="Q78" s="577" t="s">
        <v>1011</v>
      </c>
      <c r="R78" s="577" t="s">
        <v>1011</v>
      </c>
      <c r="S78" s="548">
        <v>166</v>
      </c>
      <c r="T78" s="548">
        <v>165</v>
      </c>
      <c r="U78" s="577" t="s">
        <v>1011</v>
      </c>
      <c r="V78" s="577" t="s">
        <v>1011</v>
      </c>
      <c r="W78" s="548">
        <v>1</v>
      </c>
      <c r="X78" s="577" t="s">
        <v>1011</v>
      </c>
      <c r="Y78" s="577" t="s">
        <v>1011</v>
      </c>
      <c r="Z78" s="589"/>
    </row>
    <row r="79" spans="1:26" s="518" customFormat="1" ht="15" customHeight="1">
      <c r="A79" s="568"/>
      <c r="B79" s="573" t="s">
        <v>1096</v>
      </c>
      <c r="C79" s="582" t="s">
        <v>1099</v>
      </c>
      <c r="D79" s="575">
        <v>4839</v>
      </c>
      <c r="E79" s="576">
        <v>12.148828801687127</v>
      </c>
      <c r="F79" s="548">
        <v>3325</v>
      </c>
      <c r="G79" s="548">
        <v>208</v>
      </c>
      <c r="H79" s="548">
        <v>194</v>
      </c>
      <c r="I79" s="548">
        <v>772</v>
      </c>
      <c r="J79" s="548">
        <v>304</v>
      </c>
      <c r="K79" s="548">
        <v>36</v>
      </c>
      <c r="L79" s="548">
        <v>2341</v>
      </c>
      <c r="M79" s="548">
        <v>1480</v>
      </c>
      <c r="N79" s="548">
        <v>156</v>
      </c>
      <c r="O79" s="548">
        <v>121</v>
      </c>
      <c r="P79" s="548">
        <v>514</v>
      </c>
      <c r="Q79" s="548">
        <v>66</v>
      </c>
      <c r="R79" s="548">
        <v>4</v>
      </c>
      <c r="S79" s="548">
        <v>2498</v>
      </c>
      <c r="T79" s="548">
        <v>1845</v>
      </c>
      <c r="U79" s="548">
        <v>52</v>
      </c>
      <c r="V79" s="548">
        <v>73</v>
      </c>
      <c r="W79" s="548">
        <v>258</v>
      </c>
      <c r="X79" s="548">
        <v>238</v>
      </c>
      <c r="Y79" s="579">
        <v>32</v>
      </c>
      <c r="Z79" s="589"/>
    </row>
    <row r="80" spans="1:26" s="518" customFormat="1" ht="15" customHeight="1">
      <c r="A80" s="568"/>
      <c r="B80" s="573" t="s">
        <v>1098</v>
      </c>
      <c r="C80" s="574" t="s">
        <v>1101</v>
      </c>
      <c r="D80" s="575">
        <v>902</v>
      </c>
      <c r="E80" s="576">
        <v>2.2645677989505661</v>
      </c>
      <c r="F80" s="548">
        <v>902</v>
      </c>
      <c r="G80" s="577" t="s">
        <v>1011</v>
      </c>
      <c r="H80" s="577" t="s">
        <v>1011</v>
      </c>
      <c r="I80" s="577" t="s">
        <v>1011</v>
      </c>
      <c r="J80" s="577" t="s">
        <v>1011</v>
      </c>
      <c r="K80" s="577" t="s">
        <v>1011</v>
      </c>
      <c r="L80" s="548">
        <v>674</v>
      </c>
      <c r="M80" s="548">
        <v>674</v>
      </c>
      <c r="N80" s="577" t="s">
        <v>1011</v>
      </c>
      <c r="O80" s="577" t="s">
        <v>1011</v>
      </c>
      <c r="P80" s="577" t="s">
        <v>1011</v>
      </c>
      <c r="Q80" s="577" t="s">
        <v>1011</v>
      </c>
      <c r="R80" s="577" t="s">
        <v>1011</v>
      </c>
      <c r="S80" s="548">
        <v>228</v>
      </c>
      <c r="T80" s="548">
        <v>228</v>
      </c>
      <c r="U80" s="577" t="s">
        <v>1011</v>
      </c>
      <c r="V80" s="577" t="s">
        <v>1011</v>
      </c>
      <c r="W80" s="577" t="s">
        <v>1011</v>
      </c>
      <c r="X80" s="577" t="s">
        <v>1011</v>
      </c>
      <c r="Y80" s="577" t="s">
        <v>1011</v>
      </c>
      <c r="Z80" s="589"/>
    </row>
    <row r="81" spans="1:26" s="518" customFormat="1" ht="15" customHeight="1">
      <c r="A81" s="568"/>
      <c r="B81" s="573" t="s">
        <v>1100</v>
      </c>
      <c r="C81" s="574" t="s">
        <v>1103</v>
      </c>
      <c r="D81" s="575">
        <v>195</v>
      </c>
      <c r="E81" s="576">
        <v>0.48956842660239513</v>
      </c>
      <c r="F81" s="548">
        <v>185</v>
      </c>
      <c r="G81" s="577" t="s">
        <v>1011</v>
      </c>
      <c r="H81" s="548">
        <v>1</v>
      </c>
      <c r="I81" s="548">
        <v>6</v>
      </c>
      <c r="J81" s="548">
        <v>2</v>
      </c>
      <c r="K81" s="577" t="s">
        <v>1011</v>
      </c>
      <c r="L81" s="548">
        <v>109</v>
      </c>
      <c r="M81" s="548">
        <v>103</v>
      </c>
      <c r="N81" s="577" t="s">
        <v>1011</v>
      </c>
      <c r="O81" s="548">
        <v>1</v>
      </c>
      <c r="P81" s="548">
        <v>5</v>
      </c>
      <c r="Q81" s="577" t="s">
        <v>1011</v>
      </c>
      <c r="R81" s="577" t="s">
        <v>1011</v>
      </c>
      <c r="S81" s="548">
        <v>86</v>
      </c>
      <c r="T81" s="548">
        <v>82</v>
      </c>
      <c r="U81" s="577" t="s">
        <v>1011</v>
      </c>
      <c r="V81" s="577" t="s">
        <v>1011</v>
      </c>
      <c r="W81" s="548">
        <v>1</v>
      </c>
      <c r="X81" s="548">
        <v>2</v>
      </c>
      <c r="Y81" s="577" t="s">
        <v>1011</v>
      </c>
      <c r="Z81" s="589"/>
    </row>
    <row r="82" spans="1:26" ht="15" customHeight="1">
      <c r="A82" s="568"/>
      <c r="B82" s="4550" t="s">
        <v>1104</v>
      </c>
      <c r="C82" s="4551"/>
      <c r="D82" s="575">
        <v>1324</v>
      </c>
      <c r="E82" s="576">
        <v>3.3240440862644673</v>
      </c>
      <c r="F82" s="548">
        <v>219</v>
      </c>
      <c r="G82" s="548">
        <v>14</v>
      </c>
      <c r="H82" s="548">
        <v>86</v>
      </c>
      <c r="I82" s="548">
        <v>556</v>
      </c>
      <c r="J82" s="548">
        <v>449</v>
      </c>
      <c r="K82" s="577" t="s">
        <v>1011</v>
      </c>
      <c r="L82" s="548">
        <v>850</v>
      </c>
      <c r="M82" s="548">
        <v>162</v>
      </c>
      <c r="N82" s="548">
        <v>8</v>
      </c>
      <c r="O82" s="548">
        <v>85</v>
      </c>
      <c r="P82" s="548">
        <v>507</v>
      </c>
      <c r="Q82" s="548">
        <v>88</v>
      </c>
      <c r="R82" s="577" t="s">
        <v>1011</v>
      </c>
      <c r="S82" s="548">
        <v>474</v>
      </c>
      <c r="T82" s="548">
        <v>57</v>
      </c>
      <c r="U82" s="548">
        <v>6</v>
      </c>
      <c r="V82" s="548">
        <v>1</v>
      </c>
      <c r="W82" s="548">
        <v>49</v>
      </c>
      <c r="X82" s="548">
        <v>361</v>
      </c>
      <c r="Y82" s="577" t="s">
        <v>1011</v>
      </c>
    </row>
    <row r="83" spans="1:26" ht="15" customHeight="1">
      <c r="A83" s="568"/>
      <c r="B83" s="4550" t="s">
        <v>1105</v>
      </c>
      <c r="C83" s="4551"/>
      <c r="D83" s="575">
        <v>13909</v>
      </c>
      <c r="E83" s="576">
        <v>34.920037156988279</v>
      </c>
      <c r="F83" s="548">
        <v>10167</v>
      </c>
      <c r="G83" s="548">
        <v>847</v>
      </c>
      <c r="H83" s="548">
        <v>483</v>
      </c>
      <c r="I83" s="548">
        <v>1198</v>
      </c>
      <c r="J83" s="548">
        <v>1062</v>
      </c>
      <c r="K83" s="579">
        <v>152</v>
      </c>
      <c r="L83" s="548">
        <v>9460</v>
      </c>
      <c r="M83" s="548">
        <v>6931</v>
      </c>
      <c r="N83" s="548">
        <v>632</v>
      </c>
      <c r="O83" s="548">
        <v>463</v>
      </c>
      <c r="P83" s="548">
        <v>1123</v>
      </c>
      <c r="Q83" s="548">
        <v>281</v>
      </c>
      <c r="R83" s="548">
        <v>30</v>
      </c>
      <c r="S83" s="548">
        <v>4449</v>
      </c>
      <c r="T83" s="548">
        <v>3236</v>
      </c>
      <c r="U83" s="548">
        <v>215</v>
      </c>
      <c r="V83" s="548">
        <v>20</v>
      </c>
      <c r="W83" s="548">
        <v>75</v>
      </c>
      <c r="X83" s="548">
        <v>781</v>
      </c>
      <c r="Y83" s="579">
        <v>122</v>
      </c>
    </row>
    <row r="84" spans="1:26" ht="15" customHeight="1" thickBot="1">
      <c r="A84" s="583"/>
      <c r="B84" s="4546" t="s">
        <v>1106</v>
      </c>
      <c r="C84" s="4547"/>
      <c r="D84" s="594">
        <v>24403</v>
      </c>
      <c r="E84" s="585">
        <v>61.26635033014486</v>
      </c>
      <c r="F84" s="586">
        <v>19258</v>
      </c>
      <c r="G84" s="586">
        <v>940</v>
      </c>
      <c r="H84" s="586">
        <v>850</v>
      </c>
      <c r="I84" s="586">
        <v>1904</v>
      </c>
      <c r="J84" s="586">
        <v>1411</v>
      </c>
      <c r="K84" s="586">
        <v>36</v>
      </c>
      <c r="L84" s="586">
        <v>10500</v>
      </c>
      <c r="M84" s="586">
        <v>7707</v>
      </c>
      <c r="N84" s="586">
        <v>629</v>
      </c>
      <c r="O84" s="586">
        <v>630</v>
      </c>
      <c r="P84" s="586">
        <v>1268</v>
      </c>
      <c r="Q84" s="586">
        <v>261</v>
      </c>
      <c r="R84" s="586">
        <v>4</v>
      </c>
      <c r="S84" s="586">
        <v>13903</v>
      </c>
      <c r="T84" s="586">
        <v>11551</v>
      </c>
      <c r="U84" s="586">
        <v>311</v>
      </c>
      <c r="V84" s="586">
        <v>220</v>
      </c>
      <c r="W84" s="586">
        <v>636</v>
      </c>
      <c r="X84" s="586">
        <v>1150</v>
      </c>
      <c r="Y84" s="587">
        <v>32</v>
      </c>
    </row>
    <row r="85" spans="1:26">
      <c r="A85" s="4552" t="s">
        <v>1054</v>
      </c>
      <c r="B85" s="4553"/>
      <c r="C85" s="4553"/>
      <c r="D85" s="4543" t="s">
        <v>838</v>
      </c>
      <c r="E85" s="4543"/>
      <c r="F85" s="4543"/>
      <c r="G85" s="4543"/>
      <c r="H85" s="4543"/>
      <c r="I85" s="4543"/>
      <c r="J85" s="4543"/>
      <c r="K85" s="4544"/>
      <c r="L85" s="4545" t="s">
        <v>379</v>
      </c>
      <c r="M85" s="4543"/>
      <c r="N85" s="4543"/>
      <c r="O85" s="4543"/>
      <c r="P85" s="4543"/>
      <c r="Q85" s="4543"/>
      <c r="R85" s="4544"/>
      <c r="S85" s="4545" t="s">
        <v>380</v>
      </c>
      <c r="T85" s="4543"/>
      <c r="U85" s="4543"/>
      <c r="V85" s="4543"/>
      <c r="W85" s="4543"/>
      <c r="X85" s="4543"/>
      <c r="Y85" s="4543"/>
    </row>
    <row r="86" spans="1:26" ht="33">
      <c r="A86" s="4554"/>
      <c r="B86" s="4555"/>
      <c r="C86" s="4555"/>
      <c r="D86" s="562" t="s">
        <v>838</v>
      </c>
      <c r="E86" s="563" t="s">
        <v>1056</v>
      </c>
      <c r="F86" s="564" t="s">
        <v>1057</v>
      </c>
      <c r="G86" s="564" t="s">
        <v>1058</v>
      </c>
      <c r="H86" s="565" t="s">
        <v>1059</v>
      </c>
      <c r="I86" s="565" t="s">
        <v>1060</v>
      </c>
      <c r="J86" s="566" t="s">
        <v>1061</v>
      </c>
      <c r="K86" s="566" t="s">
        <v>1062</v>
      </c>
      <c r="L86" s="564" t="s">
        <v>838</v>
      </c>
      <c r="M86" s="562" t="s">
        <v>1057</v>
      </c>
      <c r="N86" s="564" t="s">
        <v>1058</v>
      </c>
      <c r="O86" s="565" t="s">
        <v>1059</v>
      </c>
      <c r="P86" s="565" t="s">
        <v>1060</v>
      </c>
      <c r="Q86" s="588" t="s">
        <v>1061</v>
      </c>
      <c r="R86" s="588" t="s">
        <v>1062</v>
      </c>
      <c r="S86" s="564" t="s">
        <v>838</v>
      </c>
      <c r="T86" s="564" t="s">
        <v>1057</v>
      </c>
      <c r="U86" s="564" t="s">
        <v>1058</v>
      </c>
      <c r="V86" s="565" t="s">
        <v>1059</v>
      </c>
      <c r="W86" s="565" t="s">
        <v>1060</v>
      </c>
      <c r="X86" s="566" t="s">
        <v>1061</v>
      </c>
      <c r="Y86" s="566" t="s">
        <v>1062</v>
      </c>
    </row>
    <row r="87" spans="1:26" ht="16.5" customHeight="1">
      <c r="A87" s="4558" t="s">
        <v>1116</v>
      </c>
      <c r="B87" s="4558"/>
      <c r="C87" s="4559"/>
      <c r="D87" s="595"/>
      <c r="E87" s="596"/>
      <c r="F87" s="597"/>
      <c r="G87" s="597"/>
      <c r="H87" s="597"/>
      <c r="I87" s="597"/>
      <c r="J87" s="597"/>
      <c r="K87" s="598"/>
      <c r="L87" s="599"/>
      <c r="M87" s="597"/>
      <c r="N87" s="597"/>
      <c r="O87" s="597"/>
      <c r="P87" s="597"/>
      <c r="Q87" s="597"/>
      <c r="R87" s="600"/>
      <c r="S87" s="599"/>
      <c r="T87" s="597"/>
      <c r="U87" s="597"/>
      <c r="V87" s="597"/>
      <c r="W87" s="597"/>
      <c r="X87" s="597"/>
      <c r="Y87" s="601"/>
    </row>
    <row r="88" spans="1:26" ht="16.5" customHeight="1">
      <c r="A88" s="568"/>
      <c r="B88" s="568"/>
      <c r="C88" s="569" t="s">
        <v>838</v>
      </c>
      <c r="D88" s="570">
        <v>41577</v>
      </c>
      <c r="E88" s="571">
        <v>100</v>
      </c>
      <c r="F88" s="526">
        <v>30971</v>
      </c>
      <c r="G88" s="526">
        <v>2099</v>
      </c>
      <c r="H88" s="526">
        <v>1569</v>
      </c>
      <c r="I88" s="526">
        <v>3485</v>
      </c>
      <c r="J88" s="526">
        <v>3235</v>
      </c>
      <c r="K88" s="602">
        <v>214</v>
      </c>
      <c r="L88" s="526">
        <v>21705</v>
      </c>
      <c r="M88" s="526">
        <v>15532</v>
      </c>
      <c r="N88" s="526">
        <v>1456</v>
      </c>
      <c r="O88" s="526">
        <v>1267</v>
      </c>
      <c r="P88" s="526">
        <v>2738</v>
      </c>
      <c r="Q88" s="526">
        <v>683</v>
      </c>
      <c r="R88" s="602">
        <v>28</v>
      </c>
      <c r="S88" s="526">
        <v>19872</v>
      </c>
      <c r="T88" s="526">
        <v>15439</v>
      </c>
      <c r="U88" s="526">
        <v>643</v>
      </c>
      <c r="V88" s="526">
        <v>302</v>
      </c>
      <c r="W88" s="526">
        <v>747</v>
      </c>
      <c r="X88" s="526">
        <v>2552</v>
      </c>
      <c r="Y88" s="602">
        <v>186</v>
      </c>
    </row>
    <row r="89" spans="1:26" ht="16.5" customHeight="1">
      <c r="A89" s="568"/>
      <c r="B89" s="603" t="s">
        <v>1117</v>
      </c>
      <c r="C89" s="569" t="s">
        <v>1118</v>
      </c>
      <c r="D89" s="575">
        <v>1240</v>
      </c>
      <c r="E89" s="576">
        <v>2.9778943064007892</v>
      </c>
      <c r="F89" s="548">
        <v>234</v>
      </c>
      <c r="G89" s="548">
        <v>7</v>
      </c>
      <c r="H89" s="548">
        <v>63</v>
      </c>
      <c r="I89" s="548">
        <v>505</v>
      </c>
      <c r="J89" s="548">
        <v>429</v>
      </c>
      <c r="K89" s="577" t="s">
        <v>1011</v>
      </c>
      <c r="L89" s="548">
        <v>748</v>
      </c>
      <c r="M89" s="548">
        <v>163</v>
      </c>
      <c r="N89" s="548">
        <v>6</v>
      </c>
      <c r="O89" s="548">
        <v>58</v>
      </c>
      <c r="P89" s="548">
        <v>445</v>
      </c>
      <c r="Q89" s="548">
        <v>76</v>
      </c>
      <c r="R89" s="577" t="s">
        <v>1011</v>
      </c>
      <c r="S89" s="548">
        <v>492</v>
      </c>
      <c r="T89" s="548">
        <v>71</v>
      </c>
      <c r="U89" s="548">
        <v>1</v>
      </c>
      <c r="V89" s="548">
        <v>5</v>
      </c>
      <c r="W89" s="548">
        <v>60</v>
      </c>
      <c r="X89" s="548">
        <v>353</v>
      </c>
      <c r="Y89" s="577" t="s">
        <v>1011</v>
      </c>
    </row>
    <row r="90" spans="1:26" ht="16.5" customHeight="1">
      <c r="A90" s="568"/>
      <c r="B90" s="603" t="s">
        <v>1119</v>
      </c>
      <c r="C90" s="569" t="s">
        <v>1120</v>
      </c>
      <c r="D90" s="575">
        <v>42</v>
      </c>
      <c r="E90" s="576">
        <v>0.10102710894089914</v>
      </c>
      <c r="F90" s="548">
        <v>23</v>
      </c>
      <c r="G90" s="577" t="s">
        <v>1011</v>
      </c>
      <c r="H90" s="548">
        <v>3</v>
      </c>
      <c r="I90" s="548">
        <v>9</v>
      </c>
      <c r="J90" s="548">
        <v>7</v>
      </c>
      <c r="K90" s="577" t="s">
        <v>1011</v>
      </c>
      <c r="L90" s="548">
        <v>35</v>
      </c>
      <c r="M90" s="548">
        <v>21</v>
      </c>
      <c r="N90" s="577" t="s">
        <v>1011</v>
      </c>
      <c r="O90" s="548">
        <v>3</v>
      </c>
      <c r="P90" s="548">
        <v>8</v>
      </c>
      <c r="Q90" s="548">
        <v>3</v>
      </c>
      <c r="R90" s="577" t="s">
        <v>1011</v>
      </c>
      <c r="S90" s="548">
        <v>7</v>
      </c>
      <c r="T90" s="548">
        <v>2</v>
      </c>
      <c r="U90" s="577" t="s">
        <v>1011</v>
      </c>
      <c r="V90" s="577" t="s">
        <v>1011</v>
      </c>
      <c r="W90" s="548">
        <v>1</v>
      </c>
      <c r="X90" s="548">
        <v>4</v>
      </c>
      <c r="Y90" s="577" t="s">
        <v>1011</v>
      </c>
    </row>
    <row r="91" spans="1:26" ht="16.5" customHeight="1">
      <c r="A91" s="568"/>
      <c r="B91" s="603" t="s">
        <v>1121</v>
      </c>
      <c r="C91" s="569" t="s">
        <v>1031</v>
      </c>
      <c r="D91" s="575">
        <v>133</v>
      </c>
      <c r="E91" s="576">
        <v>0.31991917831284727</v>
      </c>
      <c r="F91" s="548">
        <v>49</v>
      </c>
      <c r="G91" s="548">
        <v>4</v>
      </c>
      <c r="H91" s="548">
        <v>18</v>
      </c>
      <c r="I91" s="548">
        <v>28</v>
      </c>
      <c r="J91" s="548">
        <v>34</v>
      </c>
      <c r="K91" s="577" t="s">
        <v>1011</v>
      </c>
      <c r="L91" s="548">
        <v>96</v>
      </c>
      <c r="M91" s="548">
        <v>42</v>
      </c>
      <c r="N91" s="548">
        <v>2</v>
      </c>
      <c r="O91" s="548">
        <v>18</v>
      </c>
      <c r="P91" s="548">
        <v>28</v>
      </c>
      <c r="Q91" s="548">
        <v>6</v>
      </c>
      <c r="R91" s="577" t="s">
        <v>1011</v>
      </c>
      <c r="S91" s="548">
        <v>37</v>
      </c>
      <c r="T91" s="548">
        <v>7</v>
      </c>
      <c r="U91" s="548">
        <v>2</v>
      </c>
      <c r="V91" s="577" t="s">
        <v>1011</v>
      </c>
      <c r="W91" s="577" t="s">
        <v>1011</v>
      </c>
      <c r="X91" s="548">
        <v>28</v>
      </c>
      <c r="Y91" s="577" t="s">
        <v>1011</v>
      </c>
    </row>
    <row r="92" spans="1:26" ht="16.5" customHeight="1">
      <c r="A92" s="568"/>
      <c r="B92" s="603" t="s">
        <v>1122</v>
      </c>
      <c r="C92" s="569" t="s">
        <v>1032</v>
      </c>
      <c r="D92" s="575">
        <v>14</v>
      </c>
      <c r="E92" s="576">
        <v>3.3675702980299711E-2</v>
      </c>
      <c r="F92" s="548">
        <v>8</v>
      </c>
      <c r="G92" s="548">
        <v>3</v>
      </c>
      <c r="H92" s="548" t="s">
        <v>1012</v>
      </c>
      <c r="I92" s="548">
        <v>1</v>
      </c>
      <c r="J92" s="548">
        <v>2</v>
      </c>
      <c r="K92" s="577" t="s">
        <v>1011</v>
      </c>
      <c r="L92" s="548">
        <v>12</v>
      </c>
      <c r="M92" s="548">
        <v>8</v>
      </c>
      <c r="N92" s="548">
        <v>3</v>
      </c>
      <c r="O92" s="577" t="s">
        <v>1011</v>
      </c>
      <c r="P92" s="548">
        <v>1</v>
      </c>
      <c r="Q92" s="577" t="s">
        <v>1011</v>
      </c>
      <c r="R92" s="577" t="s">
        <v>1011</v>
      </c>
      <c r="S92" s="548">
        <v>2</v>
      </c>
      <c r="T92" s="577" t="s">
        <v>1011</v>
      </c>
      <c r="U92" s="577" t="s">
        <v>1011</v>
      </c>
      <c r="V92" s="577" t="s">
        <v>1011</v>
      </c>
      <c r="W92" s="577" t="s">
        <v>1011</v>
      </c>
      <c r="X92" s="548">
        <v>2</v>
      </c>
      <c r="Y92" s="577" t="s">
        <v>1011</v>
      </c>
    </row>
    <row r="93" spans="1:26" ht="16.5" customHeight="1">
      <c r="A93" s="568"/>
      <c r="B93" s="603" t="s">
        <v>1123</v>
      </c>
      <c r="C93" s="569" t="s">
        <v>1033</v>
      </c>
      <c r="D93" s="575">
        <v>3380</v>
      </c>
      <c r="E93" s="576">
        <v>8.1278714550309097</v>
      </c>
      <c r="F93" s="548">
        <v>2158</v>
      </c>
      <c r="G93" s="548">
        <v>325</v>
      </c>
      <c r="H93" s="548">
        <v>259</v>
      </c>
      <c r="I93" s="548">
        <v>385</v>
      </c>
      <c r="J93" s="548">
        <v>252</v>
      </c>
      <c r="K93" s="577" t="s">
        <v>1011</v>
      </c>
      <c r="L93" s="548">
        <v>2831</v>
      </c>
      <c r="M93" s="548">
        <v>1856</v>
      </c>
      <c r="N93" s="548">
        <v>234</v>
      </c>
      <c r="O93" s="548">
        <v>258</v>
      </c>
      <c r="P93" s="548">
        <v>383</v>
      </c>
      <c r="Q93" s="548">
        <v>99</v>
      </c>
      <c r="R93" s="577" t="s">
        <v>1011</v>
      </c>
      <c r="S93" s="548">
        <v>549</v>
      </c>
      <c r="T93" s="548">
        <v>302</v>
      </c>
      <c r="U93" s="548">
        <v>91</v>
      </c>
      <c r="V93" s="548">
        <v>1</v>
      </c>
      <c r="W93" s="548">
        <v>2</v>
      </c>
      <c r="X93" s="548">
        <v>153</v>
      </c>
      <c r="Y93" s="577" t="s">
        <v>1011</v>
      </c>
    </row>
    <row r="94" spans="1:26" ht="16.5" customHeight="1">
      <c r="A94" s="568"/>
      <c r="B94" s="603" t="s">
        <v>1124</v>
      </c>
      <c r="C94" s="569" t="s">
        <v>1034</v>
      </c>
      <c r="D94" s="575">
        <v>11315</v>
      </c>
      <c r="E94" s="576">
        <v>27.21477882279364</v>
      </c>
      <c r="F94" s="548">
        <v>8311</v>
      </c>
      <c r="G94" s="548">
        <v>682</v>
      </c>
      <c r="H94" s="548">
        <v>305</v>
      </c>
      <c r="I94" s="548">
        <v>859</v>
      </c>
      <c r="J94" s="548">
        <v>989</v>
      </c>
      <c r="K94" s="604">
        <v>168</v>
      </c>
      <c r="L94" s="548">
        <v>6975</v>
      </c>
      <c r="M94" s="548">
        <v>5186</v>
      </c>
      <c r="N94" s="548">
        <v>506</v>
      </c>
      <c r="O94" s="548">
        <v>277</v>
      </c>
      <c r="P94" s="548">
        <v>758</v>
      </c>
      <c r="Q94" s="548">
        <v>224</v>
      </c>
      <c r="R94" s="604">
        <v>24</v>
      </c>
      <c r="S94" s="548">
        <v>4340</v>
      </c>
      <c r="T94" s="548">
        <v>3125</v>
      </c>
      <c r="U94" s="548">
        <v>176</v>
      </c>
      <c r="V94" s="548">
        <v>28</v>
      </c>
      <c r="W94" s="548">
        <v>101</v>
      </c>
      <c r="X94" s="548">
        <v>765</v>
      </c>
      <c r="Y94" s="604">
        <v>144</v>
      </c>
    </row>
    <row r="95" spans="1:26" ht="16.5" customHeight="1">
      <c r="A95" s="568"/>
      <c r="B95" s="603" t="s">
        <v>1125</v>
      </c>
      <c r="C95" s="574" t="s">
        <v>1075</v>
      </c>
      <c r="D95" s="575">
        <v>143</v>
      </c>
      <c r="E95" s="576">
        <v>0.34397325187020422</v>
      </c>
      <c r="F95" s="548">
        <v>143</v>
      </c>
      <c r="G95" s="577" t="s">
        <v>1011</v>
      </c>
      <c r="H95" s="577" t="s">
        <v>1011</v>
      </c>
      <c r="I95" s="577" t="s">
        <v>1011</v>
      </c>
      <c r="J95" s="577" t="s">
        <v>1011</v>
      </c>
      <c r="K95" s="577" t="s">
        <v>1011</v>
      </c>
      <c r="L95" s="548">
        <v>115</v>
      </c>
      <c r="M95" s="548">
        <v>115</v>
      </c>
      <c r="N95" s="577" t="s">
        <v>1011</v>
      </c>
      <c r="O95" s="577" t="s">
        <v>1011</v>
      </c>
      <c r="P95" s="577" t="s">
        <v>1011</v>
      </c>
      <c r="Q95" s="577" t="s">
        <v>1011</v>
      </c>
      <c r="R95" s="577" t="s">
        <v>1011</v>
      </c>
      <c r="S95" s="548">
        <v>28</v>
      </c>
      <c r="T95" s="548">
        <v>28</v>
      </c>
      <c r="U95" s="577" t="s">
        <v>1011</v>
      </c>
      <c r="V95" s="577" t="s">
        <v>1011</v>
      </c>
      <c r="W95" s="577" t="s">
        <v>1011</v>
      </c>
      <c r="X95" s="577" t="s">
        <v>1011</v>
      </c>
      <c r="Y95" s="577" t="s">
        <v>1011</v>
      </c>
    </row>
    <row r="96" spans="1:26" ht="16.5" customHeight="1">
      <c r="A96" s="568"/>
      <c r="B96" s="603" t="s">
        <v>1126</v>
      </c>
      <c r="C96" s="569" t="s">
        <v>1127</v>
      </c>
      <c r="D96" s="575">
        <v>1670</v>
      </c>
      <c r="E96" s="576">
        <v>4.0170302840786087</v>
      </c>
      <c r="F96" s="548">
        <v>1548</v>
      </c>
      <c r="G96" s="548">
        <v>53</v>
      </c>
      <c r="H96" s="548">
        <v>17</v>
      </c>
      <c r="I96" s="548">
        <v>45</v>
      </c>
      <c r="J96" s="548">
        <v>7</v>
      </c>
      <c r="K96" s="577" t="s">
        <v>1011</v>
      </c>
      <c r="L96" s="548">
        <v>1390</v>
      </c>
      <c r="M96" s="548">
        <v>1292</v>
      </c>
      <c r="N96" s="548">
        <v>42</v>
      </c>
      <c r="O96" s="548">
        <v>15</v>
      </c>
      <c r="P96" s="548">
        <v>40</v>
      </c>
      <c r="Q96" s="548">
        <v>1</v>
      </c>
      <c r="R96" s="577" t="s">
        <v>1011</v>
      </c>
      <c r="S96" s="548">
        <v>280</v>
      </c>
      <c r="T96" s="548">
        <v>256</v>
      </c>
      <c r="U96" s="548">
        <v>11</v>
      </c>
      <c r="V96" s="548">
        <v>2</v>
      </c>
      <c r="W96" s="548">
        <v>5</v>
      </c>
      <c r="X96" s="548">
        <v>6</v>
      </c>
      <c r="Y96" s="577" t="s">
        <v>1011</v>
      </c>
    </row>
    <row r="97" spans="1:25" ht="16.5" customHeight="1">
      <c r="A97" s="568"/>
      <c r="B97" s="603" t="s">
        <v>1128</v>
      </c>
      <c r="C97" s="605" t="s">
        <v>1129</v>
      </c>
      <c r="D97" s="575">
        <v>7912</v>
      </c>
      <c r="E97" s="576">
        <v>19.031582998580809</v>
      </c>
      <c r="F97" s="548">
        <v>4946</v>
      </c>
      <c r="G97" s="548">
        <v>538</v>
      </c>
      <c r="H97" s="548">
        <v>531</v>
      </c>
      <c r="I97" s="548">
        <v>862</v>
      </c>
      <c r="J97" s="548">
        <v>1035</v>
      </c>
      <c r="K97" s="577" t="s">
        <v>1011</v>
      </c>
      <c r="L97" s="548">
        <v>3381</v>
      </c>
      <c r="M97" s="548">
        <v>1890</v>
      </c>
      <c r="N97" s="548">
        <v>334</v>
      </c>
      <c r="O97" s="548">
        <v>370</v>
      </c>
      <c r="P97" s="548">
        <v>592</v>
      </c>
      <c r="Q97" s="548">
        <v>195</v>
      </c>
      <c r="R97" s="577" t="s">
        <v>1011</v>
      </c>
      <c r="S97" s="548">
        <v>4531</v>
      </c>
      <c r="T97" s="548">
        <v>3056</v>
      </c>
      <c r="U97" s="548">
        <v>204</v>
      </c>
      <c r="V97" s="548">
        <v>161</v>
      </c>
      <c r="W97" s="548">
        <v>270</v>
      </c>
      <c r="X97" s="548">
        <v>840</v>
      </c>
      <c r="Y97" s="577" t="s">
        <v>1011</v>
      </c>
    </row>
    <row r="98" spans="1:25" ht="16.5" customHeight="1">
      <c r="A98" s="568"/>
      <c r="B98" s="603" t="s">
        <v>1130</v>
      </c>
      <c r="C98" s="569" t="s">
        <v>1131</v>
      </c>
      <c r="D98" s="575">
        <v>774</v>
      </c>
      <c r="E98" s="576">
        <v>1.8617852933394268</v>
      </c>
      <c r="F98" s="548">
        <v>703</v>
      </c>
      <c r="G98" s="548">
        <v>27</v>
      </c>
      <c r="H98" s="548">
        <v>6</v>
      </c>
      <c r="I98" s="548">
        <v>33</v>
      </c>
      <c r="J98" s="548">
        <v>5</v>
      </c>
      <c r="K98" s="577" t="s">
        <v>1011</v>
      </c>
      <c r="L98" s="548">
        <v>335</v>
      </c>
      <c r="M98" s="548">
        <v>283</v>
      </c>
      <c r="N98" s="548">
        <v>24</v>
      </c>
      <c r="O98" s="548">
        <v>3</v>
      </c>
      <c r="P98" s="548">
        <v>22</v>
      </c>
      <c r="Q98" s="548">
        <v>3</v>
      </c>
      <c r="R98" s="577" t="s">
        <v>1011</v>
      </c>
      <c r="S98" s="548">
        <v>439</v>
      </c>
      <c r="T98" s="548">
        <v>420</v>
      </c>
      <c r="U98" s="548">
        <v>3</v>
      </c>
      <c r="V98" s="548">
        <v>3</v>
      </c>
      <c r="W98" s="548">
        <v>11</v>
      </c>
      <c r="X98" s="548">
        <v>2</v>
      </c>
      <c r="Y98" s="577" t="s">
        <v>1011</v>
      </c>
    </row>
    <row r="99" spans="1:25" ht="16.5" customHeight="1">
      <c r="A99" s="568"/>
      <c r="B99" s="603" t="s">
        <v>1132</v>
      </c>
      <c r="C99" s="569" t="s">
        <v>1133</v>
      </c>
      <c r="D99" s="575">
        <v>161</v>
      </c>
      <c r="E99" s="576">
        <v>0.38727058427344668</v>
      </c>
      <c r="F99" s="548">
        <v>43</v>
      </c>
      <c r="G99" s="548">
        <v>40</v>
      </c>
      <c r="H99" s="548">
        <v>10</v>
      </c>
      <c r="I99" s="548">
        <v>48</v>
      </c>
      <c r="J99" s="548">
        <v>20</v>
      </c>
      <c r="K99" s="577" t="s">
        <v>1011</v>
      </c>
      <c r="L99" s="548">
        <v>95</v>
      </c>
      <c r="M99" s="548">
        <v>24</v>
      </c>
      <c r="N99" s="548">
        <v>25</v>
      </c>
      <c r="O99" s="548">
        <v>7</v>
      </c>
      <c r="P99" s="548">
        <v>39</v>
      </c>
      <c r="Q99" s="548">
        <v>0</v>
      </c>
      <c r="R99" s="577" t="s">
        <v>1011</v>
      </c>
      <c r="S99" s="548">
        <v>66</v>
      </c>
      <c r="T99" s="548">
        <v>19</v>
      </c>
      <c r="U99" s="548">
        <v>15</v>
      </c>
      <c r="V99" s="548">
        <v>3</v>
      </c>
      <c r="W99" s="548">
        <v>9</v>
      </c>
      <c r="X99" s="548">
        <v>20</v>
      </c>
      <c r="Y99" s="577" t="s">
        <v>1011</v>
      </c>
    </row>
    <row r="100" spans="1:25" ht="16.5" customHeight="1">
      <c r="A100" s="568"/>
      <c r="B100" s="603" t="s">
        <v>1134</v>
      </c>
      <c r="C100" s="569" t="s">
        <v>1135</v>
      </c>
      <c r="D100" s="575">
        <v>13880</v>
      </c>
      <c r="E100" s="576">
        <v>33.387054097611433</v>
      </c>
      <c r="F100" s="548">
        <v>11911</v>
      </c>
      <c r="G100" s="548">
        <v>420</v>
      </c>
      <c r="H100" s="548">
        <v>355</v>
      </c>
      <c r="I100" s="548">
        <v>697</v>
      </c>
      <c r="J100" s="548">
        <v>451</v>
      </c>
      <c r="K100" s="604">
        <v>46</v>
      </c>
      <c r="L100" s="548">
        <v>5016</v>
      </c>
      <c r="M100" s="548">
        <v>3984</v>
      </c>
      <c r="N100" s="548">
        <v>280</v>
      </c>
      <c r="O100" s="548">
        <v>257</v>
      </c>
      <c r="P100" s="548">
        <v>415</v>
      </c>
      <c r="Q100" s="548">
        <v>76</v>
      </c>
      <c r="R100" s="604">
        <v>4</v>
      </c>
      <c r="S100" s="548">
        <v>8864</v>
      </c>
      <c r="T100" s="548">
        <v>7927</v>
      </c>
      <c r="U100" s="548">
        <v>140</v>
      </c>
      <c r="V100" s="548">
        <v>98</v>
      </c>
      <c r="W100" s="548">
        <v>282</v>
      </c>
      <c r="X100" s="548">
        <v>375</v>
      </c>
      <c r="Y100" s="604">
        <v>42</v>
      </c>
    </row>
    <row r="101" spans="1:25" ht="16.5" customHeight="1">
      <c r="A101" s="568"/>
      <c r="B101" s="603" t="s">
        <v>1136</v>
      </c>
      <c r="C101" s="569" t="s">
        <v>1050</v>
      </c>
      <c r="D101" s="575">
        <v>830</v>
      </c>
      <c r="E101" s="576">
        <v>1.996488105260626</v>
      </c>
      <c r="F101" s="548">
        <v>830</v>
      </c>
      <c r="G101" s="577" t="s">
        <v>1011</v>
      </c>
      <c r="H101" s="577" t="s">
        <v>1011</v>
      </c>
      <c r="I101" s="577" t="s">
        <v>1011</v>
      </c>
      <c r="J101" s="577" t="s">
        <v>1011</v>
      </c>
      <c r="K101" s="577" t="s">
        <v>1011</v>
      </c>
      <c r="L101" s="548">
        <v>646</v>
      </c>
      <c r="M101" s="548">
        <v>646</v>
      </c>
      <c r="N101" s="577" t="s">
        <v>1011</v>
      </c>
      <c r="O101" s="577" t="s">
        <v>1011</v>
      </c>
      <c r="P101" s="577" t="s">
        <v>1011</v>
      </c>
      <c r="Q101" s="577" t="s">
        <v>1011</v>
      </c>
      <c r="R101" s="577" t="s">
        <v>1011</v>
      </c>
      <c r="S101" s="548">
        <v>184</v>
      </c>
      <c r="T101" s="548">
        <v>184</v>
      </c>
      <c r="U101" s="577" t="s">
        <v>1011</v>
      </c>
      <c r="V101" s="577" t="s">
        <v>1011</v>
      </c>
      <c r="W101" s="577" t="s">
        <v>1011</v>
      </c>
      <c r="X101" s="577" t="s">
        <v>1011</v>
      </c>
      <c r="Y101" s="577" t="s">
        <v>1011</v>
      </c>
    </row>
    <row r="102" spans="1:25" ht="16.5" customHeight="1">
      <c r="A102" s="568"/>
      <c r="B102" s="603" t="s">
        <v>1137</v>
      </c>
      <c r="C102" s="569" t="s">
        <v>1138</v>
      </c>
      <c r="D102" s="575">
        <v>83</v>
      </c>
      <c r="E102" s="576">
        <v>0.19964881052606259</v>
      </c>
      <c r="F102" s="548">
        <v>64</v>
      </c>
      <c r="G102" s="577" t="s">
        <v>1011</v>
      </c>
      <c r="H102" s="548">
        <v>2</v>
      </c>
      <c r="I102" s="548">
        <v>13</v>
      </c>
      <c r="J102" s="548">
        <v>4</v>
      </c>
      <c r="K102" s="577" t="s">
        <v>1011</v>
      </c>
      <c r="L102" s="548">
        <v>30</v>
      </c>
      <c r="M102" s="548">
        <v>22</v>
      </c>
      <c r="N102" s="577" t="s">
        <v>1011</v>
      </c>
      <c r="O102" s="548">
        <v>1</v>
      </c>
      <c r="P102" s="548">
        <v>7</v>
      </c>
      <c r="Q102" s="577" t="s">
        <v>1011</v>
      </c>
      <c r="R102" s="577" t="s">
        <v>1011</v>
      </c>
      <c r="S102" s="548">
        <v>53</v>
      </c>
      <c r="T102" s="548">
        <v>41</v>
      </c>
      <c r="U102" s="577" t="s">
        <v>1011</v>
      </c>
      <c r="V102" s="548">
        <v>1</v>
      </c>
      <c r="W102" s="548">
        <v>6</v>
      </c>
      <c r="X102" s="548">
        <v>4</v>
      </c>
      <c r="Y102" s="577" t="s">
        <v>1011</v>
      </c>
    </row>
    <row r="103" spans="1:25" ht="16.5" customHeight="1">
      <c r="A103" s="568"/>
      <c r="B103" s="4550" t="s">
        <v>1104</v>
      </c>
      <c r="C103" s="4551"/>
      <c r="D103" s="575">
        <v>1415</v>
      </c>
      <c r="E103" s="576">
        <v>3.4033239531471726</v>
      </c>
      <c r="F103" s="548">
        <v>306</v>
      </c>
      <c r="G103" s="548">
        <v>11</v>
      </c>
      <c r="H103" s="548">
        <v>84</v>
      </c>
      <c r="I103" s="548">
        <v>542</v>
      </c>
      <c r="J103" s="548">
        <v>470</v>
      </c>
      <c r="K103" s="577" t="s">
        <v>1011</v>
      </c>
      <c r="L103" s="548">
        <v>879</v>
      </c>
      <c r="M103" s="548">
        <v>226</v>
      </c>
      <c r="N103" s="548">
        <v>8</v>
      </c>
      <c r="O103" s="548">
        <v>79</v>
      </c>
      <c r="P103" s="548">
        <v>481</v>
      </c>
      <c r="Q103" s="548">
        <v>85</v>
      </c>
      <c r="R103" s="577" t="s">
        <v>1011</v>
      </c>
      <c r="S103" s="548">
        <v>536</v>
      </c>
      <c r="T103" s="548">
        <v>80</v>
      </c>
      <c r="U103" s="548">
        <v>3</v>
      </c>
      <c r="V103" s="548">
        <v>5</v>
      </c>
      <c r="W103" s="548">
        <v>61</v>
      </c>
      <c r="X103" s="548">
        <v>385</v>
      </c>
      <c r="Y103" s="577" t="s">
        <v>1011</v>
      </c>
    </row>
    <row r="104" spans="1:25" ht="16.5" customHeight="1">
      <c r="A104" s="568"/>
      <c r="B104" s="4550" t="s">
        <v>1105</v>
      </c>
      <c r="C104" s="4551"/>
      <c r="D104" s="575">
        <v>14709</v>
      </c>
      <c r="E104" s="576">
        <v>35.377732881160256</v>
      </c>
      <c r="F104" s="548">
        <v>10477</v>
      </c>
      <c r="G104" s="548">
        <v>1010</v>
      </c>
      <c r="H104" s="548">
        <v>564</v>
      </c>
      <c r="I104" s="548">
        <v>1245</v>
      </c>
      <c r="J104" s="548">
        <v>1243</v>
      </c>
      <c r="K104" s="604">
        <v>168</v>
      </c>
      <c r="L104" s="548">
        <v>9818</v>
      </c>
      <c r="M104" s="548">
        <v>7050</v>
      </c>
      <c r="N104" s="548">
        <v>743</v>
      </c>
      <c r="O104" s="548">
        <v>535</v>
      </c>
      <c r="P104" s="548">
        <v>1142</v>
      </c>
      <c r="Q104" s="548">
        <v>323</v>
      </c>
      <c r="R104" s="548">
        <v>24</v>
      </c>
      <c r="S104" s="548">
        <v>4891</v>
      </c>
      <c r="T104" s="548">
        <v>3427</v>
      </c>
      <c r="U104" s="548">
        <v>267</v>
      </c>
      <c r="V104" s="548">
        <v>29</v>
      </c>
      <c r="W104" s="548">
        <v>103</v>
      </c>
      <c r="X104" s="548">
        <v>920</v>
      </c>
      <c r="Y104" s="604">
        <v>144</v>
      </c>
    </row>
    <row r="105" spans="1:25" ht="16.5" customHeight="1">
      <c r="A105" s="583"/>
      <c r="B105" s="4546" t="s">
        <v>1106</v>
      </c>
      <c r="C105" s="4547"/>
      <c r="D105" s="594">
        <v>25370</v>
      </c>
      <c r="E105" s="585">
        <v>61.019313562787111</v>
      </c>
      <c r="F105" s="586">
        <v>20124</v>
      </c>
      <c r="G105" s="586">
        <v>1078</v>
      </c>
      <c r="H105" s="586">
        <v>919</v>
      </c>
      <c r="I105" s="586">
        <v>1685</v>
      </c>
      <c r="J105" s="586">
        <v>1518</v>
      </c>
      <c r="K105" s="606">
        <v>46</v>
      </c>
      <c r="L105" s="586">
        <v>10978</v>
      </c>
      <c r="M105" s="586">
        <v>8234</v>
      </c>
      <c r="N105" s="586">
        <v>705</v>
      </c>
      <c r="O105" s="586">
        <v>652</v>
      </c>
      <c r="P105" s="586">
        <v>1108</v>
      </c>
      <c r="Q105" s="586">
        <v>275</v>
      </c>
      <c r="R105" s="586">
        <v>4</v>
      </c>
      <c r="S105" s="586">
        <v>14392</v>
      </c>
      <c r="T105" s="586">
        <v>11890</v>
      </c>
      <c r="U105" s="586">
        <v>373</v>
      </c>
      <c r="V105" s="586">
        <v>267</v>
      </c>
      <c r="W105" s="586">
        <v>577</v>
      </c>
      <c r="X105" s="586">
        <v>1243</v>
      </c>
      <c r="Y105" s="606">
        <v>42</v>
      </c>
    </row>
    <row r="106" spans="1:25">
      <c r="A106" s="4560" t="s">
        <v>1139</v>
      </c>
      <c r="B106" s="4560"/>
      <c r="C106" s="4560"/>
      <c r="D106" s="4560"/>
      <c r="E106" s="551"/>
      <c r="M106" s="554"/>
      <c r="N106" s="554"/>
      <c r="O106" s="554"/>
      <c r="P106" s="554"/>
      <c r="Q106" s="554"/>
      <c r="R106" s="554"/>
      <c r="S106" s="554"/>
      <c r="Y106" s="553" t="s">
        <v>1013</v>
      </c>
    </row>
    <row r="107" spans="1:25">
      <c r="A107" s="607" t="s">
        <v>1140</v>
      </c>
      <c r="B107" s="607"/>
      <c r="C107" s="607"/>
      <c r="D107" s="607"/>
      <c r="E107" s="551"/>
      <c r="M107" s="554"/>
      <c r="N107" s="554"/>
      <c r="O107" s="554"/>
      <c r="P107" s="554"/>
      <c r="Q107" s="554"/>
      <c r="R107" s="554"/>
      <c r="S107" s="554"/>
    </row>
    <row r="108" spans="1:25">
      <c r="E108" s="551"/>
      <c r="M108" s="554"/>
      <c r="N108" s="554"/>
      <c r="O108" s="554"/>
      <c r="P108" s="554"/>
      <c r="Q108" s="554"/>
      <c r="R108" s="554"/>
      <c r="S108" s="554"/>
    </row>
    <row r="109" spans="1:25">
      <c r="E109" s="551"/>
      <c r="M109" s="554"/>
      <c r="N109" s="554"/>
      <c r="O109" s="554"/>
      <c r="P109" s="554"/>
      <c r="Q109" s="554"/>
      <c r="R109" s="554"/>
      <c r="S109" s="554"/>
    </row>
    <row r="110" spans="1:25">
      <c r="E110" s="551"/>
      <c r="M110" s="554"/>
      <c r="N110" s="554"/>
      <c r="O110" s="554"/>
      <c r="P110" s="554"/>
      <c r="Q110" s="554"/>
      <c r="R110" s="554"/>
      <c r="S110" s="554"/>
    </row>
    <row r="111" spans="1:25">
      <c r="E111" s="551"/>
      <c r="M111" s="554"/>
      <c r="N111" s="554"/>
      <c r="O111" s="554"/>
      <c r="P111" s="554"/>
      <c r="Q111" s="554"/>
      <c r="R111" s="554"/>
      <c r="S111" s="554"/>
    </row>
    <row r="112" spans="1:25">
      <c r="E112" s="551"/>
      <c r="M112" s="554"/>
      <c r="N112" s="554"/>
      <c r="O112" s="554"/>
      <c r="P112" s="554"/>
      <c r="Q112" s="554"/>
      <c r="R112" s="554"/>
      <c r="S112" s="554"/>
    </row>
    <row r="113" spans="5:19">
      <c r="E113" s="551"/>
      <c r="M113" s="554"/>
      <c r="N113" s="554"/>
      <c r="O113" s="554"/>
      <c r="P113" s="554"/>
      <c r="Q113" s="554"/>
      <c r="R113" s="554"/>
      <c r="S113" s="554"/>
    </row>
    <row r="114" spans="5:19">
      <c r="E114" s="551"/>
      <c r="M114" s="554"/>
      <c r="N114" s="554"/>
      <c r="O114" s="554"/>
      <c r="P114" s="554"/>
      <c r="Q114" s="554"/>
      <c r="R114" s="554"/>
      <c r="S114" s="554"/>
    </row>
    <row r="115" spans="5:19">
      <c r="E115" s="551"/>
      <c r="M115" s="554"/>
      <c r="N115" s="554"/>
      <c r="O115" s="554"/>
      <c r="P115" s="554"/>
      <c r="Q115" s="554"/>
      <c r="R115" s="554"/>
      <c r="S115" s="554"/>
    </row>
    <row r="116" spans="5:19">
      <c r="E116" s="551"/>
      <c r="M116" s="554"/>
      <c r="N116" s="554"/>
      <c r="O116" s="554"/>
      <c r="P116" s="554"/>
      <c r="Q116" s="554"/>
      <c r="R116" s="554"/>
      <c r="S116" s="554"/>
    </row>
    <row r="117" spans="5:19">
      <c r="E117" s="551"/>
      <c r="M117" s="554"/>
      <c r="N117" s="554"/>
      <c r="O117" s="554"/>
      <c r="P117" s="554"/>
      <c r="Q117" s="554"/>
      <c r="R117" s="554"/>
      <c r="S117" s="554"/>
    </row>
    <row r="118" spans="5:19">
      <c r="E118" s="551"/>
      <c r="M118" s="554"/>
      <c r="N118" s="554"/>
      <c r="O118" s="554"/>
      <c r="P118" s="554"/>
      <c r="Q118" s="554"/>
      <c r="R118" s="554"/>
      <c r="S118" s="554"/>
    </row>
    <row r="119" spans="5:19">
      <c r="E119" s="551"/>
      <c r="M119" s="554"/>
      <c r="N119" s="554"/>
      <c r="O119" s="554"/>
      <c r="P119" s="554"/>
      <c r="Q119" s="554"/>
      <c r="R119" s="554"/>
      <c r="S119" s="554"/>
    </row>
    <row r="120" spans="5:19">
      <c r="E120" s="551"/>
      <c r="M120" s="554"/>
      <c r="N120" s="554"/>
      <c r="O120" s="554"/>
      <c r="P120" s="554"/>
      <c r="Q120" s="554"/>
      <c r="R120" s="554"/>
      <c r="S120" s="554"/>
    </row>
    <row r="121" spans="5:19">
      <c r="E121" s="551"/>
      <c r="M121" s="554"/>
      <c r="N121" s="554"/>
      <c r="O121" s="554"/>
      <c r="P121" s="554"/>
      <c r="Q121" s="554"/>
      <c r="R121" s="554"/>
      <c r="S121" s="554"/>
    </row>
    <row r="122" spans="5:19">
      <c r="E122" s="551"/>
      <c r="M122" s="554"/>
      <c r="N122" s="554"/>
      <c r="O122" s="554"/>
      <c r="P122" s="554"/>
      <c r="Q122" s="554"/>
      <c r="R122" s="554"/>
      <c r="S122" s="554"/>
    </row>
    <row r="123" spans="5:19">
      <c r="E123" s="551"/>
      <c r="M123" s="554"/>
      <c r="N123" s="554"/>
      <c r="O123" s="554"/>
      <c r="P123" s="554"/>
      <c r="Q123" s="554"/>
      <c r="R123" s="554"/>
      <c r="S123" s="554"/>
    </row>
    <row r="124" spans="5:19">
      <c r="E124" s="551"/>
      <c r="M124" s="554"/>
      <c r="N124" s="554"/>
      <c r="O124" s="554"/>
      <c r="P124" s="554"/>
      <c r="Q124" s="554"/>
      <c r="R124" s="554"/>
      <c r="S124" s="554"/>
    </row>
    <row r="125" spans="5:19">
      <c r="E125" s="551"/>
      <c r="M125" s="554"/>
      <c r="N125" s="554"/>
      <c r="O125" s="554"/>
      <c r="P125" s="554"/>
      <c r="Q125" s="554"/>
      <c r="R125" s="554"/>
      <c r="S125" s="554"/>
    </row>
    <row r="126" spans="5:19">
      <c r="E126" s="551"/>
      <c r="M126" s="554"/>
      <c r="N126" s="554"/>
      <c r="O126" s="554"/>
      <c r="P126" s="554"/>
      <c r="Q126" s="554"/>
      <c r="R126" s="554"/>
      <c r="S126" s="554"/>
    </row>
    <row r="127" spans="5:19">
      <c r="E127" s="551"/>
      <c r="M127" s="554"/>
      <c r="N127" s="554"/>
      <c r="O127" s="554"/>
      <c r="P127" s="554"/>
      <c r="Q127" s="554"/>
      <c r="R127" s="554"/>
      <c r="S127" s="554"/>
    </row>
    <row r="128" spans="5:19">
      <c r="E128" s="551"/>
      <c r="M128" s="554"/>
      <c r="N128" s="554"/>
      <c r="O128" s="554"/>
      <c r="P128" s="554"/>
      <c r="Q128" s="554"/>
      <c r="R128" s="554"/>
      <c r="S128" s="554"/>
    </row>
    <row r="129" spans="5:19">
      <c r="E129" s="551"/>
      <c r="M129" s="554"/>
      <c r="N129" s="554"/>
      <c r="O129" s="554"/>
      <c r="P129" s="554"/>
      <c r="Q129" s="554"/>
      <c r="R129" s="554"/>
      <c r="S129" s="554"/>
    </row>
    <row r="130" spans="5:19">
      <c r="E130" s="551"/>
      <c r="M130" s="554"/>
      <c r="N130" s="554"/>
      <c r="O130" s="554"/>
      <c r="P130" s="554"/>
      <c r="Q130" s="554"/>
      <c r="R130" s="554"/>
      <c r="S130" s="554"/>
    </row>
    <row r="131" spans="5:19">
      <c r="E131" s="551"/>
      <c r="M131" s="554"/>
      <c r="N131" s="554"/>
      <c r="O131" s="554"/>
      <c r="P131" s="554"/>
      <c r="Q131" s="554"/>
      <c r="R131" s="554"/>
      <c r="S131" s="554"/>
    </row>
    <row r="132" spans="5:19">
      <c r="E132" s="551"/>
      <c r="M132" s="554"/>
      <c r="N132" s="554"/>
      <c r="O132" s="554"/>
      <c r="P132" s="554"/>
      <c r="Q132" s="554"/>
      <c r="R132" s="554"/>
      <c r="S132" s="554"/>
    </row>
    <row r="133" spans="5:19">
      <c r="E133" s="551"/>
      <c r="M133" s="554"/>
      <c r="N133" s="554"/>
      <c r="O133" s="554"/>
      <c r="P133" s="554"/>
      <c r="Q133" s="554"/>
      <c r="R133" s="554"/>
      <c r="S133" s="554"/>
    </row>
    <row r="134" spans="5:19">
      <c r="E134" s="551"/>
      <c r="M134" s="554"/>
      <c r="N134" s="554"/>
      <c r="O134" s="554"/>
      <c r="P134" s="554"/>
      <c r="Q134" s="554"/>
      <c r="R134" s="554"/>
      <c r="S134" s="554"/>
    </row>
    <row r="135" spans="5:19">
      <c r="E135" s="551"/>
      <c r="M135" s="554"/>
      <c r="N135" s="554"/>
      <c r="O135" s="554"/>
      <c r="P135" s="554"/>
      <c r="Q135" s="554"/>
      <c r="R135" s="554"/>
      <c r="S135" s="554"/>
    </row>
    <row r="136" spans="5:19">
      <c r="E136" s="551"/>
      <c r="M136" s="554"/>
      <c r="N136" s="554"/>
      <c r="O136" s="554"/>
      <c r="P136" s="554"/>
      <c r="Q136" s="554"/>
      <c r="R136" s="554"/>
      <c r="S136" s="554"/>
    </row>
    <row r="137" spans="5:19">
      <c r="E137" s="551"/>
      <c r="M137" s="554"/>
      <c r="N137" s="554"/>
      <c r="O137" s="554"/>
      <c r="P137" s="554"/>
      <c r="Q137" s="554"/>
      <c r="R137" s="554"/>
      <c r="S137" s="554"/>
    </row>
    <row r="138" spans="5:19">
      <c r="E138" s="551"/>
      <c r="M138" s="554"/>
      <c r="N138" s="554"/>
      <c r="O138" s="554"/>
      <c r="P138" s="554"/>
      <c r="Q138" s="554"/>
      <c r="R138" s="554"/>
      <c r="S138" s="554"/>
    </row>
    <row r="139" spans="5:19">
      <c r="E139" s="551"/>
      <c r="M139" s="554"/>
      <c r="N139" s="554"/>
      <c r="O139" s="554"/>
      <c r="P139" s="554"/>
      <c r="Q139" s="554"/>
      <c r="R139" s="554"/>
      <c r="S139" s="554"/>
    </row>
    <row r="140" spans="5:19">
      <c r="E140" s="551"/>
      <c r="M140" s="554"/>
      <c r="N140" s="554"/>
      <c r="O140" s="554"/>
      <c r="P140" s="554"/>
      <c r="Q140" s="554"/>
      <c r="R140" s="554"/>
      <c r="S140" s="554"/>
    </row>
    <row r="141" spans="5:19">
      <c r="E141" s="551"/>
      <c r="M141" s="554"/>
      <c r="N141" s="554"/>
      <c r="O141" s="554"/>
      <c r="P141" s="554"/>
      <c r="Q141" s="554"/>
      <c r="R141" s="554"/>
      <c r="S141" s="554"/>
    </row>
    <row r="142" spans="5:19">
      <c r="E142" s="551"/>
      <c r="M142" s="554"/>
      <c r="N142" s="554"/>
      <c r="O142" s="554"/>
      <c r="P142" s="554"/>
      <c r="Q142" s="554"/>
      <c r="R142" s="554"/>
      <c r="S142" s="554"/>
    </row>
    <row r="143" spans="5:19">
      <c r="E143" s="551"/>
      <c r="M143" s="554"/>
      <c r="N143" s="554"/>
      <c r="O143" s="554"/>
      <c r="P143" s="554"/>
      <c r="Q143" s="554"/>
      <c r="R143" s="554"/>
      <c r="S143" s="554"/>
    </row>
    <row r="144" spans="5:19">
      <c r="E144" s="551"/>
      <c r="M144" s="554"/>
      <c r="N144" s="554"/>
      <c r="O144" s="554"/>
      <c r="P144" s="554"/>
      <c r="Q144" s="554"/>
      <c r="R144" s="554"/>
      <c r="S144" s="554"/>
    </row>
    <row r="145" spans="5:19">
      <c r="E145" s="551"/>
      <c r="M145" s="554"/>
      <c r="N145" s="554"/>
      <c r="O145" s="554"/>
      <c r="P145" s="554"/>
      <c r="Q145" s="554"/>
      <c r="R145" s="554"/>
      <c r="S145" s="554"/>
    </row>
    <row r="146" spans="5:19">
      <c r="E146" s="551"/>
      <c r="M146" s="554"/>
      <c r="N146" s="554"/>
      <c r="O146" s="554"/>
      <c r="P146" s="554"/>
      <c r="Q146" s="554"/>
      <c r="R146" s="554"/>
      <c r="S146" s="554"/>
    </row>
    <row r="147" spans="5:19">
      <c r="E147" s="551"/>
      <c r="M147" s="554"/>
      <c r="N147" s="554"/>
      <c r="O147" s="554"/>
      <c r="P147" s="554"/>
      <c r="Q147" s="554"/>
      <c r="R147" s="554"/>
      <c r="S147" s="554"/>
    </row>
    <row r="148" spans="5:19">
      <c r="E148" s="551"/>
      <c r="M148" s="554"/>
      <c r="N148" s="554"/>
      <c r="O148" s="554"/>
      <c r="P148" s="554"/>
      <c r="Q148" s="554"/>
      <c r="R148" s="554"/>
      <c r="S148" s="554"/>
    </row>
    <row r="149" spans="5:19">
      <c r="E149" s="551"/>
      <c r="M149" s="554"/>
      <c r="N149" s="554"/>
      <c r="O149" s="554"/>
      <c r="P149" s="554"/>
      <c r="Q149" s="554"/>
      <c r="R149" s="554"/>
      <c r="S149" s="554"/>
    </row>
    <row r="150" spans="5:19">
      <c r="E150" s="551"/>
      <c r="M150" s="554"/>
      <c r="N150" s="554"/>
      <c r="O150" s="554"/>
      <c r="P150" s="554"/>
      <c r="Q150" s="554"/>
      <c r="R150" s="554"/>
      <c r="S150" s="554"/>
    </row>
    <row r="151" spans="5:19">
      <c r="E151" s="551"/>
      <c r="M151" s="554"/>
      <c r="N151" s="554"/>
      <c r="O151" s="554"/>
      <c r="P151" s="554"/>
      <c r="Q151" s="554"/>
      <c r="R151" s="554"/>
      <c r="S151" s="554"/>
    </row>
    <row r="152" spans="5:19">
      <c r="E152" s="551"/>
      <c r="M152" s="554"/>
      <c r="N152" s="554"/>
      <c r="O152" s="554"/>
      <c r="P152" s="554"/>
      <c r="Q152" s="554"/>
      <c r="R152" s="554"/>
      <c r="S152" s="554"/>
    </row>
    <row r="153" spans="5:19">
      <c r="E153" s="551"/>
      <c r="M153" s="554"/>
      <c r="N153" s="554"/>
      <c r="O153" s="554"/>
      <c r="P153" s="554"/>
      <c r="Q153" s="554"/>
      <c r="R153" s="554"/>
      <c r="S153" s="554"/>
    </row>
    <row r="154" spans="5:19">
      <c r="E154" s="551"/>
      <c r="M154" s="554"/>
      <c r="N154" s="554"/>
      <c r="O154" s="554"/>
      <c r="P154" s="554"/>
      <c r="Q154" s="554"/>
      <c r="R154" s="554"/>
      <c r="S154" s="554"/>
    </row>
    <row r="155" spans="5:19">
      <c r="E155" s="551"/>
      <c r="M155" s="554"/>
      <c r="N155" s="554"/>
      <c r="O155" s="554"/>
      <c r="P155" s="554"/>
      <c r="Q155" s="554"/>
      <c r="R155" s="554"/>
      <c r="S155" s="554"/>
    </row>
    <row r="156" spans="5:19">
      <c r="E156" s="551"/>
      <c r="M156" s="554"/>
      <c r="N156" s="554"/>
      <c r="O156" s="554"/>
      <c r="P156" s="554"/>
      <c r="Q156" s="554"/>
      <c r="R156" s="554"/>
      <c r="S156" s="554"/>
    </row>
    <row r="157" spans="5:19">
      <c r="E157" s="551"/>
      <c r="M157" s="554"/>
      <c r="N157" s="554"/>
      <c r="O157" s="554"/>
      <c r="P157" s="554"/>
      <c r="Q157" s="554"/>
      <c r="R157" s="554"/>
      <c r="S157" s="554"/>
    </row>
    <row r="158" spans="5:19">
      <c r="E158" s="551"/>
      <c r="M158" s="554"/>
      <c r="N158" s="554"/>
      <c r="O158" s="554"/>
      <c r="P158" s="554"/>
      <c r="Q158" s="554"/>
      <c r="R158" s="554"/>
      <c r="S158" s="554"/>
    </row>
    <row r="159" spans="5:19">
      <c r="E159" s="551"/>
      <c r="M159" s="554"/>
      <c r="N159" s="554"/>
      <c r="O159" s="554"/>
      <c r="P159" s="554"/>
      <c r="Q159" s="554"/>
      <c r="R159" s="554"/>
      <c r="S159" s="554"/>
    </row>
    <row r="160" spans="5:19">
      <c r="E160" s="551"/>
      <c r="M160" s="554"/>
      <c r="N160" s="554"/>
      <c r="O160" s="554"/>
      <c r="P160" s="554"/>
      <c r="Q160" s="554"/>
      <c r="R160" s="554"/>
      <c r="S160" s="554"/>
    </row>
    <row r="161" spans="5:19">
      <c r="E161" s="551"/>
      <c r="M161" s="554"/>
      <c r="N161" s="554"/>
      <c r="O161" s="554"/>
      <c r="P161" s="554"/>
      <c r="Q161" s="554"/>
      <c r="R161" s="554"/>
      <c r="S161" s="554"/>
    </row>
    <row r="162" spans="5:19">
      <c r="E162" s="551"/>
      <c r="M162" s="554"/>
      <c r="N162" s="554"/>
      <c r="O162" s="554"/>
      <c r="P162" s="554"/>
      <c r="Q162" s="554"/>
      <c r="R162" s="554"/>
      <c r="S162" s="554"/>
    </row>
    <row r="163" spans="5:19">
      <c r="E163" s="551"/>
      <c r="M163" s="554"/>
      <c r="N163" s="554"/>
      <c r="O163" s="554"/>
      <c r="P163" s="554"/>
      <c r="Q163" s="554"/>
      <c r="R163" s="554"/>
      <c r="S163" s="554"/>
    </row>
    <row r="164" spans="5:19">
      <c r="E164" s="551"/>
      <c r="M164" s="554"/>
      <c r="N164" s="554"/>
      <c r="O164" s="554"/>
      <c r="P164" s="554"/>
      <c r="Q164" s="554"/>
      <c r="R164" s="554"/>
      <c r="S164" s="554"/>
    </row>
    <row r="165" spans="5:19">
      <c r="E165" s="551"/>
      <c r="M165" s="554"/>
      <c r="N165" s="554"/>
      <c r="O165" s="554"/>
      <c r="P165" s="554"/>
      <c r="Q165" s="554"/>
      <c r="R165" s="554"/>
      <c r="S165" s="554"/>
    </row>
    <row r="166" spans="5:19">
      <c r="E166" s="551"/>
      <c r="M166" s="554"/>
      <c r="N166" s="554"/>
      <c r="O166" s="554"/>
      <c r="P166" s="554"/>
      <c r="Q166" s="554"/>
      <c r="R166" s="554"/>
      <c r="S166" s="554"/>
    </row>
    <row r="167" spans="5:19">
      <c r="E167" s="551"/>
      <c r="M167" s="554"/>
      <c r="N167" s="554"/>
      <c r="O167" s="554"/>
      <c r="P167" s="554"/>
      <c r="Q167" s="554"/>
      <c r="R167" s="554"/>
      <c r="S167" s="554"/>
    </row>
    <row r="168" spans="5:19">
      <c r="E168" s="551"/>
      <c r="M168" s="554"/>
      <c r="N168" s="554"/>
      <c r="O168" s="554"/>
      <c r="P168" s="554"/>
      <c r="Q168" s="554"/>
      <c r="R168" s="554"/>
      <c r="S168" s="554"/>
    </row>
    <row r="169" spans="5:19">
      <c r="E169" s="551"/>
      <c r="M169" s="554"/>
      <c r="N169" s="554"/>
      <c r="O169" s="554"/>
      <c r="P169" s="554"/>
      <c r="Q169" s="554"/>
      <c r="R169" s="554"/>
      <c r="S169" s="554"/>
    </row>
    <row r="170" spans="5:19">
      <c r="E170" s="551"/>
      <c r="M170" s="554"/>
      <c r="N170" s="554"/>
      <c r="O170" s="554"/>
      <c r="P170" s="554"/>
      <c r="Q170" s="554"/>
      <c r="R170" s="554"/>
      <c r="S170" s="554"/>
    </row>
    <row r="171" spans="5:19">
      <c r="E171" s="551"/>
      <c r="M171" s="554"/>
      <c r="N171" s="554"/>
      <c r="O171" s="554"/>
      <c r="P171" s="554"/>
      <c r="Q171" s="554"/>
      <c r="R171" s="554"/>
      <c r="S171" s="554"/>
    </row>
    <row r="172" spans="5:19">
      <c r="E172" s="551"/>
      <c r="M172" s="554"/>
      <c r="N172" s="554"/>
      <c r="O172" s="554"/>
      <c r="P172" s="554"/>
      <c r="Q172" s="554"/>
      <c r="R172" s="554"/>
      <c r="S172" s="554"/>
    </row>
    <row r="173" spans="5:19">
      <c r="E173" s="551"/>
      <c r="M173" s="554"/>
      <c r="N173" s="554"/>
      <c r="O173" s="554"/>
      <c r="P173" s="554"/>
      <c r="Q173" s="554"/>
      <c r="R173" s="554"/>
      <c r="S173" s="554"/>
    </row>
    <row r="174" spans="5:19">
      <c r="E174" s="551"/>
      <c r="M174" s="554"/>
      <c r="N174" s="554"/>
      <c r="O174" s="554"/>
      <c r="P174" s="554"/>
      <c r="Q174" s="554"/>
      <c r="R174" s="554"/>
      <c r="S174" s="554"/>
    </row>
    <row r="175" spans="5:19">
      <c r="E175" s="551"/>
      <c r="M175" s="554"/>
      <c r="N175" s="554"/>
      <c r="O175" s="554"/>
      <c r="P175" s="554"/>
      <c r="Q175" s="554"/>
      <c r="R175" s="554"/>
      <c r="S175" s="554"/>
    </row>
    <row r="176" spans="5:19">
      <c r="E176" s="551"/>
      <c r="M176" s="554"/>
      <c r="N176" s="554"/>
      <c r="O176" s="554"/>
      <c r="P176" s="554"/>
      <c r="Q176" s="554"/>
      <c r="R176" s="554"/>
      <c r="S176" s="554"/>
    </row>
    <row r="177" spans="5:19">
      <c r="E177" s="551"/>
      <c r="M177" s="554"/>
      <c r="N177" s="554"/>
      <c r="O177" s="554"/>
      <c r="P177" s="554"/>
      <c r="Q177" s="554"/>
      <c r="R177" s="554"/>
      <c r="S177" s="554"/>
    </row>
    <row r="178" spans="5:19">
      <c r="E178" s="551"/>
      <c r="M178" s="554"/>
      <c r="N178" s="554"/>
      <c r="O178" s="554"/>
      <c r="P178" s="554"/>
      <c r="Q178" s="554"/>
      <c r="R178" s="554"/>
      <c r="S178" s="554"/>
    </row>
    <row r="179" spans="5:19">
      <c r="E179" s="551"/>
      <c r="M179" s="554"/>
      <c r="N179" s="554"/>
      <c r="O179" s="554"/>
      <c r="P179" s="554"/>
      <c r="Q179" s="554"/>
      <c r="R179" s="554"/>
      <c r="S179" s="554"/>
    </row>
    <row r="180" spans="5:19">
      <c r="E180" s="551"/>
      <c r="M180" s="554"/>
      <c r="N180" s="554"/>
      <c r="O180" s="554"/>
      <c r="P180" s="554"/>
      <c r="Q180" s="554"/>
      <c r="R180" s="554"/>
      <c r="S180" s="554"/>
    </row>
    <row r="181" spans="5:19">
      <c r="E181" s="551"/>
      <c r="M181" s="554"/>
      <c r="N181" s="554"/>
      <c r="O181" s="554"/>
      <c r="P181" s="554"/>
      <c r="Q181" s="554"/>
      <c r="R181" s="554"/>
      <c r="S181" s="554"/>
    </row>
    <row r="182" spans="5:19">
      <c r="E182" s="551"/>
      <c r="M182" s="554"/>
      <c r="N182" s="554"/>
      <c r="O182" s="554"/>
      <c r="P182" s="554"/>
      <c r="Q182" s="554"/>
      <c r="R182" s="554"/>
      <c r="S182" s="554"/>
    </row>
    <row r="183" spans="5:19">
      <c r="E183" s="551"/>
      <c r="M183" s="554"/>
      <c r="N183" s="554"/>
      <c r="O183" s="554"/>
      <c r="P183" s="554"/>
      <c r="Q183" s="554"/>
      <c r="R183" s="554"/>
      <c r="S183" s="554"/>
    </row>
    <row r="184" spans="5:19">
      <c r="E184" s="551"/>
      <c r="M184" s="554"/>
      <c r="N184" s="554"/>
      <c r="O184" s="554"/>
      <c r="P184" s="554"/>
      <c r="Q184" s="554"/>
      <c r="R184" s="554"/>
      <c r="S184" s="554"/>
    </row>
    <row r="185" spans="5:19">
      <c r="E185" s="551"/>
      <c r="M185" s="554"/>
      <c r="N185" s="554"/>
      <c r="O185" s="554"/>
      <c r="P185" s="554"/>
      <c r="Q185" s="554"/>
      <c r="R185" s="554"/>
      <c r="S185" s="554"/>
    </row>
    <row r="186" spans="5:19">
      <c r="E186" s="551"/>
      <c r="M186" s="554"/>
      <c r="N186" s="554"/>
      <c r="O186" s="554"/>
      <c r="P186" s="554"/>
      <c r="Q186" s="554"/>
      <c r="R186" s="554"/>
      <c r="S186" s="554"/>
    </row>
    <row r="187" spans="5:19">
      <c r="E187" s="551"/>
      <c r="M187" s="554"/>
      <c r="N187" s="554"/>
      <c r="O187" s="554"/>
      <c r="P187" s="554"/>
      <c r="Q187" s="554"/>
      <c r="R187" s="554"/>
      <c r="S187" s="554"/>
    </row>
    <row r="188" spans="5:19">
      <c r="E188" s="551"/>
      <c r="M188" s="554"/>
      <c r="N188" s="554"/>
      <c r="O188" s="554"/>
      <c r="P188" s="554"/>
      <c r="Q188" s="554"/>
      <c r="R188" s="554"/>
      <c r="S188" s="554"/>
    </row>
  </sheetData>
  <mergeCells count="35">
    <mergeCell ref="A87:C87"/>
    <mergeCell ref="B103:C103"/>
    <mergeCell ref="B104:C104"/>
    <mergeCell ref="B105:C105"/>
    <mergeCell ref="A106:D106"/>
    <mergeCell ref="S85:Y85"/>
    <mergeCell ref="A59:C60"/>
    <mergeCell ref="D59:K59"/>
    <mergeCell ref="L59:R59"/>
    <mergeCell ref="S59:Y59"/>
    <mergeCell ref="A61:C61"/>
    <mergeCell ref="B82:C82"/>
    <mergeCell ref="B83:C83"/>
    <mergeCell ref="B84:C84"/>
    <mergeCell ref="A85:C86"/>
    <mergeCell ref="D85:K85"/>
    <mergeCell ref="L85:R85"/>
    <mergeCell ref="L31:R31"/>
    <mergeCell ref="S31:Y31"/>
    <mergeCell ref="A33:C33"/>
    <mergeCell ref="B56:C56"/>
    <mergeCell ref="B57:C57"/>
    <mergeCell ref="D31:K31"/>
    <mergeCell ref="B58:C58"/>
    <mergeCell ref="A5:C5"/>
    <mergeCell ref="B28:C28"/>
    <mergeCell ref="B29:C29"/>
    <mergeCell ref="B30:C30"/>
    <mergeCell ref="A31:C32"/>
    <mergeCell ref="A1:K1"/>
    <mergeCell ref="T2:Y2"/>
    <mergeCell ref="A3:C4"/>
    <mergeCell ref="D3:K3"/>
    <mergeCell ref="L3:R3"/>
    <mergeCell ref="S3:Y3"/>
  </mergeCells>
  <phoneticPr fontId="2"/>
  <printOptions horizontalCentered="1"/>
  <pageMargins left="0.39370078740157483" right="0.39370078740157483" top="0.59055118110236227" bottom="0.59055118110236227" header="0.11811023622047245" footer="0.11811023622047245"/>
  <pageSetup paperSize="9" firstPageNumber="24" pageOrder="overThenDown" orientation="portrait" r:id="rId1"/>
  <headerFooter alignWithMargins="0">
    <oddFooter>&amp;C&amp;"ＭＳ 明朝,標準"&amp;10&amp;P</oddFooter>
  </headerFooter>
  <rowBreaks count="3" manualBreakCount="3">
    <brk id="30" max="16383" man="1"/>
    <brk id="58" max="24" man="1"/>
    <brk id="84" max="16383" man="1"/>
  </rowBreaks>
  <colBreaks count="1" manualBreakCount="1">
    <brk id="11" max="8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3C8FD-B542-4A38-B640-E98434A3A894}">
  <dimension ref="A1:T45"/>
  <sheetViews>
    <sheetView view="pageBreakPreview" zoomScaleNormal="100" zoomScaleSheetLayoutView="100" workbookViewId="0">
      <selection activeCell="U36" sqref="U36"/>
    </sheetView>
  </sheetViews>
  <sheetFormatPr defaultRowHeight="13"/>
  <cols>
    <col min="1" max="1" width="2.6328125" style="463" customWidth="1"/>
    <col min="2" max="2" width="46" style="463" customWidth="1"/>
    <col min="3" max="20" width="8.08984375" style="463" customWidth="1"/>
    <col min="21" max="16384" width="8.7265625" style="463"/>
  </cols>
  <sheetData>
    <row r="1" spans="1:20" ht="30" customHeight="1">
      <c r="A1" s="4509" t="s">
        <v>1141</v>
      </c>
      <c r="B1" s="4509"/>
      <c r="C1" s="4509"/>
      <c r="D1" s="4509"/>
      <c r="E1" s="4509"/>
      <c r="F1" s="4509"/>
      <c r="G1" s="4509"/>
      <c r="H1" s="4509"/>
      <c r="I1" s="454"/>
      <c r="J1" s="609"/>
      <c r="K1" s="549"/>
      <c r="L1" s="549"/>
      <c r="M1" s="549"/>
      <c r="N1" s="549"/>
      <c r="O1" s="549"/>
      <c r="P1" s="549"/>
      <c r="Q1" s="549"/>
      <c r="R1" s="549"/>
      <c r="S1" s="549"/>
      <c r="T1" s="549"/>
    </row>
    <row r="2" spans="1:20" ht="15" customHeight="1" thickBot="1">
      <c r="A2" s="610"/>
      <c r="B2" s="610"/>
      <c r="C2" s="511"/>
      <c r="D2" s="511"/>
      <c r="E2" s="511"/>
      <c r="F2" s="511"/>
      <c r="G2" s="511"/>
      <c r="H2" s="511"/>
      <c r="I2" s="511"/>
      <c r="J2" s="511"/>
      <c r="K2" s="511"/>
      <c r="L2" s="511"/>
      <c r="M2" s="511"/>
      <c r="N2" s="511"/>
      <c r="O2" s="511"/>
      <c r="P2" s="511"/>
      <c r="Q2" s="511"/>
      <c r="R2" s="511"/>
      <c r="S2" s="457"/>
      <c r="T2" s="459" t="s">
        <v>1142</v>
      </c>
    </row>
    <row r="3" spans="1:20">
      <c r="A3" s="4567" t="s">
        <v>1143</v>
      </c>
      <c r="B3" s="4561"/>
      <c r="C3" s="4570" t="s">
        <v>838</v>
      </c>
      <c r="D3" s="4571"/>
      <c r="E3" s="4571"/>
      <c r="F3" s="4571"/>
      <c r="G3" s="4571"/>
      <c r="H3" s="4572"/>
      <c r="I3" s="4561" t="s">
        <v>379</v>
      </c>
      <c r="J3" s="4561"/>
      <c r="K3" s="4561"/>
      <c r="L3" s="4561"/>
      <c r="M3" s="4561"/>
      <c r="N3" s="4561"/>
      <c r="O3" s="4561" t="s">
        <v>380</v>
      </c>
      <c r="P3" s="4561"/>
      <c r="Q3" s="4561"/>
      <c r="R3" s="4561"/>
      <c r="S3" s="4561"/>
      <c r="T3" s="4562"/>
    </row>
    <row r="4" spans="1:20" ht="26">
      <c r="A4" s="4568"/>
      <c r="B4" s="4569"/>
      <c r="C4" s="612" t="s">
        <v>1144</v>
      </c>
      <c r="D4" s="612" t="s">
        <v>1057</v>
      </c>
      <c r="E4" s="612" t="s">
        <v>1058</v>
      </c>
      <c r="F4" s="613" t="s">
        <v>1145</v>
      </c>
      <c r="G4" s="613" t="s">
        <v>1146</v>
      </c>
      <c r="H4" s="614" t="s">
        <v>1061</v>
      </c>
      <c r="I4" s="612" t="s">
        <v>838</v>
      </c>
      <c r="J4" s="615" t="s">
        <v>1057</v>
      </c>
      <c r="K4" s="612" t="s">
        <v>1058</v>
      </c>
      <c r="L4" s="613" t="s">
        <v>1145</v>
      </c>
      <c r="M4" s="613" t="s">
        <v>1146</v>
      </c>
      <c r="N4" s="614" t="s">
        <v>1061</v>
      </c>
      <c r="O4" s="612" t="s">
        <v>838</v>
      </c>
      <c r="P4" s="612" t="s">
        <v>1057</v>
      </c>
      <c r="Q4" s="612" t="s">
        <v>1058</v>
      </c>
      <c r="R4" s="613" t="s">
        <v>1145</v>
      </c>
      <c r="S4" s="613" t="s">
        <v>1146</v>
      </c>
      <c r="T4" s="616" t="s">
        <v>1061</v>
      </c>
    </row>
    <row r="5" spans="1:20" ht="16.5" customHeight="1">
      <c r="A5" s="4563" t="s">
        <v>983</v>
      </c>
      <c r="B5" s="4564"/>
      <c r="C5" s="617"/>
      <c r="D5" s="617"/>
      <c r="E5" s="617"/>
      <c r="F5" s="618"/>
      <c r="G5" s="618"/>
      <c r="H5" s="619"/>
      <c r="I5" s="617"/>
      <c r="J5" s="617"/>
      <c r="K5" s="617"/>
      <c r="L5" s="618"/>
      <c r="M5" s="618"/>
      <c r="N5" s="619"/>
      <c r="O5" s="617"/>
      <c r="P5" s="617"/>
      <c r="Q5" s="617"/>
      <c r="R5" s="618"/>
      <c r="S5" s="618"/>
      <c r="T5" s="619"/>
    </row>
    <row r="6" spans="1:20" ht="16.5" customHeight="1">
      <c r="A6" s="620"/>
      <c r="B6" s="621" t="s">
        <v>838</v>
      </c>
      <c r="C6" s="622">
        <v>34057</v>
      </c>
      <c r="D6" s="622">
        <v>26345</v>
      </c>
      <c r="E6" s="622">
        <v>1640</v>
      </c>
      <c r="F6" s="622">
        <v>935</v>
      </c>
      <c r="G6" s="622">
        <v>2760</v>
      </c>
      <c r="H6" s="622">
        <v>1737</v>
      </c>
      <c r="I6" s="622">
        <v>17853</v>
      </c>
      <c r="J6" s="622">
        <v>13078</v>
      </c>
      <c r="K6" s="622">
        <v>1188</v>
      </c>
      <c r="L6" s="622">
        <v>772</v>
      </c>
      <c r="M6" s="622">
        <v>2156</v>
      </c>
      <c r="N6" s="622">
        <v>365</v>
      </c>
      <c r="O6" s="622">
        <v>16204</v>
      </c>
      <c r="P6" s="622">
        <v>13267</v>
      </c>
      <c r="Q6" s="622">
        <v>452</v>
      </c>
      <c r="R6" s="622">
        <v>163</v>
      </c>
      <c r="S6" s="622">
        <v>604</v>
      </c>
      <c r="T6" s="622">
        <v>1372</v>
      </c>
    </row>
    <row r="7" spans="1:20" ht="16.5" customHeight="1">
      <c r="A7" s="623" t="s">
        <v>1117</v>
      </c>
      <c r="B7" s="621" t="s">
        <v>1147</v>
      </c>
      <c r="C7" s="624">
        <v>777</v>
      </c>
      <c r="D7" s="624">
        <v>140</v>
      </c>
      <c r="E7" s="624">
        <v>555</v>
      </c>
      <c r="F7" s="624">
        <v>82</v>
      </c>
      <c r="G7" s="625" t="s">
        <v>356</v>
      </c>
      <c r="H7" s="625" t="s">
        <v>356</v>
      </c>
      <c r="I7" s="624">
        <v>656</v>
      </c>
      <c r="J7" s="624">
        <v>128</v>
      </c>
      <c r="K7" s="624">
        <v>459</v>
      </c>
      <c r="L7" s="624">
        <v>69</v>
      </c>
      <c r="M7" s="625" t="s">
        <v>356</v>
      </c>
      <c r="N7" s="625" t="s">
        <v>356</v>
      </c>
      <c r="O7" s="624">
        <v>121</v>
      </c>
      <c r="P7" s="624">
        <v>12</v>
      </c>
      <c r="Q7" s="624">
        <v>96</v>
      </c>
      <c r="R7" s="624">
        <v>13</v>
      </c>
      <c r="S7" s="625" t="s">
        <v>356</v>
      </c>
      <c r="T7" s="625" t="s">
        <v>356</v>
      </c>
    </row>
    <row r="8" spans="1:20" ht="16.5" customHeight="1">
      <c r="A8" s="623" t="s">
        <v>1119</v>
      </c>
      <c r="B8" s="621" t="s">
        <v>1148</v>
      </c>
      <c r="C8" s="624">
        <v>3746</v>
      </c>
      <c r="D8" s="624">
        <v>3179</v>
      </c>
      <c r="E8" s="624">
        <v>111</v>
      </c>
      <c r="F8" s="624">
        <v>124</v>
      </c>
      <c r="G8" s="624">
        <v>284</v>
      </c>
      <c r="H8" s="624">
        <v>42</v>
      </c>
      <c r="I8" s="624">
        <v>1560</v>
      </c>
      <c r="J8" s="624">
        <v>1164</v>
      </c>
      <c r="K8" s="624">
        <v>90</v>
      </c>
      <c r="L8" s="624">
        <v>109</v>
      </c>
      <c r="M8" s="624">
        <v>188</v>
      </c>
      <c r="N8" s="624">
        <v>7</v>
      </c>
      <c r="O8" s="624">
        <v>2186</v>
      </c>
      <c r="P8" s="624">
        <v>2015</v>
      </c>
      <c r="Q8" s="626">
        <v>21</v>
      </c>
      <c r="R8" s="626">
        <v>15</v>
      </c>
      <c r="S8" s="626">
        <v>96</v>
      </c>
      <c r="T8" s="624">
        <v>35</v>
      </c>
    </row>
    <row r="9" spans="1:20" ht="16.5" customHeight="1">
      <c r="A9" s="623" t="s">
        <v>1121</v>
      </c>
      <c r="B9" s="621" t="s">
        <v>1149</v>
      </c>
      <c r="C9" s="624">
        <v>5294</v>
      </c>
      <c r="D9" s="624">
        <v>4697</v>
      </c>
      <c r="E9" s="624">
        <v>272</v>
      </c>
      <c r="F9" s="627">
        <v>12</v>
      </c>
      <c r="G9" s="627">
        <v>28</v>
      </c>
      <c r="H9" s="627">
        <v>269</v>
      </c>
      <c r="I9" s="624">
        <v>1748</v>
      </c>
      <c r="J9" s="624">
        <v>1633</v>
      </c>
      <c r="K9" s="624">
        <v>73</v>
      </c>
      <c r="L9" s="626">
        <v>5</v>
      </c>
      <c r="M9" s="626">
        <v>12</v>
      </c>
      <c r="N9" s="626">
        <v>15</v>
      </c>
      <c r="O9" s="624">
        <v>3546</v>
      </c>
      <c r="P9" s="624">
        <v>3064</v>
      </c>
      <c r="Q9" s="626">
        <v>199</v>
      </c>
      <c r="R9" s="626">
        <v>7</v>
      </c>
      <c r="S9" s="626">
        <v>16</v>
      </c>
      <c r="T9" s="626">
        <v>254</v>
      </c>
    </row>
    <row r="10" spans="1:20" ht="16.5" customHeight="1">
      <c r="A10" s="623" t="s">
        <v>1122</v>
      </c>
      <c r="B10" s="628" t="s">
        <v>1150</v>
      </c>
      <c r="C10" s="624">
        <v>3582</v>
      </c>
      <c r="D10" s="624">
        <v>2752</v>
      </c>
      <c r="E10" s="624">
        <v>233</v>
      </c>
      <c r="F10" s="624">
        <v>107</v>
      </c>
      <c r="G10" s="624">
        <v>301</v>
      </c>
      <c r="H10" s="624">
        <v>173</v>
      </c>
      <c r="I10" s="624">
        <v>1675</v>
      </c>
      <c r="J10" s="624">
        <v>1181</v>
      </c>
      <c r="K10" s="624">
        <v>185</v>
      </c>
      <c r="L10" s="624">
        <v>80</v>
      </c>
      <c r="M10" s="624">
        <v>195</v>
      </c>
      <c r="N10" s="624">
        <v>28</v>
      </c>
      <c r="O10" s="624">
        <v>1907</v>
      </c>
      <c r="P10" s="624">
        <v>1571</v>
      </c>
      <c r="Q10" s="624">
        <v>48</v>
      </c>
      <c r="R10" s="624">
        <v>27</v>
      </c>
      <c r="S10" s="624">
        <v>106</v>
      </c>
      <c r="T10" s="624">
        <v>145</v>
      </c>
    </row>
    <row r="11" spans="1:20" ht="16.5" customHeight="1">
      <c r="A11" s="623" t="s">
        <v>1123</v>
      </c>
      <c r="B11" s="628" t="s">
        <v>1151</v>
      </c>
      <c r="C11" s="624">
        <v>5287</v>
      </c>
      <c r="D11" s="624">
        <v>4235</v>
      </c>
      <c r="E11" s="624">
        <v>70</v>
      </c>
      <c r="F11" s="624">
        <v>225</v>
      </c>
      <c r="G11" s="624">
        <v>417</v>
      </c>
      <c r="H11" s="624">
        <v>317</v>
      </c>
      <c r="I11" s="624">
        <v>1560</v>
      </c>
      <c r="J11" s="624">
        <v>1101</v>
      </c>
      <c r="K11" s="624">
        <v>37</v>
      </c>
      <c r="L11" s="624">
        <v>144</v>
      </c>
      <c r="M11" s="624">
        <v>219</v>
      </c>
      <c r="N11" s="624">
        <v>49</v>
      </c>
      <c r="O11" s="624">
        <v>3727</v>
      </c>
      <c r="P11" s="624">
        <v>3134</v>
      </c>
      <c r="Q11" s="624">
        <v>33</v>
      </c>
      <c r="R11" s="624">
        <v>81</v>
      </c>
      <c r="S11" s="624">
        <v>198</v>
      </c>
      <c r="T11" s="624">
        <v>268</v>
      </c>
    </row>
    <row r="12" spans="1:20" ht="16.5" customHeight="1">
      <c r="A12" s="623" t="s">
        <v>1124</v>
      </c>
      <c r="B12" s="628" t="s">
        <v>1152</v>
      </c>
      <c r="C12" s="624">
        <v>392</v>
      </c>
      <c r="D12" s="624">
        <v>385</v>
      </c>
      <c r="E12" s="627" t="s">
        <v>356</v>
      </c>
      <c r="F12" s="627" t="s">
        <v>356</v>
      </c>
      <c r="G12" s="627">
        <v>7</v>
      </c>
      <c r="H12" s="627" t="s">
        <v>356</v>
      </c>
      <c r="I12" s="624">
        <v>384</v>
      </c>
      <c r="J12" s="626">
        <v>377</v>
      </c>
      <c r="K12" s="626" t="s">
        <v>356</v>
      </c>
      <c r="L12" s="626" t="s">
        <v>356</v>
      </c>
      <c r="M12" s="626">
        <v>7</v>
      </c>
      <c r="N12" s="626" t="s">
        <v>356</v>
      </c>
      <c r="O12" s="624">
        <v>8</v>
      </c>
      <c r="P12" s="624">
        <v>8</v>
      </c>
      <c r="Q12" s="626" t="s">
        <v>356</v>
      </c>
      <c r="R12" s="626" t="s">
        <v>356</v>
      </c>
      <c r="S12" s="626" t="s">
        <v>356</v>
      </c>
      <c r="T12" s="626" t="s">
        <v>356</v>
      </c>
    </row>
    <row r="13" spans="1:20" ht="16.5" customHeight="1">
      <c r="A13" s="623" t="s">
        <v>1125</v>
      </c>
      <c r="B13" s="628" t="s">
        <v>1153</v>
      </c>
      <c r="C13" s="624">
        <v>1177</v>
      </c>
      <c r="D13" s="624">
        <v>241</v>
      </c>
      <c r="E13" s="624">
        <v>16</v>
      </c>
      <c r="F13" s="624">
        <v>94</v>
      </c>
      <c r="G13" s="624">
        <v>465</v>
      </c>
      <c r="H13" s="627">
        <v>356</v>
      </c>
      <c r="I13" s="624">
        <v>854</v>
      </c>
      <c r="J13" s="624">
        <v>204</v>
      </c>
      <c r="K13" s="624">
        <v>16</v>
      </c>
      <c r="L13" s="624">
        <v>89</v>
      </c>
      <c r="M13" s="624">
        <v>444</v>
      </c>
      <c r="N13" s="626">
        <v>96</v>
      </c>
      <c r="O13" s="624">
        <v>323</v>
      </c>
      <c r="P13" s="624">
        <v>37</v>
      </c>
      <c r="Q13" s="625" t="s">
        <v>356</v>
      </c>
      <c r="R13" s="624">
        <v>5</v>
      </c>
      <c r="S13" s="624">
        <v>21</v>
      </c>
      <c r="T13" s="626">
        <v>260</v>
      </c>
    </row>
    <row r="14" spans="1:20" ht="16.5" customHeight="1">
      <c r="A14" s="623" t="s">
        <v>1126</v>
      </c>
      <c r="B14" s="628" t="s">
        <v>1154</v>
      </c>
      <c r="C14" s="624">
        <v>8175</v>
      </c>
      <c r="D14" s="624">
        <v>6483</v>
      </c>
      <c r="E14" s="624">
        <v>246</v>
      </c>
      <c r="F14" s="624">
        <v>175</v>
      </c>
      <c r="G14" s="624">
        <v>716</v>
      </c>
      <c r="H14" s="624">
        <v>434</v>
      </c>
      <c r="I14" s="624">
        <v>5663</v>
      </c>
      <c r="J14" s="624">
        <v>4519</v>
      </c>
      <c r="K14" s="624">
        <v>206</v>
      </c>
      <c r="L14" s="624">
        <v>164</v>
      </c>
      <c r="M14" s="624">
        <v>633</v>
      </c>
      <c r="N14" s="624">
        <v>107</v>
      </c>
      <c r="O14" s="624">
        <v>2512</v>
      </c>
      <c r="P14" s="624">
        <v>1964</v>
      </c>
      <c r="Q14" s="624">
        <v>40</v>
      </c>
      <c r="R14" s="626">
        <v>11</v>
      </c>
      <c r="S14" s="624">
        <v>83</v>
      </c>
      <c r="T14" s="624">
        <v>327</v>
      </c>
    </row>
    <row r="15" spans="1:20" ht="16.5" customHeight="1">
      <c r="A15" s="623" t="s">
        <v>1128</v>
      </c>
      <c r="B15" s="628" t="s">
        <v>1155</v>
      </c>
      <c r="C15" s="624">
        <v>1006</v>
      </c>
      <c r="D15" s="624">
        <v>957</v>
      </c>
      <c r="E15" s="624">
        <v>10</v>
      </c>
      <c r="F15" s="624">
        <v>5</v>
      </c>
      <c r="G15" s="624">
        <v>26</v>
      </c>
      <c r="H15" s="624">
        <v>3</v>
      </c>
      <c r="I15" s="624">
        <v>976</v>
      </c>
      <c r="J15" s="624">
        <v>929</v>
      </c>
      <c r="K15" s="624">
        <v>10</v>
      </c>
      <c r="L15" s="624">
        <v>4</v>
      </c>
      <c r="M15" s="624">
        <v>26</v>
      </c>
      <c r="N15" s="624">
        <v>2</v>
      </c>
      <c r="O15" s="624">
        <v>30</v>
      </c>
      <c r="P15" s="624">
        <v>28</v>
      </c>
      <c r="Q15" s="625" t="s">
        <v>356</v>
      </c>
      <c r="R15" s="624">
        <v>1</v>
      </c>
      <c r="S15" s="577" t="s">
        <v>356</v>
      </c>
      <c r="T15" s="624">
        <v>1</v>
      </c>
    </row>
    <row r="16" spans="1:20" ht="16.5" customHeight="1">
      <c r="A16" s="623" t="s">
        <v>1130</v>
      </c>
      <c r="B16" s="628" t="s">
        <v>1156</v>
      </c>
      <c r="C16" s="624">
        <v>1194</v>
      </c>
      <c r="D16" s="624">
        <v>665</v>
      </c>
      <c r="E16" s="624">
        <v>90</v>
      </c>
      <c r="F16" s="624">
        <v>93</v>
      </c>
      <c r="G16" s="624">
        <v>289</v>
      </c>
      <c r="H16" s="624">
        <v>56</v>
      </c>
      <c r="I16" s="624">
        <v>1168</v>
      </c>
      <c r="J16" s="624">
        <v>654</v>
      </c>
      <c r="K16" s="624">
        <v>88</v>
      </c>
      <c r="L16" s="624">
        <v>93</v>
      </c>
      <c r="M16" s="624">
        <v>288</v>
      </c>
      <c r="N16" s="624">
        <v>44</v>
      </c>
      <c r="O16" s="624">
        <v>26</v>
      </c>
      <c r="P16" s="624">
        <v>11</v>
      </c>
      <c r="Q16" s="624">
        <v>2</v>
      </c>
      <c r="R16" s="625" t="s">
        <v>356</v>
      </c>
      <c r="S16" s="624">
        <v>1</v>
      </c>
      <c r="T16" s="624">
        <v>12</v>
      </c>
    </row>
    <row r="17" spans="1:20" ht="16.5" customHeight="1">
      <c r="A17" s="623" t="s">
        <v>1132</v>
      </c>
      <c r="B17" s="628" t="s">
        <v>1157</v>
      </c>
      <c r="C17" s="624">
        <v>2923</v>
      </c>
      <c r="D17" s="624">
        <v>2547</v>
      </c>
      <c r="E17" s="624">
        <v>37</v>
      </c>
      <c r="F17" s="624">
        <v>18</v>
      </c>
      <c r="G17" s="624">
        <v>218</v>
      </c>
      <c r="H17" s="624">
        <v>84</v>
      </c>
      <c r="I17" s="624">
        <v>1352</v>
      </c>
      <c r="J17" s="624">
        <v>1155</v>
      </c>
      <c r="K17" s="624">
        <v>24</v>
      </c>
      <c r="L17" s="624">
        <v>15</v>
      </c>
      <c r="M17" s="624">
        <v>136</v>
      </c>
      <c r="N17" s="624">
        <v>16</v>
      </c>
      <c r="O17" s="624">
        <v>1571</v>
      </c>
      <c r="P17" s="624">
        <v>1392</v>
      </c>
      <c r="Q17" s="624">
        <v>13</v>
      </c>
      <c r="R17" s="624">
        <v>3</v>
      </c>
      <c r="S17" s="624">
        <v>82</v>
      </c>
      <c r="T17" s="624">
        <v>68</v>
      </c>
    </row>
    <row r="18" spans="1:20" ht="16.5" customHeight="1">
      <c r="A18" s="629" t="s">
        <v>1134</v>
      </c>
      <c r="B18" s="630" t="s">
        <v>1158</v>
      </c>
      <c r="C18" s="631">
        <v>504</v>
      </c>
      <c r="D18" s="631">
        <v>64</v>
      </c>
      <c r="E18" s="594" t="s">
        <v>356</v>
      </c>
      <c r="F18" s="594" t="s">
        <v>356</v>
      </c>
      <c r="G18" s="631">
        <v>9</v>
      </c>
      <c r="H18" s="631">
        <v>3</v>
      </c>
      <c r="I18" s="631">
        <v>257</v>
      </c>
      <c r="J18" s="631">
        <v>33</v>
      </c>
      <c r="K18" s="594" t="s">
        <v>356</v>
      </c>
      <c r="L18" s="594" t="s">
        <v>356</v>
      </c>
      <c r="M18" s="631">
        <v>8</v>
      </c>
      <c r="N18" s="594">
        <v>1</v>
      </c>
      <c r="O18" s="631">
        <v>247</v>
      </c>
      <c r="P18" s="631">
        <v>31</v>
      </c>
      <c r="Q18" s="594" t="s">
        <v>356</v>
      </c>
      <c r="R18" s="594" t="s">
        <v>356</v>
      </c>
      <c r="S18" s="631">
        <v>1</v>
      </c>
      <c r="T18" s="631">
        <v>2</v>
      </c>
    </row>
    <row r="19" spans="1:20" ht="16.5" customHeight="1">
      <c r="A19" s="4563" t="s">
        <v>984</v>
      </c>
      <c r="B19" s="4564"/>
      <c r="C19" s="617"/>
      <c r="D19" s="617"/>
      <c r="E19" s="617"/>
      <c r="F19" s="618"/>
      <c r="G19" s="618"/>
      <c r="H19" s="619"/>
      <c r="I19" s="617"/>
      <c r="J19" s="617"/>
      <c r="K19" s="617"/>
      <c r="L19" s="618"/>
      <c r="M19" s="618"/>
      <c r="N19" s="619"/>
      <c r="O19" s="617"/>
      <c r="P19" s="617"/>
      <c r="Q19" s="617"/>
      <c r="R19" s="618"/>
      <c r="S19" s="618"/>
      <c r="T19" s="619"/>
    </row>
    <row r="20" spans="1:20" ht="16.5" customHeight="1">
      <c r="A20" s="620"/>
      <c r="B20" s="621" t="s">
        <v>838</v>
      </c>
      <c r="C20" s="622">
        <f t="shared" ref="C20:T20" si="0">SUM(C21:C32)</f>
        <v>36448</v>
      </c>
      <c r="D20" s="622">
        <f t="shared" si="0"/>
        <v>27875</v>
      </c>
      <c r="E20" s="622">
        <f t="shared" si="0"/>
        <v>1871</v>
      </c>
      <c r="F20" s="622">
        <f t="shared" si="0"/>
        <v>1088</v>
      </c>
      <c r="G20" s="622">
        <f t="shared" si="0"/>
        <v>2897</v>
      </c>
      <c r="H20" s="622">
        <f t="shared" si="0"/>
        <v>1985</v>
      </c>
      <c r="I20" s="622">
        <f t="shared" si="0"/>
        <v>19048</v>
      </c>
      <c r="J20" s="622">
        <f t="shared" si="0"/>
        <v>13711</v>
      </c>
      <c r="K20" s="622">
        <f t="shared" si="0"/>
        <v>1361</v>
      </c>
      <c r="L20" s="622">
        <f t="shared" si="0"/>
        <v>880</v>
      </c>
      <c r="M20" s="622">
        <f t="shared" si="0"/>
        <v>2287</v>
      </c>
      <c r="N20" s="622">
        <f t="shared" si="0"/>
        <v>438</v>
      </c>
      <c r="O20" s="622">
        <f t="shared" si="0"/>
        <v>17400</v>
      </c>
      <c r="P20" s="622">
        <f t="shared" si="0"/>
        <v>14164</v>
      </c>
      <c r="Q20" s="622">
        <f t="shared" si="0"/>
        <v>510</v>
      </c>
      <c r="R20" s="622">
        <f t="shared" si="0"/>
        <v>208</v>
      </c>
      <c r="S20" s="622">
        <f t="shared" si="0"/>
        <v>610</v>
      </c>
      <c r="T20" s="622">
        <f t="shared" si="0"/>
        <v>1547</v>
      </c>
    </row>
    <row r="21" spans="1:20" ht="16.5" customHeight="1">
      <c r="A21" s="623" t="s">
        <v>1117</v>
      </c>
      <c r="B21" s="621" t="s">
        <v>1147</v>
      </c>
      <c r="C21" s="624">
        <v>908</v>
      </c>
      <c r="D21" s="624">
        <v>174</v>
      </c>
      <c r="E21" s="624">
        <v>638</v>
      </c>
      <c r="F21" s="624">
        <v>96</v>
      </c>
      <c r="G21" s="625" t="s">
        <v>1012</v>
      </c>
      <c r="H21" s="625" t="s">
        <v>1012</v>
      </c>
      <c r="I21" s="624">
        <v>774</v>
      </c>
      <c r="J21" s="624">
        <v>168</v>
      </c>
      <c r="K21" s="624">
        <v>531</v>
      </c>
      <c r="L21" s="624">
        <v>75</v>
      </c>
      <c r="M21" s="625" t="s">
        <v>1012</v>
      </c>
      <c r="N21" s="625" t="s">
        <v>1012</v>
      </c>
      <c r="O21" s="624">
        <v>134</v>
      </c>
      <c r="P21" s="624">
        <v>6</v>
      </c>
      <c r="Q21" s="624">
        <v>107</v>
      </c>
      <c r="R21" s="624">
        <v>21</v>
      </c>
      <c r="S21" s="625" t="s">
        <v>1012</v>
      </c>
      <c r="T21" s="625" t="s">
        <v>1012</v>
      </c>
    </row>
    <row r="22" spans="1:20" ht="16.5" customHeight="1">
      <c r="A22" s="623" t="s">
        <v>1119</v>
      </c>
      <c r="B22" s="621" t="s">
        <v>1148</v>
      </c>
      <c r="C22" s="624">
        <v>3908</v>
      </c>
      <c r="D22" s="624">
        <v>3309</v>
      </c>
      <c r="E22" s="624">
        <v>103</v>
      </c>
      <c r="F22" s="624">
        <v>145</v>
      </c>
      <c r="G22" s="624">
        <v>296</v>
      </c>
      <c r="H22" s="624">
        <v>55</v>
      </c>
      <c r="I22" s="624">
        <v>1661</v>
      </c>
      <c r="J22" s="624">
        <v>1225</v>
      </c>
      <c r="K22" s="624">
        <v>86</v>
      </c>
      <c r="L22" s="624">
        <v>127</v>
      </c>
      <c r="M22" s="624">
        <v>207</v>
      </c>
      <c r="N22" s="624">
        <v>16</v>
      </c>
      <c r="O22" s="624">
        <v>2247</v>
      </c>
      <c r="P22" s="624">
        <v>2084</v>
      </c>
      <c r="Q22" s="626">
        <v>17</v>
      </c>
      <c r="R22" s="626">
        <v>18</v>
      </c>
      <c r="S22" s="626">
        <v>89</v>
      </c>
      <c r="T22" s="624">
        <v>39</v>
      </c>
    </row>
    <row r="23" spans="1:20" ht="16.5" customHeight="1">
      <c r="A23" s="623" t="s">
        <v>1121</v>
      </c>
      <c r="B23" s="621" t="s">
        <v>1149</v>
      </c>
      <c r="C23" s="624">
        <v>5216</v>
      </c>
      <c r="D23" s="624">
        <v>4591</v>
      </c>
      <c r="E23" s="624">
        <v>296</v>
      </c>
      <c r="F23" s="627">
        <v>9</v>
      </c>
      <c r="G23" s="627">
        <v>23</v>
      </c>
      <c r="H23" s="627">
        <v>296</v>
      </c>
      <c r="I23" s="624">
        <v>1651</v>
      </c>
      <c r="J23" s="624">
        <v>1559</v>
      </c>
      <c r="K23" s="624">
        <v>64</v>
      </c>
      <c r="L23" s="626">
        <v>5</v>
      </c>
      <c r="M23" s="626">
        <v>10</v>
      </c>
      <c r="N23" s="626">
        <v>12</v>
      </c>
      <c r="O23" s="624">
        <v>3565</v>
      </c>
      <c r="P23" s="624">
        <v>3032</v>
      </c>
      <c r="Q23" s="626">
        <v>232</v>
      </c>
      <c r="R23" s="626">
        <v>4</v>
      </c>
      <c r="S23" s="626">
        <v>13</v>
      </c>
      <c r="T23" s="626">
        <v>284</v>
      </c>
    </row>
    <row r="24" spans="1:20" ht="16.5" customHeight="1">
      <c r="A24" s="623" t="s">
        <v>1122</v>
      </c>
      <c r="B24" s="628" t="s">
        <v>1150</v>
      </c>
      <c r="C24" s="624">
        <v>4058</v>
      </c>
      <c r="D24" s="624">
        <v>3044</v>
      </c>
      <c r="E24" s="624">
        <v>292</v>
      </c>
      <c r="F24" s="624">
        <v>136</v>
      </c>
      <c r="G24" s="624">
        <v>359</v>
      </c>
      <c r="H24" s="624">
        <v>226</v>
      </c>
      <c r="I24" s="624">
        <v>1896</v>
      </c>
      <c r="J24" s="624">
        <v>1295</v>
      </c>
      <c r="K24" s="624">
        <v>229</v>
      </c>
      <c r="L24" s="624">
        <v>106</v>
      </c>
      <c r="M24" s="624">
        <v>232</v>
      </c>
      <c r="N24" s="624">
        <v>33</v>
      </c>
      <c r="O24" s="624">
        <v>2162</v>
      </c>
      <c r="P24" s="624">
        <v>1749</v>
      </c>
      <c r="Q24" s="624">
        <v>63</v>
      </c>
      <c r="R24" s="624">
        <v>30</v>
      </c>
      <c r="S24" s="624">
        <v>127</v>
      </c>
      <c r="T24" s="624">
        <v>193</v>
      </c>
    </row>
    <row r="25" spans="1:20" ht="16.5" customHeight="1">
      <c r="A25" s="623" t="s">
        <v>1123</v>
      </c>
      <c r="B25" s="628" t="s">
        <v>1151</v>
      </c>
      <c r="C25" s="624">
        <v>5953</v>
      </c>
      <c r="D25" s="624">
        <v>4756</v>
      </c>
      <c r="E25" s="624">
        <v>99</v>
      </c>
      <c r="F25" s="624">
        <v>245</v>
      </c>
      <c r="G25" s="624">
        <v>434</v>
      </c>
      <c r="H25" s="624">
        <v>401</v>
      </c>
      <c r="I25" s="624">
        <v>1793</v>
      </c>
      <c r="J25" s="624">
        <v>1268</v>
      </c>
      <c r="K25" s="624">
        <v>60</v>
      </c>
      <c r="L25" s="624">
        <v>141</v>
      </c>
      <c r="M25" s="624">
        <v>247</v>
      </c>
      <c r="N25" s="624">
        <v>73</v>
      </c>
      <c r="O25" s="624">
        <v>4160</v>
      </c>
      <c r="P25" s="624">
        <v>3488</v>
      </c>
      <c r="Q25" s="624">
        <v>39</v>
      </c>
      <c r="R25" s="624">
        <v>104</v>
      </c>
      <c r="S25" s="624">
        <v>187</v>
      </c>
      <c r="T25" s="624">
        <v>328</v>
      </c>
    </row>
    <row r="26" spans="1:20" ht="16.5" customHeight="1">
      <c r="A26" s="623" t="s">
        <v>1124</v>
      </c>
      <c r="B26" s="628" t="s">
        <v>1152</v>
      </c>
      <c r="C26" s="624">
        <v>377</v>
      </c>
      <c r="D26" s="624">
        <v>372</v>
      </c>
      <c r="E26" s="627" t="s">
        <v>1012</v>
      </c>
      <c r="F26" s="627">
        <v>1</v>
      </c>
      <c r="G26" s="627">
        <v>4</v>
      </c>
      <c r="H26" s="627" t="s">
        <v>1012</v>
      </c>
      <c r="I26" s="624">
        <v>369</v>
      </c>
      <c r="J26" s="626">
        <v>364</v>
      </c>
      <c r="K26" s="626" t="s">
        <v>1012</v>
      </c>
      <c r="L26" s="626">
        <v>1</v>
      </c>
      <c r="M26" s="626">
        <v>4</v>
      </c>
      <c r="N26" s="626" t="s">
        <v>1012</v>
      </c>
      <c r="O26" s="624">
        <v>8</v>
      </c>
      <c r="P26" s="624">
        <v>8</v>
      </c>
      <c r="Q26" s="626" t="s">
        <v>1012</v>
      </c>
      <c r="R26" s="626" t="s">
        <v>1012</v>
      </c>
      <c r="S26" s="626" t="s">
        <v>1012</v>
      </c>
      <c r="T26" s="626" t="s">
        <v>1012</v>
      </c>
    </row>
    <row r="27" spans="1:20" ht="16.5" customHeight="1">
      <c r="A27" s="623" t="s">
        <v>1125</v>
      </c>
      <c r="B27" s="628" t="s">
        <v>1153</v>
      </c>
      <c r="C27" s="624">
        <v>1121</v>
      </c>
      <c r="D27" s="624">
        <v>253</v>
      </c>
      <c r="E27" s="624">
        <v>16</v>
      </c>
      <c r="F27" s="624">
        <v>81</v>
      </c>
      <c r="G27" s="624">
        <v>460</v>
      </c>
      <c r="H27" s="627">
        <v>311</v>
      </c>
      <c r="I27" s="624">
        <v>802</v>
      </c>
      <c r="J27" s="624">
        <v>213</v>
      </c>
      <c r="K27" s="624">
        <v>16</v>
      </c>
      <c r="L27" s="624">
        <v>77</v>
      </c>
      <c r="M27" s="624">
        <v>423</v>
      </c>
      <c r="N27" s="626">
        <v>73</v>
      </c>
      <c r="O27" s="624">
        <v>319</v>
      </c>
      <c r="P27" s="624">
        <v>40</v>
      </c>
      <c r="Q27" s="625" t="s">
        <v>1012</v>
      </c>
      <c r="R27" s="624">
        <v>4</v>
      </c>
      <c r="S27" s="624">
        <v>37</v>
      </c>
      <c r="T27" s="626">
        <v>238</v>
      </c>
    </row>
    <row r="28" spans="1:20" ht="16.5" customHeight="1">
      <c r="A28" s="623" t="s">
        <v>1126</v>
      </c>
      <c r="B28" s="628" t="s">
        <v>1154</v>
      </c>
      <c r="C28" s="624">
        <v>8593</v>
      </c>
      <c r="D28" s="624">
        <v>6703</v>
      </c>
      <c r="E28" s="624">
        <v>260</v>
      </c>
      <c r="F28" s="624">
        <v>244</v>
      </c>
      <c r="G28" s="624">
        <v>742</v>
      </c>
      <c r="H28" s="624">
        <v>542</v>
      </c>
      <c r="I28" s="624">
        <v>5941</v>
      </c>
      <c r="J28" s="624">
        <v>4636</v>
      </c>
      <c r="K28" s="624">
        <v>219</v>
      </c>
      <c r="L28" s="624">
        <v>225</v>
      </c>
      <c r="M28" s="624">
        <v>673</v>
      </c>
      <c r="N28" s="624">
        <v>171</v>
      </c>
      <c r="O28" s="624">
        <v>2652</v>
      </c>
      <c r="P28" s="624">
        <v>2067</v>
      </c>
      <c r="Q28" s="624">
        <v>41</v>
      </c>
      <c r="R28" s="626">
        <v>19</v>
      </c>
      <c r="S28" s="624">
        <v>69</v>
      </c>
      <c r="T28" s="624">
        <v>371</v>
      </c>
    </row>
    <row r="29" spans="1:20" ht="16.5" customHeight="1">
      <c r="A29" s="623" t="s">
        <v>1128</v>
      </c>
      <c r="B29" s="628" t="s">
        <v>1155</v>
      </c>
      <c r="C29" s="624">
        <v>1145</v>
      </c>
      <c r="D29" s="624">
        <v>1080</v>
      </c>
      <c r="E29" s="624">
        <v>19</v>
      </c>
      <c r="F29" s="624">
        <v>9</v>
      </c>
      <c r="G29" s="624">
        <v>31</v>
      </c>
      <c r="H29" s="624">
        <v>6</v>
      </c>
      <c r="I29" s="624">
        <v>1115</v>
      </c>
      <c r="J29" s="624">
        <v>1053</v>
      </c>
      <c r="K29" s="624">
        <v>19</v>
      </c>
      <c r="L29" s="624">
        <v>8</v>
      </c>
      <c r="M29" s="624">
        <v>31</v>
      </c>
      <c r="N29" s="624">
        <v>4</v>
      </c>
      <c r="O29" s="624">
        <v>30</v>
      </c>
      <c r="P29" s="624">
        <v>27</v>
      </c>
      <c r="Q29" s="625" t="s">
        <v>1012</v>
      </c>
      <c r="R29" s="624">
        <v>1</v>
      </c>
      <c r="S29" s="577" t="s">
        <v>1011</v>
      </c>
      <c r="T29" s="624">
        <v>2</v>
      </c>
    </row>
    <row r="30" spans="1:20" ht="16.5" customHeight="1">
      <c r="A30" s="623" t="s">
        <v>1130</v>
      </c>
      <c r="B30" s="628" t="s">
        <v>1156</v>
      </c>
      <c r="C30" s="624">
        <v>1341</v>
      </c>
      <c r="D30" s="624">
        <v>772</v>
      </c>
      <c r="E30" s="624">
        <v>105</v>
      </c>
      <c r="F30" s="624">
        <v>101</v>
      </c>
      <c r="G30" s="624">
        <v>314</v>
      </c>
      <c r="H30" s="624">
        <v>49</v>
      </c>
      <c r="I30" s="624">
        <v>1318</v>
      </c>
      <c r="J30" s="624">
        <v>761</v>
      </c>
      <c r="K30" s="624">
        <v>104</v>
      </c>
      <c r="L30" s="624">
        <v>101</v>
      </c>
      <c r="M30" s="624">
        <v>313</v>
      </c>
      <c r="N30" s="624">
        <v>39</v>
      </c>
      <c r="O30" s="624">
        <v>23</v>
      </c>
      <c r="P30" s="624">
        <v>11</v>
      </c>
      <c r="Q30" s="624">
        <v>1</v>
      </c>
      <c r="R30" s="625" t="s">
        <v>1012</v>
      </c>
      <c r="S30" s="624">
        <v>1</v>
      </c>
      <c r="T30" s="624">
        <v>10</v>
      </c>
    </row>
    <row r="31" spans="1:20" ht="16.5" customHeight="1">
      <c r="A31" s="623" t="s">
        <v>1132</v>
      </c>
      <c r="B31" s="628" t="s">
        <v>1157</v>
      </c>
      <c r="C31" s="624">
        <v>3196</v>
      </c>
      <c r="D31" s="624">
        <v>2790</v>
      </c>
      <c r="E31" s="624">
        <v>43</v>
      </c>
      <c r="F31" s="624">
        <v>21</v>
      </c>
      <c r="G31" s="624">
        <v>227</v>
      </c>
      <c r="H31" s="624">
        <v>97</v>
      </c>
      <c r="I31" s="624">
        <v>1367</v>
      </c>
      <c r="J31" s="624">
        <v>1157</v>
      </c>
      <c r="K31" s="624">
        <v>33</v>
      </c>
      <c r="L31" s="624">
        <v>14</v>
      </c>
      <c r="M31" s="624">
        <v>143</v>
      </c>
      <c r="N31" s="624">
        <v>17</v>
      </c>
      <c r="O31" s="624">
        <v>1829</v>
      </c>
      <c r="P31" s="624">
        <v>1633</v>
      </c>
      <c r="Q31" s="624">
        <v>10</v>
      </c>
      <c r="R31" s="624">
        <v>7</v>
      </c>
      <c r="S31" s="624">
        <v>84</v>
      </c>
      <c r="T31" s="624">
        <v>80</v>
      </c>
    </row>
    <row r="32" spans="1:20" ht="16.5" customHeight="1">
      <c r="A32" s="629" t="s">
        <v>1134</v>
      </c>
      <c r="B32" s="630" t="s">
        <v>1158</v>
      </c>
      <c r="C32" s="631">
        <v>632</v>
      </c>
      <c r="D32" s="631">
        <v>31</v>
      </c>
      <c r="E32" s="594" t="s">
        <v>1012</v>
      </c>
      <c r="F32" s="594" t="s">
        <v>1012</v>
      </c>
      <c r="G32" s="631">
        <v>7</v>
      </c>
      <c r="H32" s="631">
        <v>2</v>
      </c>
      <c r="I32" s="631">
        <v>361</v>
      </c>
      <c r="J32" s="631">
        <v>12</v>
      </c>
      <c r="K32" s="594" t="s">
        <v>1012</v>
      </c>
      <c r="L32" s="594" t="s">
        <v>1012</v>
      </c>
      <c r="M32" s="631">
        <v>4</v>
      </c>
      <c r="N32" s="594" t="s">
        <v>1012</v>
      </c>
      <c r="O32" s="631">
        <v>271</v>
      </c>
      <c r="P32" s="631">
        <v>19</v>
      </c>
      <c r="Q32" s="594" t="s">
        <v>1012</v>
      </c>
      <c r="R32" s="594" t="s">
        <v>1012</v>
      </c>
      <c r="S32" s="631">
        <v>3</v>
      </c>
      <c r="T32" s="631">
        <v>2</v>
      </c>
    </row>
    <row r="33" spans="1:20" ht="16.5" customHeight="1">
      <c r="A33" s="4565" t="s">
        <v>1113</v>
      </c>
      <c r="B33" s="4566"/>
      <c r="C33" s="632"/>
      <c r="D33" s="633"/>
      <c r="E33" s="633"/>
      <c r="F33" s="633"/>
      <c r="G33" s="633"/>
      <c r="H33" s="633"/>
      <c r="I33" s="633"/>
      <c r="J33" s="633"/>
      <c r="K33" s="633"/>
      <c r="L33" s="633"/>
      <c r="M33" s="633"/>
      <c r="N33" s="633"/>
      <c r="O33" s="633"/>
      <c r="P33" s="633"/>
      <c r="Q33" s="633"/>
      <c r="R33" s="633"/>
      <c r="S33" s="633"/>
      <c r="T33" s="633"/>
    </row>
    <row r="34" spans="1:20" ht="16.5" customHeight="1">
      <c r="A34" s="634"/>
      <c r="B34" s="621" t="s">
        <v>838</v>
      </c>
      <c r="C34" s="494">
        <v>39831</v>
      </c>
      <c r="D34" s="495">
        <v>29829</v>
      </c>
      <c r="E34" s="495">
        <v>1801</v>
      </c>
      <c r="F34" s="495">
        <v>1420</v>
      </c>
      <c r="G34" s="495">
        <v>3852</v>
      </c>
      <c r="H34" s="495">
        <v>2924</v>
      </c>
      <c r="I34" s="495">
        <v>20919</v>
      </c>
      <c r="J34" s="495">
        <v>14903</v>
      </c>
      <c r="K34" s="495">
        <v>1269</v>
      </c>
      <c r="L34" s="495">
        <v>1179</v>
      </c>
      <c r="M34" s="495">
        <v>2937</v>
      </c>
      <c r="N34" s="495">
        <v>630</v>
      </c>
      <c r="O34" s="495">
        <v>18912</v>
      </c>
      <c r="P34" s="495">
        <v>14926</v>
      </c>
      <c r="Q34" s="495">
        <v>532</v>
      </c>
      <c r="R34" s="495">
        <v>241</v>
      </c>
      <c r="S34" s="495">
        <v>915</v>
      </c>
      <c r="T34" s="495">
        <v>2294</v>
      </c>
    </row>
    <row r="35" spans="1:20" ht="16.5" customHeight="1">
      <c r="A35" s="472" t="s">
        <v>1117</v>
      </c>
      <c r="B35" s="621" t="s">
        <v>1159</v>
      </c>
      <c r="C35" s="497">
        <v>4019</v>
      </c>
      <c r="D35" s="575">
        <v>3371</v>
      </c>
      <c r="E35" s="575">
        <v>86</v>
      </c>
      <c r="F35" s="575">
        <v>149</v>
      </c>
      <c r="G35" s="575">
        <v>332</v>
      </c>
      <c r="H35" s="575">
        <v>80</v>
      </c>
      <c r="I35" s="498">
        <v>1598</v>
      </c>
      <c r="J35" s="575">
        <v>1147</v>
      </c>
      <c r="K35" s="575">
        <v>70</v>
      </c>
      <c r="L35" s="575">
        <v>134</v>
      </c>
      <c r="M35" s="575">
        <v>225</v>
      </c>
      <c r="N35" s="575">
        <v>22</v>
      </c>
      <c r="O35" s="575">
        <v>2421</v>
      </c>
      <c r="P35" s="575">
        <v>2224</v>
      </c>
      <c r="Q35" s="575">
        <v>16</v>
      </c>
      <c r="R35" s="575">
        <v>15</v>
      </c>
      <c r="S35" s="575">
        <v>107</v>
      </c>
      <c r="T35" s="575">
        <v>58</v>
      </c>
    </row>
    <row r="36" spans="1:20" ht="16.5" customHeight="1">
      <c r="A36" s="472" t="s">
        <v>1119</v>
      </c>
      <c r="B36" s="621" t="s">
        <v>1160</v>
      </c>
      <c r="C36" s="497">
        <v>768</v>
      </c>
      <c r="D36" s="575">
        <v>176</v>
      </c>
      <c r="E36" s="575">
        <v>527</v>
      </c>
      <c r="F36" s="575">
        <v>61</v>
      </c>
      <c r="G36" s="575" t="s">
        <v>1012</v>
      </c>
      <c r="H36" s="575">
        <v>4</v>
      </c>
      <c r="I36" s="498">
        <v>659</v>
      </c>
      <c r="J36" s="575">
        <v>163</v>
      </c>
      <c r="K36" s="575">
        <v>437</v>
      </c>
      <c r="L36" s="575">
        <v>57</v>
      </c>
      <c r="M36" s="575" t="s">
        <v>1012</v>
      </c>
      <c r="N36" s="575">
        <v>2</v>
      </c>
      <c r="O36" s="575">
        <v>109</v>
      </c>
      <c r="P36" s="575">
        <v>13</v>
      </c>
      <c r="Q36" s="575">
        <v>90</v>
      </c>
      <c r="R36" s="575">
        <v>4</v>
      </c>
      <c r="S36" s="575" t="s">
        <v>1012</v>
      </c>
      <c r="T36" s="575">
        <v>2</v>
      </c>
    </row>
    <row r="37" spans="1:20" ht="16.5" customHeight="1">
      <c r="A37" s="472" t="s">
        <v>1121</v>
      </c>
      <c r="B37" s="621" t="s">
        <v>1161</v>
      </c>
      <c r="C37" s="497">
        <v>6222</v>
      </c>
      <c r="D37" s="575">
        <v>5470</v>
      </c>
      <c r="E37" s="575">
        <v>316</v>
      </c>
      <c r="F37" s="575">
        <v>9</v>
      </c>
      <c r="G37" s="575">
        <v>46</v>
      </c>
      <c r="H37" s="575">
        <v>380</v>
      </c>
      <c r="I37" s="498">
        <v>2028</v>
      </c>
      <c r="J37" s="575">
        <v>1900</v>
      </c>
      <c r="K37" s="575">
        <v>82</v>
      </c>
      <c r="L37" s="575">
        <v>6</v>
      </c>
      <c r="M37" s="575">
        <v>26</v>
      </c>
      <c r="N37" s="575">
        <v>13</v>
      </c>
      <c r="O37" s="575">
        <v>4194</v>
      </c>
      <c r="P37" s="575">
        <v>3570</v>
      </c>
      <c r="Q37" s="575">
        <v>234</v>
      </c>
      <c r="R37" s="575">
        <v>3</v>
      </c>
      <c r="S37" s="575">
        <v>20</v>
      </c>
      <c r="T37" s="575">
        <v>367</v>
      </c>
    </row>
    <row r="38" spans="1:20" ht="16.5" customHeight="1">
      <c r="A38" s="472" t="s">
        <v>1122</v>
      </c>
      <c r="B38" s="621" t="s">
        <v>1162</v>
      </c>
      <c r="C38" s="497">
        <v>4793</v>
      </c>
      <c r="D38" s="575">
        <v>3055</v>
      </c>
      <c r="E38" s="575">
        <v>376</v>
      </c>
      <c r="F38" s="575">
        <v>350</v>
      </c>
      <c r="G38" s="575">
        <v>614</v>
      </c>
      <c r="H38" s="575">
        <v>396</v>
      </c>
      <c r="I38" s="498">
        <v>2530</v>
      </c>
      <c r="J38" s="575">
        <v>1514</v>
      </c>
      <c r="K38" s="575">
        <v>300</v>
      </c>
      <c r="L38" s="575">
        <v>256</v>
      </c>
      <c r="M38" s="575">
        <v>390</v>
      </c>
      <c r="N38" s="575">
        <v>70</v>
      </c>
      <c r="O38" s="575">
        <v>2263</v>
      </c>
      <c r="P38" s="575">
        <v>1541</v>
      </c>
      <c r="Q38" s="575">
        <v>76</v>
      </c>
      <c r="R38" s="575">
        <v>94</v>
      </c>
      <c r="S38" s="575">
        <v>224</v>
      </c>
      <c r="T38" s="575">
        <v>326</v>
      </c>
    </row>
    <row r="39" spans="1:20" ht="16.5" customHeight="1">
      <c r="A39" s="472" t="s">
        <v>1123</v>
      </c>
      <c r="B39" s="621" t="s">
        <v>1163</v>
      </c>
      <c r="C39" s="497">
        <v>5965</v>
      </c>
      <c r="D39" s="575">
        <v>4622</v>
      </c>
      <c r="E39" s="575">
        <v>99</v>
      </c>
      <c r="F39" s="575">
        <v>244</v>
      </c>
      <c r="G39" s="575">
        <v>478</v>
      </c>
      <c r="H39" s="575">
        <v>522</v>
      </c>
      <c r="I39" s="498">
        <v>1724</v>
      </c>
      <c r="J39" s="575">
        <v>1137</v>
      </c>
      <c r="K39" s="575">
        <v>52</v>
      </c>
      <c r="L39" s="575">
        <v>152</v>
      </c>
      <c r="M39" s="575">
        <v>288</v>
      </c>
      <c r="N39" s="575">
        <v>95</v>
      </c>
      <c r="O39" s="575">
        <v>4241</v>
      </c>
      <c r="P39" s="575">
        <v>3485</v>
      </c>
      <c r="Q39" s="575">
        <v>47</v>
      </c>
      <c r="R39" s="575">
        <v>92</v>
      </c>
      <c r="S39" s="575">
        <v>190</v>
      </c>
      <c r="T39" s="575">
        <v>427</v>
      </c>
    </row>
    <row r="40" spans="1:20" ht="16.5" customHeight="1">
      <c r="A40" s="472" t="s">
        <v>1124</v>
      </c>
      <c r="B40" s="621" t="s">
        <v>1164</v>
      </c>
      <c r="C40" s="497">
        <v>427</v>
      </c>
      <c r="D40" s="575">
        <v>420</v>
      </c>
      <c r="E40" s="575" t="s">
        <v>1012</v>
      </c>
      <c r="F40" s="575" t="s">
        <v>1012</v>
      </c>
      <c r="G40" s="575">
        <v>7</v>
      </c>
      <c r="H40" s="575" t="s">
        <v>1012</v>
      </c>
      <c r="I40" s="498">
        <v>412</v>
      </c>
      <c r="J40" s="575">
        <v>405</v>
      </c>
      <c r="K40" s="575" t="s">
        <v>1012</v>
      </c>
      <c r="L40" s="575" t="s">
        <v>1012</v>
      </c>
      <c r="M40" s="575">
        <v>7</v>
      </c>
      <c r="N40" s="575" t="s">
        <v>1012</v>
      </c>
      <c r="O40" s="575">
        <v>15</v>
      </c>
      <c r="P40" s="575">
        <v>15</v>
      </c>
      <c r="Q40" s="575" t="s">
        <v>1012</v>
      </c>
      <c r="R40" s="575" t="s">
        <v>1012</v>
      </c>
      <c r="S40" s="575" t="s">
        <v>1012</v>
      </c>
      <c r="T40" s="575" t="s">
        <v>1012</v>
      </c>
    </row>
    <row r="41" spans="1:20" ht="16.5" customHeight="1">
      <c r="A41" s="472" t="s">
        <v>1125</v>
      </c>
      <c r="B41" s="621" t="s">
        <v>1165</v>
      </c>
      <c r="C41" s="497">
        <v>1303</v>
      </c>
      <c r="D41" s="575">
        <v>204</v>
      </c>
      <c r="E41" s="575">
        <v>7</v>
      </c>
      <c r="F41" s="575">
        <v>84</v>
      </c>
      <c r="G41" s="575">
        <v>567</v>
      </c>
      <c r="H41" s="575">
        <v>441</v>
      </c>
      <c r="I41" s="498">
        <v>869</v>
      </c>
      <c r="J41" s="575">
        <v>172</v>
      </c>
      <c r="K41" s="575">
        <v>6</v>
      </c>
      <c r="L41" s="575">
        <v>83</v>
      </c>
      <c r="M41" s="575">
        <v>520</v>
      </c>
      <c r="N41" s="575">
        <v>88</v>
      </c>
      <c r="O41" s="575">
        <v>434</v>
      </c>
      <c r="P41" s="575">
        <v>32</v>
      </c>
      <c r="Q41" s="575">
        <v>1</v>
      </c>
      <c r="R41" s="575">
        <v>1</v>
      </c>
      <c r="S41" s="575">
        <v>47</v>
      </c>
      <c r="T41" s="575">
        <v>353</v>
      </c>
    </row>
    <row r="42" spans="1:20" ht="16.5" customHeight="1">
      <c r="A42" s="472" t="s">
        <v>1126</v>
      </c>
      <c r="B42" s="621" t="s">
        <v>1166</v>
      </c>
      <c r="C42" s="497">
        <v>1151</v>
      </c>
      <c r="D42" s="575">
        <v>1084</v>
      </c>
      <c r="E42" s="575">
        <v>10</v>
      </c>
      <c r="F42" s="575">
        <v>16</v>
      </c>
      <c r="G42" s="575">
        <v>38</v>
      </c>
      <c r="H42" s="575">
        <v>3</v>
      </c>
      <c r="I42" s="498">
        <v>1107</v>
      </c>
      <c r="J42" s="575">
        <v>1042</v>
      </c>
      <c r="K42" s="575">
        <v>10</v>
      </c>
      <c r="L42" s="575">
        <v>16</v>
      </c>
      <c r="M42" s="575">
        <v>38</v>
      </c>
      <c r="N42" s="575">
        <v>1</v>
      </c>
      <c r="O42" s="575">
        <v>44</v>
      </c>
      <c r="P42" s="575">
        <v>42</v>
      </c>
      <c r="Q42" s="575" t="s">
        <v>1012</v>
      </c>
      <c r="R42" s="575" t="s">
        <v>1012</v>
      </c>
      <c r="S42" s="575" t="s">
        <v>1012</v>
      </c>
      <c r="T42" s="575">
        <v>2</v>
      </c>
    </row>
    <row r="43" spans="1:20" ht="16.5" customHeight="1">
      <c r="A43" s="472" t="s">
        <v>1128</v>
      </c>
      <c r="B43" s="621" t="s">
        <v>1167</v>
      </c>
      <c r="C43" s="497">
        <v>14985</v>
      </c>
      <c r="D43" s="575">
        <v>11238</v>
      </c>
      <c r="E43" s="575">
        <v>379</v>
      </c>
      <c r="F43" s="575">
        <v>506</v>
      </c>
      <c r="G43" s="575">
        <v>1766</v>
      </c>
      <c r="H43" s="575">
        <v>1096</v>
      </c>
      <c r="I43" s="498">
        <v>9884</v>
      </c>
      <c r="J43" s="575">
        <v>7319</v>
      </c>
      <c r="K43" s="575">
        <v>312</v>
      </c>
      <c r="L43" s="575">
        <v>474</v>
      </c>
      <c r="M43" s="575">
        <v>1440</v>
      </c>
      <c r="N43" s="575">
        <v>339</v>
      </c>
      <c r="O43" s="575">
        <v>5101</v>
      </c>
      <c r="P43" s="575">
        <v>3919</v>
      </c>
      <c r="Q43" s="575">
        <v>67</v>
      </c>
      <c r="R43" s="575">
        <v>32</v>
      </c>
      <c r="S43" s="575">
        <v>326</v>
      </c>
      <c r="T43" s="575">
        <v>757</v>
      </c>
    </row>
    <row r="44" spans="1:20" ht="16.5" customHeight="1" thickBot="1">
      <c r="A44" s="635" t="s">
        <v>1130</v>
      </c>
      <c r="B44" s="636" t="s">
        <v>1168</v>
      </c>
      <c r="C44" s="504">
        <v>198</v>
      </c>
      <c r="D44" s="637">
        <v>189</v>
      </c>
      <c r="E44" s="637">
        <v>1</v>
      </c>
      <c r="F44" s="637">
        <v>1</v>
      </c>
      <c r="G44" s="637">
        <v>4</v>
      </c>
      <c r="H44" s="637">
        <v>2</v>
      </c>
      <c r="I44" s="505">
        <v>108</v>
      </c>
      <c r="J44" s="637">
        <v>104</v>
      </c>
      <c r="K44" s="637" t="s">
        <v>1012</v>
      </c>
      <c r="L44" s="637">
        <v>1</v>
      </c>
      <c r="M44" s="637">
        <v>3</v>
      </c>
      <c r="N44" s="637" t="s">
        <v>1012</v>
      </c>
      <c r="O44" s="637">
        <v>90</v>
      </c>
      <c r="P44" s="637">
        <v>85</v>
      </c>
      <c r="Q44" s="637">
        <v>1</v>
      </c>
      <c r="R44" s="637" t="s">
        <v>1012</v>
      </c>
      <c r="S44" s="637">
        <v>1</v>
      </c>
      <c r="T44" s="637">
        <v>2</v>
      </c>
    </row>
    <row r="45" spans="1:20" ht="15" customHeight="1">
      <c r="A45" s="638" t="s">
        <v>1169</v>
      </c>
      <c r="B45" s="469"/>
      <c r="C45" s="498"/>
      <c r="D45" s="575"/>
      <c r="E45" s="575"/>
      <c r="F45" s="575"/>
      <c r="G45" s="575"/>
      <c r="H45" s="575"/>
      <c r="I45" s="498"/>
      <c r="J45" s="575"/>
      <c r="K45" s="575"/>
      <c r="L45" s="575"/>
      <c r="M45" s="575"/>
      <c r="N45" s="575"/>
      <c r="O45" s="575"/>
      <c r="P45" s="575"/>
      <c r="Q45" s="575"/>
      <c r="R45" s="575"/>
      <c r="S45" s="575"/>
      <c r="T45" s="639" t="s">
        <v>1013</v>
      </c>
    </row>
  </sheetData>
  <mergeCells count="8">
    <mergeCell ref="A1:H1"/>
    <mergeCell ref="A3:B4"/>
    <mergeCell ref="C3:H3"/>
    <mergeCell ref="I3:N3"/>
    <mergeCell ref="O3:T3"/>
    <mergeCell ref="A5:B5"/>
    <mergeCell ref="A19:B19"/>
    <mergeCell ref="A33:B33"/>
  </mergeCells>
  <phoneticPr fontId="2"/>
  <printOptions horizontalCentered="1"/>
  <pageMargins left="0.39370078740157483" right="0.39370078740157483" top="0.59055118110236227" bottom="0.59055118110236227" header="0.11811023622047245" footer="0.11811023622047245"/>
  <pageSetup paperSize="9" firstPageNumber="28" fitToHeight="0" orientation="portrait" r:id="rId1"/>
  <headerFooter alignWithMargins="0">
    <oddFooter>&amp;C&amp;"ＭＳ 明朝,標準"&amp;10&amp;P</oddFooter>
  </headerFooter>
  <colBreaks count="1" manualBreakCount="1">
    <brk id="8" max="4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C4C2C-1906-48F0-BFC5-57B5A3941985}">
  <dimension ref="A1:BJ39"/>
  <sheetViews>
    <sheetView view="pageBreakPreview" topLeftCell="A19" zoomScaleNormal="100" zoomScaleSheetLayoutView="100" workbookViewId="0">
      <selection activeCell="U36" sqref="U36:W36"/>
    </sheetView>
  </sheetViews>
  <sheetFormatPr defaultColWidth="9" defaultRowHeight="13"/>
  <cols>
    <col min="1" max="1" width="9.08984375" style="551" customWidth="1"/>
    <col min="2" max="2" width="9.81640625" style="551" customWidth="1"/>
    <col min="3" max="62" width="2.90625" style="551" customWidth="1"/>
    <col min="63" max="16384" width="9" style="551"/>
  </cols>
  <sheetData>
    <row r="1" spans="1:62" ht="30" customHeight="1">
      <c r="A1" s="4536" t="s">
        <v>1170</v>
      </c>
      <c r="B1" s="4536"/>
      <c r="C1" s="4536"/>
      <c r="D1" s="4536"/>
      <c r="E1" s="4536"/>
      <c r="F1" s="4536"/>
      <c r="G1" s="4536"/>
      <c r="H1" s="4536"/>
      <c r="I1" s="4536"/>
      <c r="J1" s="4536"/>
      <c r="K1" s="4536"/>
      <c r="L1" s="4536"/>
      <c r="M1" s="4536"/>
      <c r="N1" s="4536"/>
      <c r="O1" s="4536"/>
      <c r="P1" s="4536"/>
      <c r="Q1" s="4536"/>
      <c r="R1" s="4536"/>
      <c r="S1" s="4536"/>
      <c r="T1" s="4536"/>
      <c r="U1" s="4536"/>
      <c r="V1" s="4536"/>
      <c r="W1" s="4536"/>
      <c r="X1" s="4536"/>
      <c r="Y1" s="4536"/>
      <c r="Z1" s="4536"/>
      <c r="AA1" s="4536"/>
      <c r="AB1" s="4536"/>
      <c r="AC1" s="4536"/>
    </row>
    <row r="2" spans="1:62" s="559" customFormat="1" ht="15" customHeight="1" thickBot="1">
      <c r="N2" s="4573"/>
      <c r="O2" s="4573"/>
      <c r="AE2" s="518"/>
      <c r="AF2" s="518"/>
      <c r="AG2" s="518"/>
      <c r="AH2" s="518"/>
      <c r="AI2" s="518"/>
      <c r="AJ2" s="518"/>
      <c r="AK2" s="518"/>
      <c r="AL2" s="518"/>
      <c r="AM2" s="518"/>
      <c r="AN2" s="518"/>
      <c r="AO2" s="518"/>
      <c r="AP2" s="518"/>
      <c r="AQ2" s="518"/>
      <c r="AR2" s="518"/>
      <c r="AS2" s="518"/>
      <c r="AT2" s="518"/>
      <c r="AU2" s="518"/>
      <c r="AV2" s="518"/>
      <c r="AW2" s="518"/>
      <c r="AX2" s="518"/>
      <c r="AZ2" s="4537" t="s">
        <v>1171</v>
      </c>
      <c r="BA2" s="4537"/>
      <c r="BB2" s="4537"/>
      <c r="BC2" s="4537"/>
      <c r="BD2" s="4537"/>
      <c r="BE2" s="4537"/>
      <c r="BF2" s="4537"/>
      <c r="BG2" s="4537"/>
      <c r="BH2" s="4537"/>
      <c r="BI2" s="4537"/>
      <c r="BJ2" s="4537"/>
    </row>
    <row r="3" spans="1:62" s="518" customFormat="1" ht="18.75" customHeight="1">
      <c r="A3" s="4574" t="s">
        <v>1172</v>
      </c>
      <c r="B3" s="4574"/>
      <c r="C3" s="4577" t="s">
        <v>1173</v>
      </c>
      <c r="D3" s="4577"/>
      <c r="E3" s="4577"/>
      <c r="F3" s="4577"/>
      <c r="G3" s="4577"/>
      <c r="H3" s="4577"/>
      <c r="I3" s="4577"/>
      <c r="J3" s="4545" t="s">
        <v>1174</v>
      </c>
      <c r="K3" s="4543"/>
      <c r="L3" s="4543"/>
      <c r="M3" s="4543"/>
      <c r="N3" s="4543"/>
      <c r="O3" s="4543"/>
      <c r="P3" s="4543"/>
      <c r="Q3" s="4543"/>
      <c r="R3" s="4543"/>
      <c r="S3" s="4543"/>
      <c r="T3" s="4543"/>
      <c r="U3" s="4543"/>
      <c r="V3" s="4543"/>
      <c r="W3" s="4543"/>
      <c r="X3" s="4543"/>
      <c r="Y3" s="4543"/>
      <c r="Z3" s="4543"/>
      <c r="AA3" s="4543"/>
      <c r="AB3" s="4543"/>
      <c r="AC3" s="4543"/>
      <c r="AD3" s="4579" t="s">
        <v>1175</v>
      </c>
      <c r="AE3" s="4579"/>
      <c r="AF3" s="4579"/>
      <c r="AG3" s="4579"/>
      <c r="AH3" s="4579"/>
      <c r="AI3" s="4579"/>
      <c r="AJ3" s="4579"/>
      <c r="AK3" s="4579"/>
      <c r="AL3" s="4579"/>
      <c r="AM3" s="4579"/>
      <c r="AN3" s="4579"/>
      <c r="AO3" s="4579"/>
      <c r="AP3" s="4579"/>
      <c r="AQ3" s="4579"/>
      <c r="AR3" s="4580"/>
      <c r="AS3" s="4543" t="s">
        <v>1176</v>
      </c>
      <c r="AT3" s="4543"/>
      <c r="AU3" s="4543"/>
      <c r="AV3" s="4543"/>
      <c r="AW3" s="4543"/>
      <c r="AX3" s="4543"/>
      <c r="AY3" s="4543"/>
      <c r="AZ3" s="4543"/>
      <c r="BA3" s="4543"/>
      <c r="BB3" s="4543"/>
      <c r="BC3" s="4543"/>
      <c r="BD3" s="4543"/>
      <c r="BE3" s="4543"/>
      <c r="BF3" s="4543"/>
      <c r="BG3" s="4543"/>
      <c r="BH3" s="4543"/>
      <c r="BI3" s="4543"/>
      <c r="BJ3" s="4543"/>
    </row>
    <row r="4" spans="1:62" s="518" customFormat="1" ht="18.75" customHeight="1">
      <c r="A4" s="4575"/>
      <c r="B4" s="4575"/>
      <c r="C4" s="4578"/>
      <c r="D4" s="4578"/>
      <c r="E4" s="4578"/>
      <c r="F4" s="4578"/>
      <c r="G4" s="4578"/>
      <c r="H4" s="4578"/>
      <c r="I4" s="4578"/>
      <c r="J4" s="4581" t="s">
        <v>838</v>
      </c>
      <c r="K4" s="4581"/>
      <c r="L4" s="4581"/>
      <c r="M4" s="4581"/>
      <c r="N4" s="4581"/>
      <c r="O4" s="4582" t="s">
        <v>1177</v>
      </c>
      <c r="P4" s="4583"/>
      <c r="Q4" s="4583"/>
      <c r="R4" s="4583"/>
      <c r="S4" s="4583"/>
      <c r="T4" s="4583"/>
      <c r="U4" s="4583"/>
      <c r="V4" s="4583"/>
      <c r="W4" s="4583"/>
      <c r="X4" s="4583"/>
      <c r="Y4" s="4583"/>
      <c r="Z4" s="4583"/>
      <c r="AA4" s="4583"/>
      <c r="AB4" s="4583"/>
      <c r="AC4" s="4583"/>
      <c r="AD4" s="4583" t="s">
        <v>1178</v>
      </c>
      <c r="AE4" s="4583"/>
      <c r="AF4" s="4583"/>
      <c r="AG4" s="4583"/>
      <c r="AH4" s="4583"/>
      <c r="AI4" s="4583"/>
      <c r="AJ4" s="4583"/>
      <c r="AK4" s="4583"/>
      <c r="AL4" s="4583"/>
      <c r="AM4" s="4588"/>
      <c r="AN4" s="4581" t="s">
        <v>1179</v>
      </c>
      <c r="AO4" s="4581"/>
      <c r="AP4" s="4581"/>
      <c r="AQ4" s="4581"/>
      <c r="AR4" s="4581"/>
      <c r="AS4" s="4592" t="s">
        <v>838</v>
      </c>
      <c r="AT4" s="4592"/>
      <c r="AU4" s="4592"/>
      <c r="AV4" s="4592"/>
      <c r="AW4" s="4592"/>
      <c r="AX4" s="640"/>
      <c r="AY4" s="589"/>
      <c r="AZ4" s="589"/>
      <c r="BA4" s="589"/>
      <c r="BB4" s="589"/>
      <c r="BC4" s="589"/>
      <c r="BD4" s="589"/>
      <c r="BE4" s="589"/>
      <c r="BF4" s="589"/>
      <c r="BG4" s="589"/>
      <c r="BH4" s="589"/>
      <c r="BI4" s="589"/>
      <c r="BJ4" s="589"/>
    </row>
    <row r="5" spans="1:62" s="518" customFormat="1" ht="23.25" customHeight="1">
      <c r="A5" s="4576"/>
      <c r="B5" s="4576"/>
      <c r="C5" s="4578"/>
      <c r="D5" s="4578"/>
      <c r="E5" s="4578"/>
      <c r="F5" s="4578"/>
      <c r="G5" s="4578"/>
      <c r="H5" s="4578"/>
      <c r="I5" s="4578"/>
      <c r="J5" s="4581"/>
      <c r="K5" s="4581"/>
      <c r="L5" s="4581"/>
      <c r="M5" s="4581"/>
      <c r="N5" s="4581"/>
      <c r="O5" s="4581" t="s">
        <v>838</v>
      </c>
      <c r="P5" s="4581"/>
      <c r="Q5" s="4581"/>
      <c r="R5" s="4581"/>
      <c r="S5" s="4581"/>
      <c r="T5" s="4581" t="s">
        <v>1180</v>
      </c>
      <c r="U5" s="4581"/>
      <c r="V5" s="4581"/>
      <c r="W5" s="4581"/>
      <c r="X5" s="4581"/>
      <c r="Y5" s="4589" t="s">
        <v>1181</v>
      </c>
      <c r="Z5" s="4589"/>
      <c r="AA5" s="4589"/>
      <c r="AB5" s="4589"/>
      <c r="AC5" s="4589"/>
      <c r="AD5" s="4590" t="s">
        <v>1182</v>
      </c>
      <c r="AE5" s="4590"/>
      <c r="AF5" s="4590"/>
      <c r="AG5" s="4590"/>
      <c r="AH5" s="4590"/>
      <c r="AI5" s="4581" t="s">
        <v>1183</v>
      </c>
      <c r="AJ5" s="4581"/>
      <c r="AK5" s="4581"/>
      <c r="AL5" s="4581"/>
      <c r="AM5" s="4581"/>
      <c r="AN5" s="4581"/>
      <c r="AO5" s="4581"/>
      <c r="AP5" s="4581"/>
      <c r="AQ5" s="4581"/>
      <c r="AR5" s="4581"/>
      <c r="AS5" s="4593"/>
      <c r="AT5" s="4593"/>
      <c r="AU5" s="4593"/>
      <c r="AV5" s="4593"/>
      <c r="AW5" s="4593"/>
      <c r="AX5" s="4582" t="s">
        <v>1184</v>
      </c>
      <c r="AY5" s="4583"/>
      <c r="AZ5" s="4583"/>
      <c r="BA5" s="4583"/>
      <c r="BB5" s="4588"/>
      <c r="BC5" s="4581" t="s">
        <v>1185</v>
      </c>
      <c r="BD5" s="4581"/>
      <c r="BE5" s="4581"/>
      <c r="BF5" s="4581"/>
      <c r="BG5" s="4581" t="s">
        <v>483</v>
      </c>
      <c r="BH5" s="4581"/>
      <c r="BI5" s="4581"/>
      <c r="BJ5" s="4581"/>
    </row>
    <row r="6" spans="1:62" s="518" customFormat="1" ht="16.5" customHeight="1">
      <c r="A6" s="4584" t="s">
        <v>983</v>
      </c>
      <c r="B6" s="4585"/>
      <c r="C6" s="641"/>
      <c r="D6" s="641"/>
      <c r="E6" s="641"/>
      <c r="F6" s="641"/>
      <c r="G6" s="641"/>
      <c r="H6" s="641"/>
      <c r="I6" s="642"/>
      <c r="J6" s="642"/>
      <c r="K6" s="642"/>
      <c r="L6" s="642"/>
      <c r="M6" s="642"/>
      <c r="N6" s="642"/>
      <c r="Q6" s="642"/>
      <c r="V6" s="642"/>
      <c r="AA6" s="642"/>
      <c r="AD6" s="570"/>
      <c r="AE6" s="521"/>
      <c r="AF6" s="642"/>
      <c r="AG6" s="521"/>
      <c r="AH6" s="521"/>
      <c r="AI6" s="521"/>
      <c r="AJ6" s="521"/>
      <c r="AK6" s="642"/>
      <c r="AL6" s="521"/>
      <c r="AM6" s="521"/>
      <c r="AN6" s="521"/>
      <c r="AO6" s="521"/>
      <c r="AP6" s="642"/>
      <c r="AQ6" s="521"/>
      <c r="AR6" s="521"/>
      <c r="AS6" s="521"/>
      <c r="AT6" s="521"/>
      <c r="AU6" s="642"/>
      <c r="AX6" s="642"/>
      <c r="AZ6" s="642"/>
      <c r="BE6" s="642"/>
    </row>
    <row r="7" spans="1:62" s="521" customFormat="1" ht="16.5" customHeight="1">
      <c r="A7" s="643"/>
      <c r="B7" s="644" t="s">
        <v>838</v>
      </c>
      <c r="C7" s="4586">
        <v>59254</v>
      </c>
      <c r="D7" s="4587"/>
      <c r="E7" s="4587"/>
      <c r="F7" s="4587"/>
      <c r="G7" s="4587"/>
      <c r="H7" s="4587"/>
      <c r="I7" s="4587"/>
      <c r="J7" s="4587">
        <v>35826</v>
      </c>
      <c r="K7" s="4587"/>
      <c r="L7" s="4587"/>
      <c r="M7" s="4587"/>
      <c r="N7" s="4587"/>
      <c r="O7" s="4587">
        <f>SUM(T7:AM7)</f>
        <v>34057</v>
      </c>
      <c r="P7" s="4587"/>
      <c r="Q7" s="4587"/>
      <c r="R7" s="4587"/>
      <c r="S7" s="4587"/>
      <c r="T7" s="4587">
        <v>29590</v>
      </c>
      <c r="U7" s="4587"/>
      <c r="V7" s="4587"/>
      <c r="W7" s="4587"/>
      <c r="X7" s="4587"/>
      <c r="Y7" s="4587">
        <v>3848</v>
      </c>
      <c r="Z7" s="4587"/>
      <c r="AA7" s="4587"/>
      <c r="AB7" s="4587"/>
      <c r="AC7" s="4587"/>
      <c r="AD7" s="4587">
        <v>133</v>
      </c>
      <c r="AE7" s="4587"/>
      <c r="AF7" s="4587"/>
      <c r="AG7" s="4587"/>
      <c r="AH7" s="4587"/>
      <c r="AI7" s="4587">
        <v>486</v>
      </c>
      <c r="AJ7" s="4587"/>
      <c r="AK7" s="4587"/>
      <c r="AL7" s="4587"/>
      <c r="AM7" s="4587"/>
      <c r="AN7" s="4587">
        <v>1769</v>
      </c>
      <c r="AO7" s="4587"/>
      <c r="AP7" s="4587"/>
      <c r="AQ7" s="4587"/>
      <c r="AR7" s="4587"/>
      <c r="AS7" s="4587">
        <f>SUM(AX7:BJ7)</f>
        <v>22467</v>
      </c>
      <c r="AT7" s="4587"/>
      <c r="AU7" s="4587"/>
      <c r="AV7" s="4587"/>
      <c r="AW7" s="4587"/>
      <c r="AX7" s="4587">
        <v>6119</v>
      </c>
      <c r="AY7" s="4591"/>
      <c r="AZ7" s="4591"/>
      <c r="BA7" s="4591"/>
      <c r="BB7" s="4591"/>
      <c r="BC7" s="4587">
        <v>2817</v>
      </c>
      <c r="BD7" s="4591"/>
      <c r="BE7" s="4591"/>
      <c r="BF7" s="4591"/>
      <c r="BG7" s="4587">
        <v>13531</v>
      </c>
      <c r="BH7" s="4591"/>
      <c r="BI7" s="4591"/>
      <c r="BJ7" s="4591"/>
    </row>
    <row r="8" spans="1:62" s="518" customFormat="1" ht="16.5" customHeight="1">
      <c r="A8" s="643"/>
      <c r="B8" s="644" t="s">
        <v>379</v>
      </c>
      <c r="C8" s="4596">
        <v>27427</v>
      </c>
      <c r="D8" s="4594"/>
      <c r="E8" s="4594"/>
      <c r="F8" s="4594"/>
      <c r="G8" s="4594"/>
      <c r="H8" s="4594"/>
      <c r="I8" s="4594"/>
      <c r="J8" s="4594">
        <v>18975</v>
      </c>
      <c r="K8" s="4594"/>
      <c r="L8" s="4594"/>
      <c r="M8" s="4594"/>
      <c r="N8" s="4594"/>
      <c r="O8" s="4594">
        <f>SUM(T8:AM8)</f>
        <v>17853</v>
      </c>
      <c r="P8" s="4594"/>
      <c r="Q8" s="4594"/>
      <c r="R8" s="4594"/>
      <c r="S8" s="4594"/>
      <c r="T8" s="4594">
        <v>17182</v>
      </c>
      <c r="U8" s="4594"/>
      <c r="V8" s="4594"/>
      <c r="W8" s="4594"/>
      <c r="X8" s="4594"/>
      <c r="Y8" s="4594">
        <v>402</v>
      </c>
      <c r="Z8" s="4594"/>
      <c r="AA8" s="4594"/>
      <c r="AB8" s="4594"/>
      <c r="AC8" s="4594"/>
      <c r="AD8" s="4594">
        <v>61</v>
      </c>
      <c r="AE8" s="4594"/>
      <c r="AF8" s="4594"/>
      <c r="AG8" s="4594"/>
      <c r="AH8" s="4594"/>
      <c r="AI8" s="4594">
        <v>208</v>
      </c>
      <c r="AJ8" s="4594"/>
      <c r="AK8" s="4594"/>
      <c r="AL8" s="4594"/>
      <c r="AM8" s="4594"/>
      <c r="AN8" s="4594">
        <v>1122</v>
      </c>
      <c r="AO8" s="4594"/>
      <c r="AP8" s="4594"/>
      <c r="AQ8" s="4594"/>
      <c r="AR8" s="4594"/>
      <c r="AS8" s="4594">
        <f>SUM(AX8:BJ8)</f>
        <v>7986</v>
      </c>
      <c r="AT8" s="4594"/>
      <c r="AU8" s="4594"/>
      <c r="AV8" s="4594"/>
      <c r="AW8" s="4594"/>
      <c r="AX8" s="4594">
        <v>682</v>
      </c>
      <c r="AY8" s="4595"/>
      <c r="AZ8" s="4595"/>
      <c r="BA8" s="4595"/>
      <c r="BB8" s="4595"/>
      <c r="BC8" s="4594">
        <v>1396</v>
      </c>
      <c r="BD8" s="4595"/>
      <c r="BE8" s="4595"/>
      <c r="BF8" s="4595"/>
      <c r="BG8" s="4594">
        <v>5908</v>
      </c>
      <c r="BH8" s="4595"/>
      <c r="BI8" s="4595"/>
      <c r="BJ8" s="4595"/>
    </row>
    <row r="9" spans="1:62" s="518" customFormat="1" ht="16.5" customHeight="1">
      <c r="A9" s="648"/>
      <c r="B9" s="649" t="s">
        <v>380</v>
      </c>
      <c r="C9" s="4599">
        <v>31827</v>
      </c>
      <c r="D9" s="4597"/>
      <c r="E9" s="4597"/>
      <c r="F9" s="4597"/>
      <c r="G9" s="4597"/>
      <c r="H9" s="4597"/>
      <c r="I9" s="4597"/>
      <c r="J9" s="4597">
        <v>16851</v>
      </c>
      <c r="K9" s="4597"/>
      <c r="L9" s="4597"/>
      <c r="M9" s="4597"/>
      <c r="N9" s="4597"/>
      <c r="O9" s="4597">
        <f>SUM(T9:AM9)</f>
        <v>16204</v>
      </c>
      <c r="P9" s="4597"/>
      <c r="Q9" s="4597"/>
      <c r="R9" s="4597"/>
      <c r="S9" s="4597"/>
      <c r="T9" s="4597">
        <v>12408</v>
      </c>
      <c r="U9" s="4597"/>
      <c r="V9" s="4597"/>
      <c r="W9" s="4597"/>
      <c r="X9" s="4597"/>
      <c r="Y9" s="4597">
        <v>3446</v>
      </c>
      <c r="Z9" s="4597"/>
      <c r="AA9" s="4597"/>
      <c r="AB9" s="4597"/>
      <c r="AC9" s="4597"/>
      <c r="AD9" s="4597">
        <v>72</v>
      </c>
      <c r="AE9" s="4597"/>
      <c r="AF9" s="4597"/>
      <c r="AG9" s="4597"/>
      <c r="AH9" s="4597"/>
      <c r="AI9" s="4597">
        <v>278</v>
      </c>
      <c r="AJ9" s="4597"/>
      <c r="AK9" s="4597"/>
      <c r="AL9" s="4597"/>
      <c r="AM9" s="4597"/>
      <c r="AN9" s="4597">
        <v>647</v>
      </c>
      <c r="AO9" s="4597"/>
      <c r="AP9" s="4597"/>
      <c r="AQ9" s="4597"/>
      <c r="AR9" s="4597"/>
      <c r="AS9" s="4597">
        <f>SUM(AX9:BJ9)</f>
        <v>14481</v>
      </c>
      <c r="AT9" s="4597"/>
      <c r="AU9" s="4597"/>
      <c r="AV9" s="4597"/>
      <c r="AW9" s="4597"/>
      <c r="AX9" s="4597">
        <v>5437</v>
      </c>
      <c r="AY9" s="4598"/>
      <c r="AZ9" s="4598"/>
      <c r="BA9" s="4598"/>
      <c r="BB9" s="4598"/>
      <c r="BC9" s="4597">
        <v>1421</v>
      </c>
      <c r="BD9" s="4598"/>
      <c r="BE9" s="4598"/>
      <c r="BF9" s="4598"/>
      <c r="BG9" s="4597">
        <v>7623</v>
      </c>
      <c r="BH9" s="4598"/>
      <c r="BI9" s="4598"/>
      <c r="BJ9" s="4598"/>
    </row>
    <row r="10" spans="1:62" s="518" customFormat="1" ht="16.5" customHeight="1">
      <c r="A10" s="4584" t="s">
        <v>984</v>
      </c>
      <c r="B10" s="4585"/>
      <c r="C10" s="641"/>
      <c r="D10" s="641"/>
      <c r="E10" s="641"/>
      <c r="F10" s="641"/>
      <c r="G10" s="641"/>
      <c r="H10" s="641"/>
      <c r="I10" s="642"/>
      <c r="J10" s="642"/>
      <c r="K10" s="642"/>
      <c r="L10" s="642"/>
      <c r="M10" s="642"/>
      <c r="N10" s="642"/>
      <c r="Q10" s="642"/>
      <c r="V10" s="642"/>
      <c r="AA10" s="642"/>
      <c r="AD10" s="570"/>
      <c r="AE10" s="521"/>
      <c r="AF10" s="642"/>
      <c r="AG10" s="521"/>
      <c r="AH10" s="521"/>
      <c r="AI10" s="521"/>
      <c r="AJ10" s="521"/>
      <c r="AK10" s="642"/>
      <c r="AL10" s="521"/>
      <c r="AM10" s="521"/>
      <c r="AN10" s="521"/>
      <c r="AO10" s="521"/>
      <c r="AP10" s="642"/>
      <c r="AQ10" s="521"/>
      <c r="AR10" s="521"/>
      <c r="AS10" s="521"/>
      <c r="AT10" s="521"/>
      <c r="AU10" s="642"/>
      <c r="AX10" s="642"/>
      <c r="AZ10" s="642"/>
      <c r="BE10" s="642"/>
    </row>
    <row r="11" spans="1:62" s="521" customFormat="1" ht="16.5" customHeight="1">
      <c r="A11" s="643"/>
      <c r="B11" s="644" t="s">
        <v>838</v>
      </c>
      <c r="C11" s="4586">
        <v>62837</v>
      </c>
      <c r="D11" s="4587"/>
      <c r="E11" s="4587"/>
      <c r="F11" s="4587"/>
      <c r="G11" s="4587"/>
      <c r="H11" s="4587"/>
      <c r="I11" s="4587"/>
      <c r="J11" s="4587">
        <v>39522</v>
      </c>
      <c r="K11" s="4587"/>
      <c r="L11" s="4587"/>
      <c r="M11" s="4587"/>
      <c r="N11" s="4587"/>
      <c r="O11" s="4587">
        <v>36448</v>
      </c>
      <c r="P11" s="4587"/>
      <c r="Q11" s="4587"/>
      <c r="R11" s="4587"/>
      <c r="S11" s="4587"/>
      <c r="T11" s="4587">
        <v>32044</v>
      </c>
      <c r="U11" s="4587"/>
      <c r="V11" s="4587"/>
      <c r="W11" s="4587"/>
      <c r="X11" s="4587"/>
      <c r="Y11" s="4587">
        <v>3761</v>
      </c>
      <c r="Z11" s="4587"/>
      <c r="AA11" s="4587"/>
      <c r="AB11" s="4587"/>
      <c r="AC11" s="4587"/>
      <c r="AD11" s="4587">
        <v>111</v>
      </c>
      <c r="AE11" s="4587"/>
      <c r="AF11" s="4587"/>
      <c r="AG11" s="4587"/>
      <c r="AH11" s="4587"/>
      <c r="AI11" s="4587">
        <v>532</v>
      </c>
      <c r="AJ11" s="4587"/>
      <c r="AK11" s="4587"/>
      <c r="AL11" s="4587"/>
      <c r="AM11" s="4587"/>
      <c r="AN11" s="4587">
        <v>3074</v>
      </c>
      <c r="AO11" s="4587"/>
      <c r="AP11" s="4587"/>
      <c r="AQ11" s="4587"/>
      <c r="AR11" s="4587"/>
      <c r="AS11" s="4587">
        <v>22668</v>
      </c>
      <c r="AT11" s="4587"/>
      <c r="AU11" s="4587"/>
      <c r="AV11" s="4587"/>
      <c r="AW11" s="4587"/>
      <c r="AX11" s="4587">
        <v>7756</v>
      </c>
      <c r="AY11" s="4591"/>
      <c r="AZ11" s="4591"/>
      <c r="BA11" s="4591"/>
      <c r="BB11" s="4591"/>
      <c r="BC11" s="4587">
        <v>2750</v>
      </c>
      <c r="BD11" s="4591"/>
      <c r="BE11" s="4591"/>
      <c r="BF11" s="4591"/>
      <c r="BG11" s="4587">
        <v>12162</v>
      </c>
      <c r="BH11" s="4591"/>
      <c r="BI11" s="4591"/>
      <c r="BJ11" s="4591"/>
    </row>
    <row r="12" spans="1:62" s="518" customFormat="1" ht="16.5" customHeight="1">
      <c r="A12" s="643"/>
      <c r="B12" s="644" t="s">
        <v>379</v>
      </c>
      <c r="C12" s="4596">
        <v>28928</v>
      </c>
      <c r="D12" s="4594"/>
      <c r="E12" s="4594"/>
      <c r="F12" s="4594"/>
      <c r="G12" s="4594"/>
      <c r="H12" s="4594"/>
      <c r="I12" s="4594"/>
      <c r="J12" s="4594">
        <v>21121</v>
      </c>
      <c r="K12" s="4594"/>
      <c r="L12" s="4594"/>
      <c r="M12" s="4594"/>
      <c r="N12" s="4594"/>
      <c r="O12" s="4594">
        <v>19048</v>
      </c>
      <c r="P12" s="4594"/>
      <c r="Q12" s="4594"/>
      <c r="R12" s="4594"/>
      <c r="S12" s="4594"/>
      <c r="T12" s="4594">
        <v>18448</v>
      </c>
      <c r="U12" s="4594"/>
      <c r="V12" s="4594"/>
      <c r="W12" s="4594"/>
      <c r="X12" s="4594"/>
      <c r="Y12" s="4594">
        <v>324</v>
      </c>
      <c r="Z12" s="4594"/>
      <c r="AA12" s="4594"/>
      <c r="AB12" s="4594"/>
      <c r="AC12" s="4594"/>
      <c r="AD12" s="4594">
        <v>42</v>
      </c>
      <c r="AE12" s="4594"/>
      <c r="AF12" s="4594"/>
      <c r="AG12" s="4594"/>
      <c r="AH12" s="4594"/>
      <c r="AI12" s="4594">
        <v>234</v>
      </c>
      <c r="AJ12" s="4594"/>
      <c r="AK12" s="4594"/>
      <c r="AL12" s="4594"/>
      <c r="AM12" s="4594"/>
      <c r="AN12" s="4594">
        <v>2073</v>
      </c>
      <c r="AO12" s="4594"/>
      <c r="AP12" s="4594"/>
      <c r="AQ12" s="4594"/>
      <c r="AR12" s="4594"/>
      <c r="AS12" s="4594">
        <v>7495</v>
      </c>
      <c r="AT12" s="4594"/>
      <c r="AU12" s="4594"/>
      <c r="AV12" s="4594"/>
      <c r="AW12" s="4594"/>
      <c r="AX12" s="4594">
        <v>800</v>
      </c>
      <c r="AY12" s="4595"/>
      <c r="AZ12" s="4595"/>
      <c r="BA12" s="4595"/>
      <c r="BB12" s="4595"/>
      <c r="BC12" s="4594">
        <v>1375</v>
      </c>
      <c r="BD12" s="4595"/>
      <c r="BE12" s="4595"/>
      <c r="BF12" s="4595"/>
      <c r="BG12" s="4594">
        <v>5320</v>
      </c>
      <c r="BH12" s="4595"/>
      <c r="BI12" s="4595"/>
      <c r="BJ12" s="4595"/>
    </row>
    <row r="13" spans="1:62" s="518" customFormat="1" ht="16.5" customHeight="1">
      <c r="A13" s="648"/>
      <c r="B13" s="649" t="s">
        <v>380</v>
      </c>
      <c r="C13" s="4599">
        <v>33909</v>
      </c>
      <c r="D13" s="4597"/>
      <c r="E13" s="4597"/>
      <c r="F13" s="4597"/>
      <c r="G13" s="4597"/>
      <c r="H13" s="4597"/>
      <c r="I13" s="4597"/>
      <c r="J13" s="4597">
        <v>18401</v>
      </c>
      <c r="K13" s="4597"/>
      <c r="L13" s="4597"/>
      <c r="M13" s="4597"/>
      <c r="N13" s="4597"/>
      <c r="O13" s="4597">
        <v>17400</v>
      </c>
      <c r="P13" s="4597"/>
      <c r="Q13" s="4597"/>
      <c r="R13" s="4597"/>
      <c r="S13" s="4597"/>
      <c r="T13" s="4597">
        <v>13596</v>
      </c>
      <c r="U13" s="4597"/>
      <c r="V13" s="4597"/>
      <c r="W13" s="4597"/>
      <c r="X13" s="4597"/>
      <c r="Y13" s="4597">
        <v>3437</v>
      </c>
      <c r="Z13" s="4597"/>
      <c r="AA13" s="4597"/>
      <c r="AB13" s="4597"/>
      <c r="AC13" s="4597"/>
      <c r="AD13" s="4597">
        <v>69</v>
      </c>
      <c r="AE13" s="4597"/>
      <c r="AF13" s="4597"/>
      <c r="AG13" s="4597"/>
      <c r="AH13" s="4597"/>
      <c r="AI13" s="4597">
        <v>298</v>
      </c>
      <c r="AJ13" s="4597"/>
      <c r="AK13" s="4597"/>
      <c r="AL13" s="4597"/>
      <c r="AM13" s="4597"/>
      <c r="AN13" s="4597">
        <v>1001</v>
      </c>
      <c r="AO13" s="4597"/>
      <c r="AP13" s="4597"/>
      <c r="AQ13" s="4597"/>
      <c r="AR13" s="4597"/>
      <c r="AS13" s="4597">
        <v>15173</v>
      </c>
      <c r="AT13" s="4597"/>
      <c r="AU13" s="4597"/>
      <c r="AV13" s="4597"/>
      <c r="AW13" s="4597"/>
      <c r="AX13" s="4597">
        <v>6956</v>
      </c>
      <c r="AY13" s="4598"/>
      <c r="AZ13" s="4598"/>
      <c r="BA13" s="4598"/>
      <c r="BB13" s="4598"/>
      <c r="BC13" s="4597">
        <v>1375</v>
      </c>
      <c r="BD13" s="4598"/>
      <c r="BE13" s="4598"/>
      <c r="BF13" s="4598"/>
      <c r="BG13" s="4597">
        <v>6842</v>
      </c>
      <c r="BH13" s="4598"/>
      <c r="BI13" s="4598"/>
      <c r="BJ13" s="4598"/>
    </row>
    <row r="14" spans="1:62" s="518" customFormat="1" ht="16.5" customHeight="1">
      <c r="A14" s="650" t="s">
        <v>1008</v>
      </c>
      <c r="B14" s="651"/>
      <c r="G14" s="642"/>
      <c r="L14" s="642"/>
      <c r="Q14" s="642"/>
      <c r="V14" s="642"/>
      <c r="AA14" s="642"/>
      <c r="AE14" s="521"/>
      <c r="AF14" s="642"/>
      <c r="AG14" s="521"/>
      <c r="AH14" s="521"/>
      <c r="AI14" s="521"/>
      <c r="AJ14" s="521"/>
      <c r="AK14" s="642"/>
      <c r="AL14" s="521"/>
      <c r="AM14" s="521"/>
      <c r="AN14" s="521"/>
      <c r="AO14" s="521"/>
      <c r="AP14" s="642"/>
      <c r="AQ14" s="521"/>
      <c r="AR14" s="521"/>
      <c r="AS14" s="521"/>
      <c r="AT14" s="521"/>
      <c r="AU14" s="642"/>
      <c r="AX14" s="642"/>
      <c r="AZ14" s="642"/>
      <c r="BE14" s="642"/>
    </row>
    <row r="15" spans="1:62" s="521" customFormat="1" ht="16.5" customHeight="1">
      <c r="A15" s="643"/>
      <c r="B15" s="644" t="s">
        <v>838</v>
      </c>
      <c r="C15" s="4586">
        <v>65095</v>
      </c>
      <c r="D15" s="4591"/>
      <c r="E15" s="4591"/>
      <c r="F15" s="4591"/>
      <c r="G15" s="4591"/>
      <c r="H15" s="4591"/>
      <c r="I15" s="4591"/>
      <c r="J15" s="4587">
        <v>42499</v>
      </c>
      <c r="K15" s="4591"/>
      <c r="L15" s="4591"/>
      <c r="M15" s="4591"/>
      <c r="N15" s="4591"/>
      <c r="O15" s="4587">
        <v>39831</v>
      </c>
      <c r="P15" s="4591"/>
      <c r="Q15" s="4591"/>
      <c r="R15" s="4591"/>
      <c r="S15" s="4591"/>
      <c r="T15" s="4587">
        <v>34427</v>
      </c>
      <c r="U15" s="4591"/>
      <c r="V15" s="4591"/>
      <c r="W15" s="4591"/>
      <c r="X15" s="4591"/>
      <c r="Y15" s="4587">
        <v>4681</v>
      </c>
      <c r="Z15" s="4591"/>
      <c r="AA15" s="4591"/>
      <c r="AB15" s="4591"/>
      <c r="AC15" s="4591"/>
      <c r="AD15" s="4587">
        <v>151</v>
      </c>
      <c r="AE15" s="4591"/>
      <c r="AF15" s="4591"/>
      <c r="AG15" s="4591"/>
      <c r="AH15" s="4591"/>
      <c r="AI15" s="4587">
        <v>572</v>
      </c>
      <c r="AJ15" s="4591"/>
      <c r="AK15" s="4591"/>
      <c r="AL15" s="4591"/>
      <c r="AM15" s="4591"/>
      <c r="AN15" s="4587">
        <v>2668</v>
      </c>
      <c r="AO15" s="4591"/>
      <c r="AP15" s="4591"/>
      <c r="AQ15" s="4591"/>
      <c r="AR15" s="4591"/>
      <c r="AS15" s="4587">
        <v>22498</v>
      </c>
      <c r="AT15" s="4591"/>
      <c r="AU15" s="4591"/>
      <c r="AV15" s="4591"/>
      <c r="AW15" s="4591"/>
      <c r="AX15" s="4587">
        <v>6989</v>
      </c>
      <c r="AY15" s="4591"/>
      <c r="AZ15" s="4591"/>
      <c r="BA15" s="4591"/>
      <c r="BB15" s="4591"/>
      <c r="BC15" s="4587">
        <v>3139</v>
      </c>
      <c r="BD15" s="4591"/>
      <c r="BE15" s="4591"/>
      <c r="BF15" s="4591"/>
      <c r="BG15" s="4587">
        <v>12370</v>
      </c>
      <c r="BH15" s="4591"/>
      <c r="BI15" s="4591"/>
      <c r="BJ15" s="4591"/>
    </row>
    <row r="16" spans="1:62" s="518" customFormat="1" ht="16.5" customHeight="1">
      <c r="A16" s="643"/>
      <c r="B16" s="644" t="s">
        <v>379</v>
      </c>
      <c r="C16" s="4596">
        <v>29733</v>
      </c>
      <c r="D16" s="4591"/>
      <c r="E16" s="4591"/>
      <c r="F16" s="4591"/>
      <c r="G16" s="4591"/>
      <c r="H16" s="4591"/>
      <c r="I16" s="4591"/>
      <c r="J16" s="4594">
        <v>22524</v>
      </c>
      <c r="K16" s="4591"/>
      <c r="L16" s="4591"/>
      <c r="M16" s="4591"/>
      <c r="N16" s="4591"/>
      <c r="O16" s="4594">
        <v>20919</v>
      </c>
      <c r="P16" s="4591"/>
      <c r="Q16" s="4591"/>
      <c r="R16" s="4591"/>
      <c r="S16" s="4591"/>
      <c r="T16" s="4594">
        <v>20189</v>
      </c>
      <c r="U16" s="4591"/>
      <c r="V16" s="4591"/>
      <c r="W16" s="4591"/>
      <c r="X16" s="4591"/>
      <c r="Y16" s="4594">
        <v>392</v>
      </c>
      <c r="Z16" s="4591"/>
      <c r="AA16" s="4591"/>
      <c r="AB16" s="4591"/>
      <c r="AC16" s="4591"/>
      <c r="AD16" s="4594">
        <v>61</v>
      </c>
      <c r="AE16" s="4591"/>
      <c r="AF16" s="4591"/>
      <c r="AG16" s="4591"/>
      <c r="AH16" s="4591"/>
      <c r="AI16" s="4594">
        <v>277</v>
      </c>
      <c r="AJ16" s="4591"/>
      <c r="AK16" s="4591"/>
      <c r="AL16" s="4591"/>
      <c r="AM16" s="4591"/>
      <c r="AN16" s="4594">
        <v>1605</v>
      </c>
      <c r="AO16" s="4591"/>
      <c r="AP16" s="4591"/>
      <c r="AQ16" s="4591"/>
      <c r="AR16" s="4591"/>
      <c r="AS16" s="4594">
        <v>7164</v>
      </c>
      <c r="AT16" s="4591"/>
      <c r="AU16" s="4591"/>
      <c r="AV16" s="4591"/>
      <c r="AW16" s="4591"/>
      <c r="AX16" s="4594">
        <v>491</v>
      </c>
      <c r="AY16" s="4591"/>
      <c r="AZ16" s="4591"/>
      <c r="BA16" s="4591"/>
      <c r="BB16" s="4591"/>
      <c r="BC16" s="4594">
        <v>1575</v>
      </c>
      <c r="BD16" s="4591"/>
      <c r="BE16" s="4591"/>
      <c r="BF16" s="4591"/>
      <c r="BG16" s="4594">
        <v>5098</v>
      </c>
      <c r="BH16" s="4591"/>
      <c r="BI16" s="4591"/>
      <c r="BJ16" s="4591"/>
    </row>
    <row r="17" spans="1:62" s="518" customFormat="1" ht="16.5" customHeight="1">
      <c r="A17" s="648"/>
      <c r="B17" s="649" t="s">
        <v>380</v>
      </c>
      <c r="C17" s="4599">
        <v>35362</v>
      </c>
      <c r="D17" s="4600"/>
      <c r="E17" s="4600"/>
      <c r="F17" s="4600"/>
      <c r="G17" s="4600"/>
      <c r="H17" s="4600"/>
      <c r="I17" s="4600"/>
      <c r="J17" s="4597">
        <v>19975</v>
      </c>
      <c r="K17" s="4600"/>
      <c r="L17" s="4600"/>
      <c r="M17" s="4600"/>
      <c r="N17" s="4600"/>
      <c r="O17" s="4597">
        <v>18912</v>
      </c>
      <c r="P17" s="4600"/>
      <c r="Q17" s="4600"/>
      <c r="R17" s="4600"/>
      <c r="S17" s="4600"/>
      <c r="T17" s="4597">
        <v>14238</v>
      </c>
      <c r="U17" s="4600"/>
      <c r="V17" s="4600"/>
      <c r="W17" s="4600"/>
      <c r="X17" s="4600"/>
      <c r="Y17" s="4597">
        <v>4289</v>
      </c>
      <c r="Z17" s="4600"/>
      <c r="AA17" s="4600"/>
      <c r="AB17" s="4600"/>
      <c r="AC17" s="4600"/>
      <c r="AD17" s="4597">
        <v>90</v>
      </c>
      <c r="AE17" s="4600"/>
      <c r="AF17" s="4600"/>
      <c r="AG17" s="4600"/>
      <c r="AH17" s="4600"/>
      <c r="AI17" s="4597">
        <v>295</v>
      </c>
      <c r="AJ17" s="4600"/>
      <c r="AK17" s="4600"/>
      <c r="AL17" s="4600"/>
      <c r="AM17" s="4600"/>
      <c r="AN17" s="4597">
        <v>1063</v>
      </c>
      <c r="AO17" s="4600"/>
      <c r="AP17" s="4600"/>
      <c r="AQ17" s="4600"/>
      <c r="AR17" s="4600"/>
      <c r="AS17" s="4597">
        <v>15334</v>
      </c>
      <c r="AT17" s="4600"/>
      <c r="AU17" s="4600"/>
      <c r="AV17" s="4600"/>
      <c r="AW17" s="4600"/>
      <c r="AX17" s="4597">
        <v>6498</v>
      </c>
      <c r="AY17" s="4600"/>
      <c r="AZ17" s="4600"/>
      <c r="BA17" s="4600"/>
      <c r="BB17" s="4600"/>
      <c r="BC17" s="4597">
        <v>1564</v>
      </c>
      <c r="BD17" s="4600"/>
      <c r="BE17" s="4600"/>
      <c r="BF17" s="4600"/>
      <c r="BG17" s="4597">
        <v>7272</v>
      </c>
      <c r="BH17" s="4600"/>
      <c r="BI17" s="4600"/>
      <c r="BJ17" s="4600"/>
    </row>
    <row r="18" spans="1:62" ht="15" customHeight="1">
      <c r="A18" s="4601" t="s">
        <v>1186</v>
      </c>
      <c r="B18" s="4601"/>
      <c r="C18" s="4601"/>
      <c r="D18" s="4601"/>
      <c r="E18" s="4601"/>
      <c r="F18" s="4601"/>
      <c r="G18" s="4601"/>
      <c r="H18" s="4601"/>
      <c r="I18" s="4601"/>
      <c r="L18" s="560"/>
      <c r="M18" s="560"/>
      <c r="O18" s="553"/>
      <c r="BC18" s="4602" t="s">
        <v>1187</v>
      </c>
      <c r="BD18" s="4602"/>
      <c r="BE18" s="4602"/>
      <c r="BF18" s="4602"/>
      <c r="BG18" s="4602"/>
      <c r="BH18" s="4602"/>
      <c r="BI18" s="4602"/>
      <c r="BJ18" s="4602"/>
    </row>
    <row r="19" spans="1:62" ht="15.65" customHeight="1"/>
    <row r="20" spans="1:62" s="518" customFormat="1" ht="26.25" customHeight="1">
      <c r="A20" s="4536" t="s">
        <v>1188</v>
      </c>
      <c r="B20" s="4536"/>
      <c r="C20" s="4536"/>
      <c r="D20" s="4536"/>
      <c r="E20" s="4536"/>
      <c r="F20" s="4536"/>
      <c r="G20" s="4536"/>
      <c r="H20" s="4536"/>
      <c r="I20" s="4536"/>
      <c r="J20" s="4536"/>
      <c r="K20" s="4536"/>
      <c r="L20" s="4536"/>
      <c r="M20" s="4536"/>
      <c r="N20" s="4536"/>
      <c r="O20" s="4536"/>
      <c r="P20" s="4536"/>
      <c r="Q20" s="4536"/>
      <c r="R20" s="4536"/>
      <c r="S20" s="4536"/>
      <c r="T20" s="4536"/>
      <c r="U20" s="4536"/>
      <c r="V20" s="4536"/>
      <c r="W20" s="4536"/>
      <c r="X20" s="4536"/>
      <c r="Y20" s="4536"/>
      <c r="Z20" s="4536"/>
      <c r="AA20" s="4536"/>
      <c r="AB20" s="4536"/>
      <c r="AC20" s="4536"/>
      <c r="AD20" s="521"/>
      <c r="AE20" s="521"/>
      <c r="AF20" s="521"/>
      <c r="AG20" s="521"/>
      <c r="AH20" s="521"/>
      <c r="AI20" s="521"/>
      <c r="AJ20" s="521"/>
      <c r="AK20" s="521"/>
      <c r="AL20" s="521"/>
      <c r="AM20" s="521"/>
      <c r="AN20" s="521"/>
      <c r="AO20" s="521"/>
    </row>
    <row r="21" spans="1:62" s="559" customFormat="1" ht="15" customHeight="1" thickBot="1">
      <c r="BA21" s="4573" t="s">
        <v>1189</v>
      </c>
      <c r="BB21" s="4573"/>
      <c r="BC21" s="4573"/>
      <c r="BD21" s="4573"/>
      <c r="BE21" s="4573"/>
      <c r="BF21" s="4573"/>
      <c r="BG21" s="4573"/>
      <c r="BH21" s="4573"/>
      <c r="BI21" s="4573"/>
      <c r="BJ21" s="4573"/>
    </row>
    <row r="22" spans="1:62" s="521" customFormat="1" ht="18.75" customHeight="1">
      <c r="A22" s="4574" t="s">
        <v>1190</v>
      </c>
      <c r="B22" s="4603"/>
      <c r="C22" s="4606" t="s">
        <v>838</v>
      </c>
      <c r="D22" s="4606"/>
      <c r="E22" s="4606"/>
      <c r="F22" s="4606" t="s">
        <v>1191</v>
      </c>
      <c r="G22" s="4606"/>
      <c r="H22" s="4606"/>
      <c r="I22" s="4606"/>
      <c r="J22" s="4606"/>
      <c r="K22" s="4606"/>
      <c r="L22" s="4606"/>
      <c r="M22" s="4606"/>
      <c r="N22" s="4606"/>
      <c r="O22" s="4606"/>
      <c r="P22" s="4606"/>
      <c r="Q22" s="4606"/>
      <c r="R22" s="4606"/>
      <c r="S22" s="4606"/>
      <c r="T22" s="4606"/>
      <c r="U22" s="4606"/>
      <c r="V22" s="4606"/>
      <c r="W22" s="4606"/>
      <c r="X22" s="4545" t="s">
        <v>1192</v>
      </c>
      <c r="Y22" s="4543"/>
      <c r="Z22" s="4543"/>
      <c r="AA22" s="4543"/>
      <c r="AB22" s="4543"/>
      <c r="AC22" s="4543"/>
      <c r="AD22" s="4543" t="s">
        <v>1193</v>
      </c>
      <c r="AE22" s="4543"/>
      <c r="AF22" s="4543"/>
      <c r="AG22" s="4543"/>
      <c r="AH22" s="4543"/>
      <c r="AI22" s="4543"/>
      <c r="AJ22" s="4543"/>
      <c r="AK22" s="4543"/>
      <c r="AL22" s="4543"/>
      <c r="AM22" s="4543"/>
      <c r="AN22" s="4543"/>
      <c r="AO22" s="4543"/>
      <c r="AP22" s="4543"/>
      <c r="AQ22" s="4543"/>
      <c r="AR22" s="4543"/>
      <c r="AS22" s="4543"/>
      <c r="AT22" s="4543"/>
      <c r="AU22" s="4543"/>
      <c r="AV22" s="4543"/>
      <c r="AW22" s="4543"/>
      <c r="AX22" s="4543"/>
      <c r="AY22" s="4543"/>
      <c r="AZ22" s="4543"/>
      <c r="BA22" s="4543"/>
      <c r="BB22" s="4543"/>
      <c r="BC22" s="4543"/>
      <c r="BD22" s="4544"/>
      <c r="BE22" s="4607" t="s">
        <v>1194</v>
      </c>
      <c r="BF22" s="4607"/>
      <c r="BG22" s="4607"/>
      <c r="BH22" s="4607" t="s">
        <v>1195</v>
      </c>
      <c r="BI22" s="4607"/>
      <c r="BJ22" s="4609"/>
    </row>
    <row r="23" spans="1:62" s="521" customFormat="1" ht="33" customHeight="1">
      <c r="A23" s="4575"/>
      <c r="B23" s="4604"/>
      <c r="C23" s="4581"/>
      <c r="D23" s="4581"/>
      <c r="E23" s="4581"/>
      <c r="F23" s="4581" t="s">
        <v>838</v>
      </c>
      <c r="G23" s="4581"/>
      <c r="H23" s="4581"/>
      <c r="I23" s="4581" t="s">
        <v>1196</v>
      </c>
      <c r="J23" s="4581"/>
      <c r="K23" s="4581"/>
      <c r="L23" s="4581"/>
      <c r="M23" s="4581"/>
      <c r="N23" s="4581"/>
      <c r="O23" s="4581"/>
      <c r="P23" s="4581"/>
      <c r="Q23" s="4581"/>
      <c r="R23" s="4581"/>
      <c r="S23" s="4581"/>
      <c r="T23" s="4581"/>
      <c r="U23" s="4581"/>
      <c r="V23" s="4581"/>
      <c r="W23" s="4581"/>
      <c r="X23" s="4608" t="s">
        <v>838</v>
      </c>
      <c r="Y23" s="4608"/>
      <c r="Z23" s="4608"/>
      <c r="AA23" s="4611" t="s">
        <v>1197</v>
      </c>
      <c r="AB23" s="4612"/>
      <c r="AC23" s="4612"/>
      <c r="AD23" s="4583" t="s">
        <v>1198</v>
      </c>
      <c r="AE23" s="4583"/>
      <c r="AF23" s="4583"/>
      <c r="AG23" s="4583"/>
      <c r="AH23" s="4583"/>
      <c r="AI23" s="4583"/>
      <c r="AJ23" s="4583"/>
      <c r="AK23" s="4583"/>
      <c r="AL23" s="4583"/>
      <c r="AM23" s="4583"/>
      <c r="AN23" s="4583"/>
      <c r="AO23" s="4583"/>
      <c r="AP23" s="4583"/>
      <c r="AQ23" s="4583"/>
      <c r="AR23" s="4583"/>
      <c r="AS23" s="4583"/>
      <c r="AT23" s="4583"/>
      <c r="AU23" s="4583"/>
      <c r="AV23" s="4583"/>
      <c r="AW23" s="4583"/>
      <c r="AX23" s="4583"/>
      <c r="AY23" s="4583"/>
      <c r="AZ23" s="4583"/>
      <c r="BA23" s="4583"/>
      <c r="BB23" s="4583"/>
      <c r="BC23" s="4583"/>
      <c r="BD23" s="4588"/>
      <c r="BE23" s="4608"/>
      <c r="BF23" s="4608"/>
      <c r="BG23" s="4608"/>
      <c r="BH23" s="4608"/>
      <c r="BI23" s="4608"/>
      <c r="BJ23" s="4610"/>
    </row>
    <row r="24" spans="1:62" s="521" customFormat="1" ht="48.75" customHeight="1">
      <c r="A24" s="4576"/>
      <c r="B24" s="4605"/>
      <c r="C24" s="4581"/>
      <c r="D24" s="4581"/>
      <c r="E24" s="4581"/>
      <c r="F24" s="4581"/>
      <c r="G24" s="4581"/>
      <c r="H24" s="4581"/>
      <c r="I24" s="4581" t="s">
        <v>838</v>
      </c>
      <c r="J24" s="4581"/>
      <c r="K24" s="4581"/>
      <c r="L24" s="4590" t="s">
        <v>1199</v>
      </c>
      <c r="M24" s="4590"/>
      <c r="N24" s="4590"/>
      <c r="O24" s="4590" t="s">
        <v>1200</v>
      </c>
      <c r="P24" s="4590"/>
      <c r="Q24" s="4590"/>
      <c r="R24" s="4590" t="s">
        <v>1201</v>
      </c>
      <c r="S24" s="4590"/>
      <c r="T24" s="4590"/>
      <c r="U24" s="4590" t="s">
        <v>1202</v>
      </c>
      <c r="V24" s="4590"/>
      <c r="W24" s="4590"/>
      <c r="X24" s="4608"/>
      <c r="Y24" s="4608"/>
      <c r="Z24" s="4608"/>
      <c r="AA24" s="4613" t="s">
        <v>1203</v>
      </c>
      <c r="AB24" s="4613"/>
      <c r="AC24" s="4613"/>
      <c r="AD24" s="4614" t="s">
        <v>1204</v>
      </c>
      <c r="AE24" s="4614"/>
      <c r="AF24" s="4614"/>
      <c r="AG24" s="4614" t="s">
        <v>1205</v>
      </c>
      <c r="AH24" s="4614"/>
      <c r="AI24" s="4614"/>
      <c r="AJ24" s="4614" t="s">
        <v>1206</v>
      </c>
      <c r="AK24" s="4614"/>
      <c r="AL24" s="4614"/>
      <c r="AM24" s="4614" t="s">
        <v>1207</v>
      </c>
      <c r="AN24" s="4614"/>
      <c r="AO24" s="4614"/>
      <c r="AP24" s="4614" t="s">
        <v>1208</v>
      </c>
      <c r="AQ24" s="4614"/>
      <c r="AR24" s="4614"/>
      <c r="AS24" s="4614" t="s">
        <v>1209</v>
      </c>
      <c r="AT24" s="4614"/>
      <c r="AU24" s="4614"/>
      <c r="AV24" s="4614" t="s">
        <v>1210</v>
      </c>
      <c r="AW24" s="4614"/>
      <c r="AX24" s="4614"/>
      <c r="AY24" s="4613" t="s">
        <v>1211</v>
      </c>
      <c r="AZ24" s="4613"/>
      <c r="BA24" s="4613"/>
      <c r="BB24" s="4613" t="s">
        <v>1212</v>
      </c>
      <c r="BC24" s="4613"/>
      <c r="BD24" s="4613"/>
      <c r="BE24" s="4608"/>
      <c r="BF24" s="4608"/>
      <c r="BG24" s="4608"/>
      <c r="BH24" s="4608"/>
      <c r="BI24" s="4608"/>
      <c r="BJ24" s="4610"/>
    </row>
    <row r="25" spans="1:62" s="521" customFormat="1">
      <c r="A25" s="4615" t="s">
        <v>983</v>
      </c>
      <c r="B25" s="4616"/>
      <c r="C25" s="652"/>
      <c r="D25" s="653"/>
      <c r="E25" s="653"/>
      <c r="F25" s="640"/>
      <c r="G25" s="640"/>
      <c r="H25" s="640"/>
      <c r="I25" s="640"/>
      <c r="K25" s="640"/>
      <c r="L25" s="654"/>
      <c r="M25" s="640"/>
      <c r="O25" s="654"/>
      <c r="P25" s="654"/>
      <c r="Q25" s="654"/>
      <c r="R25" s="654"/>
      <c r="S25" s="654"/>
      <c r="U25" s="654"/>
      <c r="V25" s="654"/>
      <c r="X25" s="655"/>
      <c r="Y25" s="655"/>
      <c r="AA25" s="656"/>
      <c r="AD25" s="657"/>
      <c r="AE25" s="654"/>
      <c r="AF25" s="654"/>
      <c r="AG25" s="657"/>
      <c r="AJ25" s="657"/>
      <c r="AK25" s="655"/>
      <c r="AM25" s="657"/>
      <c r="AN25" s="656"/>
      <c r="AO25" s="656"/>
      <c r="AP25" s="657"/>
      <c r="AQ25" s="657"/>
      <c r="AS25" s="657"/>
      <c r="AT25" s="657"/>
      <c r="AV25" s="657"/>
      <c r="AX25" s="657"/>
      <c r="AY25" s="656"/>
      <c r="BB25" s="656"/>
      <c r="BC25" s="657"/>
      <c r="BE25" s="640"/>
      <c r="BF25" s="640"/>
      <c r="BG25" s="656"/>
      <c r="BH25" s="640"/>
    </row>
    <row r="26" spans="1:62" s="518" customFormat="1" ht="16.5" customHeight="1">
      <c r="A26" s="4617" t="s">
        <v>1213</v>
      </c>
      <c r="B26" s="4618"/>
      <c r="C26" s="4619">
        <v>24770</v>
      </c>
      <c r="D26" s="4619"/>
      <c r="E26" s="4619"/>
      <c r="F26" s="4620">
        <f>+I26+X26</f>
        <v>17691</v>
      </c>
      <c r="G26" s="4621"/>
      <c r="H26" s="4621"/>
      <c r="I26" s="4620">
        <f>+L26+O26+R26+U26</f>
        <v>13354</v>
      </c>
      <c r="J26" s="4622"/>
      <c r="K26" s="4622"/>
      <c r="L26" s="4620">
        <v>4980</v>
      </c>
      <c r="M26" s="4620"/>
      <c r="N26" s="4620"/>
      <c r="O26" s="4620">
        <v>5975</v>
      </c>
      <c r="P26" s="4621"/>
      <c r="Q26" s="4621"/>
      <c r="R26" s="4620">
        <v>379</v>
      </c>
      <c r="S26" s="4621"/>
      <c r="T26" s="4621"/>
      <c r="U26" s="4620">
        <v>2020</v>
      </c>
      <c r="V26" s="4621"/>
      <c r="W26" s="4621"/>
      <c r="X26" s="4620">
        <f>+AA26+AD26+AG26+AJ26+AM26+AP26+AS26+AV26+AY26+BB26</f>
        <v>4337</v>
      </c>
      <c r="Y26" s="4620"/>
      <c r="Z26" s="4620"/>
      <c r="AA26" s="4620">
        <v>211</v>
      </c>
      <c r="AB26" s="4621">
        <v>278</v>
      </c>
      <c r="AC26" s="4621">
        <v>278</v>
      </c>
      <c r="AD26" s="4620">
        <v>581</v>
      </c>
      <c r="AE26" s="4621">
        <v>639</v>
      </c>
      <c r="AF26" s="4621">
        <v>639</v>
      </c>
      <c r="AG26" s="4620">
        <v>889</v>
      </c>
      <c r="AH26" s="4621">
        <v>1197</v>
      </c>
      <c r="AI26" s="4621">
        <v>1197</v>
      </c>
      <c r="AJ26" s="4620">
        <v>1209</v>
      </c>
      <c r="AK26" s="4621">
        <v>1446</v>
      </c>
      <c r="AL26" s="4621">
        <v>1446</v>
      </c>
      <c r="AM26" s="4620">
        <v>60</v>
      </c>
      <c r="AN26" s="4621">
        <v>76</v>
      </c>
      <c r="AO26" s="4621">
        <v>76</v>
      </c>
      <c r="AP26" s="4620">
        <v>355</v>
      </c>
      <c r="AQ26" s="4621">
        <v>369</v>
      </c>
      <c r="AR26" s="4621">
        <v>369</v>
      </c>
      <c r="AS26" s="4620">
        <v>69</v>
      </c>
      <c r="AT26" s="4621">
        <v>99</v>
      </c>
      <c r="AU26" s="4621">
        <v>99</v>
      </c>
      <c r="AV26" s="4620">
        <v>345</v>
      </c>
      <c r="AW26" s="4621">
        <v>434</v>
      </c>
      <c r="AX26" s="4621">
        <v>434</v>
      </c>
      <c r="AY26" s="4620">
        <v>125</v>
      </c>
      <c r="AZ26" s="4621">
        <v>123</v>
      </c>
      <c r="BA26" s="4621">
        <v>123</v>
      </c>
      <c r="BB26" s="4620">
        <v>493</v>
      </c>
      <c r="BC26" s="4621">
        <v>542</v>
      </c>
      <c r="BD26" s="4621">
        <v>542</v>
      </c>
      <c r="BE26" s="4620">
        <v>279</v>
      </c>
      <c r="BF26" s="4621">
        <v>217</v>
      </c>
      <c r="BG26" s="4621">
        <v>217</v>
      </c>
      <c r="BH26" s="4620">
        <v>6794</v>
      </c>
      <c r="BI26" s="4621">
        <v>7112</v>
      </c>
      <c r="BJ26" s="4621">
        <v>7112</v>
      </c>
    </row>
    <row r="27" spans="1:62" s="518" customFormat="1" ht="16.5" customHeight="1">
      <c r="A27" s="4617" t="s">
        <v>1214</v>
      </c>
      <c r="B27" s="4618"/>
      <c r="C27" s="4619">
        <v>64741</v>
      </c>
      <c r="D27" s="4619">
        <v>69442</v>
      </c>
      <c r="E27" s="4619">
        <v>69442</v>
      </c>
      <c r="F27" s="4620">
        <f>+I27+X27</f>
        <v>57189</v>
      </c>
      <c r="G27" s="4621"/>
      <c r="H27" s="4621"/>
      <c r="I27" s="4620">
        <f>+L27+O27+R27+U27</f>
        <v>37137</v>
      </c>
      <c r="J27" s="4622"/>
      <c r="K27" s="4622"/>
      <c r="L27" s="4620">
        <v>9960</v>
      </c>
      <c r="M27" s="4620">
        <v>9816</v>
      </c>
      <c r="N27" s="4620">
        <v>9816</v>
      </c>
      <c r="O27" s="4620">
        <v>21654</v>
      </c>
      <c r="P27" s="4621">
        <v>22141</v>
      </c>
      <c r="Q27" s="4621">
        <v>22141</v>
      </c>
      <c r="R27" s="4620">
        <v>866</v>
      </c>
      <c r="S27" s="4621">
        <v>754</v>
      </c>
      <c r="T27" s="4621">
        <v>754</v>
      </c>
      <c r="U27" s="4620">
        <v>4657</v>
      </c>
      <c r="V27" s="4621">
        <v>4653</v>
      </c>
      <c r="W27" s="4621">
        <v>4653</v>
      </c>
      <c r="X27" s="4620">
        <f>+AA27+AD27+AG27+AJ27+AM27+AP27+AS27+AV27+AY27+BB27</f>
        <v>20052</v>
      </c>
      <c r="Y27" s="4620"/>
      <c r="Z27" s="4620"/>
      <c r="AA27" s="4620">
        <v>844</v>
      </c>
      <c r="AB27" s="4621">
        <v>1112</v>
      </c>
      <c r="AC27" s="4621">
        <v>1112</v>
      </c>
      <c r="AD27" s="4620">
        <v>1743</v>
      </c>
      <c r="AE27" s="4621">
        <v>1917</v>
      </c>
      <c r="AF27" s="4621">
        <v>1917</v>
      </c>
      <c r="AG27" s="4620">
        <v>5190</v>
      </c>
      <c r="AH27" s="4621">
        <v>7007</v>
      </c>
      <c r="AI27" s="4621">
        <v>7007</v>
      </c>
      <c r="AJ27" s="4620">
        <v>5613</v>
      </c>
      <c r="AK27" s="4621">
        <v>6761</v>
      </c>
      <c r="AL27" s="4621">
        <v>6761</v>
      </c>
      <c r="AM27" s="4620">
        <v>198</v>
      </c>
      <c r="AN27" s="4621">
        <v>245</v>
      </c>
      <c r="AO27" s="4621">
        <v>245</v>
      </c>
      <c r="AP27" s="4620">
        <v>1715</v>
      </c>
      <c r="AQ27" s="4621">
        <v>1766</v>
      </c>
      <c r="AR27" s="4621">
        <v>1766</v>
      </c>
      <c r="AS27" s="4620">
        <v>391</v>
      </c>
      <c r="AT27" s="4621">
        <v>557</v>
      </c>
      <c r="AU27" s="4621">
        <v>557</v>
      </c>
      <c r="AV27" s="4620">
        <v>2380</v>
      </c>
      <c r="AW27" s="4621">
        <v>2945</v>
      </c>
      <c r="AX27" s="4621">
        <v>2945</v>
      </c>
      <c r="AY27" s="4620">
        <v>257</v>
      </c>
      <c r="AZ27" s="4621">
        <v>259</v>
      </c>
      <c r="BA27" s="4621">
        <v>259</v>
      </c>
      <c r="BB27" s="4620">
        <v>1721</v>
      </c>
      <c r="BC27" s="4621">
        <v>1846</v>
      </c>
      <c r="BD27" s="4621">
        <v>1846</v>
      </c>
      <c r="BE27" s="4620">
        <v>742</v>
      </c>
      <c r="BF27" s="4621">
        <v>547</v>
      </c>
      <c r="BG27" s="4621">
        <v>547</v>
      </c>
      <c r="BH27" s="4620">
        <v>6794</v>
      </c>
      <c r="BI27" s="4621">
        <v>7112</v>
      </c>
      <c r="BJ27" s="4621">
        <v>7112</v>
      </c>
    </row>
    <row r="28" spans="1:62" s="518" customFormat="1" ht="16.5" customHeight="1">
      <c r="A28" s="4617" t="s">
        <v>1215</v>
      </c>
      <c r="B28" s="4618"/>
      <c r="C28" s="4623" t="s">
        <v>1011</v>
      </c>
      <c r="D28" s="4619" t="s">
        <v>356</v>
      </c>
      <c r="E28" s="4619" t="s">
        <v>356</v>
      </c>
      <c r="F28" s="4624" t="s">
        <v>1011</v>
      </c>
      <c r="G28" s="4620" t="s">
        <v>356</v>
      </c>
      <c r="H28" s="4620" t="s">
        <v>356</v>
      </c>
      <c r="I28" s="4624" t="s">
        <v>1011</v>
      </c>
      <c r="J28" s="4620" t="s">
        <v>356</v>
      </c>
      <c r="K28" s="4620" t="s">
        <v>356</v>
      </c>
      <c r="L28" s="4624" t="s">
        <v>1011</v>
      </c>
      <c r="M28" s="4620" t="s">
        <v>356</v>
      </c>
      <c r="N28" s="4620" t="s">
        <v>356</v>
      </c>
      <c r="O28" s="4624" t="s">
        <v>1011</v>
      </c>
      <c r="P28" s="4620" t="s">
        <v>356</v>
      </c>
      <c r="Q28" s="4620" t="s">
        <v>356</v>
      </c>
      <c r="R28" s="4624" t="s">
        <v>1011</v>
      </c>
      <c r="S28" s="4620" t="s">
        <v>356</v>
      </c>
      <c r="T28" s="4620" t="s">
        <v>356</v>
      </c>
      <c r="U28" s="4624" t="s">
        <v>1011</v>
      </c>
      <c r="V28" s="4620" t="s">
        <v>356</v>
      </c>
      <c r="W28" s="4620" t="s">
        <v>356</v>
      </c>
      <c r="X28" s="4624" t="s">
        <v>1011</v>
      </c>
      <c r="Y28" s="4620" t="s">
        <v>356</v>
      </c>
      <c r="Z28" s="4620" t="s">
        <v>356</v>
      </c>
      <c r="AA28" s="4624" t="s">
        <v>1011</v>
      </c>
      <c r="AB28" s="4620" t="s">
        <v>356</v>
      </c>
      <c r="AC28" s="4620" t="s">
        <v>356</v>
      </c>
      <c r="AD28" s="4624" t="s">
        <v>1011</v>
      </c>
      <c r="AE28" s="4620" t="s">
        <v>356</v>
      </c>
      <c r="AF28" s="4620" t="s">
        <v>356</v>
      </c>
      <c r="AG28" s="4624" t="s">
        <v>1011</v>
      </c>
      <c r="AH28" s="4620" t="s">
        <v>356</v>
      </c>
      <c r="AI28" s="4620" t="s">
        <v>356</v>
      </c>
      <c r="AJ28" s="4624" t="s">
        <v>1011</v>
      </c>
      <c r="AK28" s="4620" t="s">
        <v>356</v>
      </c>
      <c r="AL28" s="4620" t="s">
        <v>356</v>
      </c>
      <c r="AM28" s="4624" t="s">
        <v>1011</v>
      </c>
      <c r="AN28" s="4620" t="s">
        <v>356</v>
      </c>
      <c r="AO28" s="4620" t="s">
        <v>356</v>
      </c>
      <c r="AP28" s="4624" t="s">
        <v>1011</v>
      </c>
      <c r="AQ28" s="4620" t="s">
        <v>356</v>
      </c>
      <c r="AR28" s="4620" t="s">
        <v>356</v>
      </c>
      <c r="AS28" s="4624" t="s">
        <v>1011</v>
      </c>
      <c r="AT28" s="4620" t="s">
        <v>356</v>
      </c>
      <c r="AU28" s="4620" t="s">
        <v>356</v>
      </c>
      <c r="AV28" s="4624" t="s">
        <v>1011</v>
      </c>
      <c r="AW28" s="4620" t="s">
        <v>356</v>
      </c>
      <c r="AX28" s="4620" t="s">
        <v>356</v>
      </c>
      <c r="AY28" s="4624" t="s">
        <v>1011</v>
      </c>
      <c r="AZ28" s="4620" t="s">
        <v>356</v>
      </c>
      <c r="BA28" s="4620" t="s">
        <v>356</v>
      </c>
      <c r="BB28" s="4624" t="s">
        <v>1011</v>
      </c>
      <c r="BC28" s="4620" t="s">
        <v>356</v>
      </c>
      <c r="BD28" s="4620" t="s">
        <v>356</v>
      </c>
      <c r="BE28" s="4624" t="s">
        <v>1011</v>
      </c>
      <c r="BF28" s="4620" t="s">
        <v>356</v>
      </c>
      <c r="BG28" s="4620" t="s">
        <v>356</v>
      </c>
      <c r="BH28" s="4624" t="s">
        <v>1011</v>
      </c>
      <c r="BI28" s="4620" t="s">
        <v>356</v>
      </c>
      <c r="BJ28" s="4620" t="s">
        <v>356</v>
      </c>
    </row>
    <row r="29" spans="1:62" s="658" customFormat="1" ht="16.5" customHeight="1">
      <c r="A29" s="4625" t="s">
        <v>1216</v>
      </c>
      <c r="B29" s="4626"/>
      <c r="C29" s="4627">
        <f>+C27/C26</f>
        <v>2.6136859103754544</v>
      </c>
      <c r="D29" s="4627"/>
      <c r="E29" s="4627"/>
      <c r="F29" s="4628">
        <f>+F27/F26</f>
        <v>3.2326606749194506</v>
      </c>
      <c r="G29" s="4628"/>
      <c r="H29" s="4628"/>
      <c r="I29" s="4628">
        <f>+I27/I26</f>
        <v>2.7809645050172231</v>
      </c>
      <c r="J29" s="4628"/>
      <c r="K29" s="4628"/>
      <c r="L29" s="4628">
        <f t="shared" ref="L29:W29" si="0">L27/L26</f>
        <v>2</v>
      </c>
      <c r="M29" s="4628" t="e">
        <f t="shared" si="0"/>
        <v>#DIV/0!</v>
      </c>
      <c r="N29" s="4628" t="e">
        <f t="shared" si="0"/>
        <v>#DIV/0!</v>
      </c>
      <c r="O29" s="4628">
        <f t="shared" si="0"/>
        <v>3.624100418410042</v>
      </c>
      <c r="P29" s="4629" t="e">
        <f t="shared" si="0"/>
        <v>#DIV/0!</v>
      </c>
      <c r="Q29" s="4629" t="e">
        <f t="shared" si="0"/>
        <v>#DIV/0!</v>
      </c>
      <c r="R29" s="4628">
        <f t="shared" si="0"/>
        <v>2.2849604221635884</v>
      </c>
      <c r="S29" s="4629" t="e">
        <f t="shared" si="0"/>
        <v>#DIV/0!</v>
      </c>
      <c r="T29" s="4629" t="e">
        <f t="shared" si="0"/>
        <v>#DIV/0!</v>
      </c>
      <c r="U29" s="4628">
        <f t="shared" si="0"/>
        <v>2.3054455445544555</v>
      </c>
      <c r="V29" s="4629" t="e">
        <f t="shared" si="0"/>
        <v>#DIV/0!</v>
      </c>
      <c r="W29" s="4629" t="e">
        <f t="shared" si="0"/>
        <v>#DIV/0!</v>
      </c>
      <c r="X29" s="4628">
        <f>+X27/X26</f>
        <v>4.6234724463915144</v>
      </c>
      <c r="Y29" s="4628"/>
      <c r="Z29" s="4628"/>
      <c r="AA29" s="4628">
        <f t="shared" ref="AA29:BJ29" si="1">AA27/AA26</f>
        <v>4</v>
      </c>
      <c r="AB29" s="4629">
        <f t="shared" si="1"/>
        <v>4</v>
      </c>
      <c r="AC29" s="4629">
        <f t="shared" si="1"/>
        <v>4</v>
      </c>
      <c r="AD29" s="4628">
        <f t="shared" si="1"/>
        <v>3</v>
      </c>
      <c r="AE29" s="4629">
        <f t="shared" si="1"/>
        <v>3</v>
      </c>
      <c r="AF29" s="4629">
        <f t="shared" si="1"/>
        <v>3</v>
      </c>
      <c r="AG29" s="4628">
        <f t="shared" si="1"/>
        <v>5.8380202474690668</v>
      </c>
      <c r="AH29" s="4629">
        <f t="shared" si="1"/>
        <v>5.8538011695906436</v>
      </c>
      <c r="AI29" s="4629">
        <f t="shared" si="1"/>
        <v>5.8538011695906436</v>
      </c>
      <c r="AJ29" s="4628">
        <f t="shared" si="1"/>
        <v>4.6426799007444171</v>
      </c>
      <c r="AK29" s="4629">
        <f t="shared" si="1"/>
        <v>4.6756569847856158</v>
      </c>
      <c r="AL29" s="4629">
        <f t="shared" si="1"/>
        <v>4.6756569847856158</v>
      </c>
      <c r="AM29" s="4628">
        <f t="shared" si="1"/>
        <v>3.3</v>
      </c>
      <c r="AN29" s="4629">
        <f t="shared" si="1"/>
        <v>3.2236842105263159</v>
      </c>
      <c r="AO29" s="4629">
        <f t="shared" si="1"/>
        <v>3.2236842105263159</v>
      </c>
      <c r="AP29" s="4628">
        <f t="shared" si="1"/>
        <v>4.830985915492958</v>
      </c>
      <c r="AQ29" s="4629">
        <f t="shared" si="1"/>
        <v>4.7859078590785904</v>
      </c>
      <c r="AR29" s="4629">
        <f t="shared" si="1"/>
        <v>4.7859078590785904</v>
      </c>
      <c r="AS29" s="4628">
        <f t="shared" si="1"/>
        <v>5.666666666666667</v>
      </c>
      <c r="AT29" s="4629">
        <f t="shared" si="1"/>
        <v>5.6262626262626263</v>
      </c>
      <c r="AU29" s="4629">
        <f t="shared" si="1"/>
        <v>5.6262626262626263</v>
      </c>
      <c r="AV29" s="4628">
        <f t="shared" si="1"/>
        <v>6.8985507246376816</v>
      </c>
      <c r="AW29" s="4629">
        <f t="shared" si="1"/>
        <v>6.7857142857142856</v>
      </c>
      <c r="AX29" s="4629">
        <f t="shared" si="1"/>
        <v>6.7857142857142856</v>
      </c>
      <c r="AY29" s="4628">
        <f t="shared" si="1"/>
        <v>2.056</v>
      </c>
      <c r="AZ29" s="4629">
        <f t="shared" si="1"/>
        <v>2.1056910569105689</v>
      </c>
      <c r="BA29" s="4629">
        <f t="shared" si="1"/>
        <v>2.1056910569105689</v>
      </c>
      <c r="BB29" s="4628">
        <f t="shared" si="1"/>
        <v>3.4908722109533468</v>
      </c>
      <c r="BC29" s="4629">
        <f t="shared" si="1"/>
        <v>3.4059040590405902</v>
      </c>
      <c r="BD29" s="4629">
        <f t="shared" si="1"/>
        <v>3.4059040590405902</v>
      </c>
      <c r="BE29" s="4628">
        <f t="shared" si="1"/>
        <v>2.6594982078853047</v>
      </c>
      <c r="BF29" s="4629">
        <f t="shared" si="1"/>
        <v>2.5207373271889399</v>
      </c>
      <c r="BG29" s="4629">
        <f t="shared" si="1"/>
        <v>2.5207373271889399</v>
      </c>
      <c r="BH29" s="4628">
        <f t="shared" si="1"/>
        <v>1</v>
      </c>
      <c r="BI29" s="4629">
        <f t="shared" si="1"/>
        <v>1</v>
      </c>
      <c r="BJ29" s="4629">
        <f t="shared" si="1"/>
        <v>1</v>
      </c>
    </row>
    <row r="30" spans="1:62" s="658" customFormat="1" ht="13.5" customHeight="1">
      <c r="B30" s="659"/>
      <c r="C30" s="4619"/>
      <c r="D30" s="4619"/>
      <c r="E30" s="4619"/>
      <c r="F30" s="548"/>
      <c r="G30" s="548"/>
      <c r="H30" s="548"/>
      <c r="I30" s="548"/>
      <c r="J30" s="660"/>
      <c r="K30" s="548"/>
      <c r="L30" s="4620"/>
      <c r="M30" s="4620"/>
      <c r="N30" s="4620"/>
      <c r="O30" s="4620"/>
      <c r="P30" s="4621"/>
      <c r="Q30" s="4621"/>
      <c r="R30" s="4620"/>
      <c r="S30" s="4621"/>
      <c r="T30" s="4621"/>
      <c r="U30" s="4620"/>
      <c r="V30" s="4621"/>
      <c r="W30" s="4621"/>
      <c r="X30" s="4620"/>
      <c r="Y30" s="4620"/>
      <c r="Z30" s="4620"/>
      <c r="AA30" s="4620"/>
      <c r="AB30" s="4621"/>
      <c r="AC30" s="4621"/>
      <c r="AD30" s="4620"/>
      <c r="AE30" s="4621"/>
      <c r="AF30" s="4621"/>
      <c r="AG30" s="4620"/>
      <c r="AH30" s="4621"/>
      <c r="AI30" s="4621"/>
      <c r="AJ30" s="4620"/>
      <c r="AK30" s="4621"/>
      <c r="AL30" s="4621"/>
      <c r="AM30" s="4620"/>
      <c r="AN30" s="4621"/>
      <c r="AO30" s="4621"/>
      <c r="AP30" s="4620"/>
      <c r="AQ30" s="4621"/>
      <c r="AR30" s="4621"/>
      <c r="AS30" s="4620"/>
      <c r="AT30" s="4621"/>
      <c r="AU30" s="4621"/>
      <c r="AV30" s="4620"/>
      <c r="AW30" s="4621"/>
      <c r="AX30" s="4621"/>
      <c r="AY30" s="4620"/>
      <c r="AZ30" s="4621"/>
      <c r="BA30" s="4621"/>
      <c r="BB30" s="4620"/>
      <c r="BC30" s="4621"/>
      <c r="BD30" s="4621"/>
      <c r="BE30" s="4620"/>
      <c r="BF30" s="4621"/>
      <c r="BG30" s="4621"/>
      <c r="BH30" s="4620"/>
      <c r="BI30" s="4621"/>
      <c r="BJ30" s="4621"/>
    </row>
    <row r="31" spans="1:62" s="518" customFormat="1" ht="27.75" customHeight="1">
      <c r="A31" s="4630" t="s">
        <v>1217</v>
      </c>
      <c r="B31" s="4631"/>
      <c r="C31" s="4619">
        <v>2043</v>
      </c>
      <c r="D31" s="4619">
        <v>2391</v>
      </c>
      <c r="E31" s="4619">
        <v>2391</v>
      </c>
      <c r="F31" s="4620">
        <f t="shared" ref="F31:F36" si="2">+I31+X31</f>
        <v>2031</v>
      </c>
      <c r="G31" s="4621"/>
      <c r="H31" s="4621"/>
      <c r="I31" s="4620">
        <f t="shared" ref="I31:I36" si="3">+O31+R31+U31</f>
        <v>1348</v>
      </c>
      <c r="J31" s="4622"/>
      <c r="K31" s="4622"/>
      <c r="L31" s="4624" t="s">
        <v>1011</v>
      </c>
      <c r="M31" s="4620" t="s">
        <v>356</v>
      </c>
      <c r="N31" s="4620" t="s">
        <v>356</v>
      </c>
      <c r="O31" s="4620">
        <v>1273</v>
      </c>
      <c r="P31" s="4621">
        <v>1396</v>
      </c>
      <c r="Q31" s="4621">
        <v>1396</v>
      </c>
      <c r="R31" s="4620">
        <v>6</v>
      </c>
      <c r="S31" s="4621">
        <v>3</v>
      </c>
      <c r="T31" s="4621">
        <v>3</v>
      </c>
      <c r="U31" s="4620">
        <v>69</v>
      </c>
      <c r="V31" s="4621">
        <v>92</v>
      </c>
      <c r="W31" s="4621">
        <v>92</v>
      </c>
      <c r="X31" s="4620">
        <f t="shared" ref="X31:X36" si="4">+AG31+AJ31+AM31+AP31+AS31+AV31+BB31</f>
        <v>683</v>
      </c>
      <c r="Y31" s="4620"/>
      <c r="Z31" s="4620"/>
      <c r="AA31" s="4624" t="s">
        <v>1011</v>
      </c>
      <c r="AB31" s="4620" t="s">
        <v>356</v>
      </c>
      <c r="AC31" s="4620" t="s">
        <v>356</v>
      </c>
      <c r="AD31" s="4624" t="s">
        <v>1011</v>
      </c>
      <c r="AE31" s="4620" t="s">
        <v>356</v>
      </c>
      <c r="AF31" s="4620" t="s">
        <v>356</v>
      </c>
      <c r="AG31" s="4620">
        <v>231</v>
      </c>
      <c r="AH31" s="4621">
        <v>296</v>
      </c>
      <c r="AI31" s="4621">
        <v>296</v>
      </c>
      <c r="AJ31" s="4620">
        <v>148</v>
      </c>
      <c r="AK31" s="4621">
        <v>190</v>
      </c>
      <c r="AL31" s="4621">
        <v>190</v>
      </c>
      <c r="AM31" s="4620">
        <v>4</v>
      </c>
      <c r="AN31" s="4621">
        <v>5</v>
      </c>
      <c r="AO31" s="4621">
        <v>5</v>
      </c>
      <c r="AP31" s="4620">
        <v>64</v>
      </c>
      <c r="AQ31" s="4621">
        <v>73</v>
      </c>
      <c r="AR31" s="4621">
        <v>73</v>
      </c>
      <c r="AS31" s="4620">
        <v>12</v>
      </c>
      <c r="AT31" s="4621">
        <v>25</v>
      </c>
      <c r="AU31" s="4621">
        <v>25</v>
      </c>
      <c r="AV31" s="4620">
        <v>182</v>
      </c>
      <c r="AW31" s="4621">
        <v>261</v>
      </c>
      <c r="AX31" s="4621">
        <v>261</v>
      </c>
      <c r="AY31" s="4624" t="s">
        <v>1011</v>
      </c>
      <c r="AZ31" s="4620" t="s">
        <v>356</v>
      </c>
      <c r="BA31" s="4620" t="s">
        <v>356</v>
      </c>
      <c r="BB31" s="4620">
        <v>42</v>
      </c>
      <c r="BC31" s="4621">
        <v>41</v>
      </c>
      <c r="BD31" s="4621">
        <v>41</v>
      </c>
      <c r="BE31" s="4620">
        <v>12</v>
      </c>
      <c r="BF31" s="4621">
        <v>9</v>
      </c>
      <c r="BG31" s="4621">
        <v>9</v>
      </c>
      <c r="BH31" s="4624" t="s">
        <v>1011</v>
      </c>
      <c r="BI31" s="4620" t="s">
        <v>356</v>
      </c>
      <c r="BJ31" s="4620" t="s">
        <v>356</v>
      </c>
    </row>
    <row r="32" spans="1:62" s="518" customFormat="1" ht="27.75" customHeight="1">
      <c r="A32" s="4630" t="s">
        <v>1218</v>
      </c>
      <c r="B32" s="4631"/>
      <c r="C32" s="4619">
        <v>9391</v>
      </c>
      <c r="D32" s="4619">
        <v>10993</v>
      </c>
      <c r="E32" s="4619">
        <v>10993</v>
      </c>
      <c r="F32" s="4620">
        <f t="shared" si="2"/>
        <v>9319</v>
      </c>
      <c r="G32" s="4621"/>
      <c r="H32" s="4621"/>
      <c r="I32" s="4620">
        <f t="shared" si="3"/>
        <v>5298</v>
      </c>
      <c r="J32" s="4622"/>
      <c r="K32" s="4622"/>
      <c r="L32" s="4624" t="s">
        <v>1011</v>
      </c>
      <c r="M32" s="4620" t="s">
        <v>356</v>
      </c>
      <c r="N32" s="4620" t="s">
        <v>356</v>
      </c>
      <c r="O32" s="4620">
        <v>5083</v>
      </c>
      <c r="P32" s="4621">
        <v>5438</v>
      </c>
      <c r="Q32" s="4621">
        <v>5438</v>
      </c>
      <c r="R32" s="4620">
        <v>17</v>
      </c>
      <c r="S32" s="4621">
        <v>7</v>
      </c>
      <c r="T32" s="4621">
        <v>7</v>
      </c>
      <c r="U32" s="4620">
        <v>198</v>
      </c>
      <c r="V32" s="4621">
        <v>272</v>
      </c>
      <c r="W32" s="4621">
        <v>272</v>
      </c>
      <c r="X32" s="4620">
        <f t="shared" si="4"/>
        <v>4021</v>
      </c>
      <c r="Y32" s="4620"/>
      <c r="Z32" s="4620"/>
      <c r="AA32" s="4624" t="s">
        <v>1011</v>
      </c>
      <c r="AB32" s="4620" t="s">
        <v>356</v>
      </c>
      <c r="AC32" s="4620" t="s">
        <v>356</v>
      </c>
      <c r="AD32" s="4624" t="s">
        <v>1011</v>
      </c>
      <c r="AE32" s="4620" t="s">
        <v>356</v>
      </c>
      <c r="AF32" s="4620" t="s">
        <v>356</v>
      </c>
      <c r="AG32" s="4620">
        <v>1364</v>
      </c>
      <c r="AH32" s="4621">
        <v>1738</v>
      </c>
      <c r="AI32" s="4621">
        <v>1738</v>
      </c>
      <c r="AJ32" s="4620">
        <v>753</v>
      </c>
      <c r="AK32" s="4621">
        <v>945</v>
      </c>
      <c r="AL32" s="4621">
        <v>945</v>
      </c>
      <c r="AM32" s="4620">
        <v>19</v>
      </c>
      <c r="AN32" s="4621">
        <v>22</v>
      </c>
      <c r="AO32" s="4621">
        <v>22</v>
      </c>
      <c r="AP32" s="4620">
        <v>327</v>
      </c>
      <c r="AQ32" s="4621">
        <v>357</v>
      </c>
      <c r="AR32" s="4621">
        <v>357</v>
      </c>
      <c r="AS32" s="4620">
        <v>99</v>
      </c>
      <c r="AT32" s="4621">
        <v>177</v>
      </c>
      <c r="AU32" s="4621">
        <v>177</v>
      </c>
      <c r="AV32" s="4620">
        <v>1278</v>
      </c>
      <c r="AW32" s="4621">
        <v>1818</v>
      </c>
      <c r="AX32" s="4621">
        <v>1818</v>
      </c>
      <c r="AY32" s="4624" t="s">
        <v>1011</v>
      </c>
      <c r="AZ32" s="4620" t="s">
        <v>356</v>
      </c>
      <c r="BA32" s="4620" t="s">
        <v>356</v>
      </c>
      <c r="BB32" s="4620">
        <v>181</v>
      </c>
      <c r="BC32" s="4621">
        <v>174</v>
      </c>
      <c r="BD32" s="4621">
        <v>174</v>
      </c>
      <c r="BE32" s="4620">
        <v>72</v>
      </c>
      <c r="BF32" s="4621">
        <v>45</v>
      </c>
      <c r="BG32" s="4621">
        <v>45</v>
      </c>
      <c r="BH32" s="4624" t="s">
        <v>1011</v>
      </c>
      <c r="BI32" s="4620" t="s">
        <v>356</v>
      </c>
      <c r="BJ32" s="4620" t="s">
        <v>356</v>
      </c>
    </row>
    <row r="33" spans="1:62" s="518" customFormat="1" ht="27.75" customHeight="1">
      <c r="A33" s="4632" t="s">
        <v>1219</v>
      </c>
      <c r="B33" s="4631"/>
      <c r="C33" s="4619">
        <v>2716</v>
      </c>
      <c r="D33" s="4619">
        <v>3207</v>
      </c>
      <c r="E33" s="4619">
        <v>3207</v>
      </c>
      <c r="F33" s="4620">
        <f t="shared" si="2"/>
        <v>2701</v>
      </c>
      <c r="G33" s="4621"/>
      <c r="H33" s="4621"/>
      <c r="I33" s="4620">
        <f t="shared" si="3"/>
        <v>1789</v>
      </c>
      <c r="J33" s="4622"/>
      <c r="K33" s="4622"/>
      <c r="L33" s="4624" t="s">
        <v>1011</v>
      </c>
      <c r="M33" s="4620" t="s">
        <v>356</v>
      </c>
      <c r="N33" s="4620" t="s">
        <v>356</v>
      </c>
      <c r="O33" s="4620">
        <v>1699</v>
      </c>
      <c r="P33" s="4621">
        <v>1896</v>
      </c>
      <c r="Q33" s="4621">
        <v>1896</v>
      </c>
      <c r="R33" s="4620">
        <v>9</v>
      </c>
      <c r="S33" s="4621">
        <v>3</v>
      </c>
      <c r="T33" s="4621">
        <v>3</v>
      </c>
      <c r="U33" s="4620">
        <v>81</v>
      </c>
      <c r="V33" s="4621">
        <v>109</v>
      </c>
      <c r="W33" s="4621">
        <v>109</v>
      </c>
      <c r="X33" s="4620">
        <f t="shared" si="4"/>
        <v>912</v>
      </c>
      <c r="Y33" s="4620"/>
      <c r="Z33" s="4620"/>
      <c r="AA33" s="4624" t="s">
        <v>1011</v>
      </c>
      <c r="AB33" s="4620" t="s">
        <v>356</v>
      </c>
      <c r="AC33" s="4620" t="s">
        <v>356</v>
      </c>
      <c r="AD33" s="4624" t="s">
        <v>1011</v>
      </c>
      <c r="AE33" s="4620" t="s">
        <v>356</v>
      </c>
      <c r="AF33" s="4620" t="s">
        <v>356</v>
      </c>
      <c r="AG33" s="4620">
        <v>303</v>
      </c>
      <c r="AH33" s="4621">
        <v>394</v>
      </c>
      <c r="AI33" s="4621">
        <v>394</v>
      </c>
      <c r="AJ33" s="4620">
        <v>192</v>
      </c>
      <c r="AK33" s="4621">
        <v>250</v>
      </c>
      <c r="AL33" s="4621">
        <v>250</v>
      </c>
      <c r="AM33" s="4620">
        <v>6</v>
      </c>
      <c r="AN33" s="4621">
        <v>5</v>
      </c>
      <c r="AO33" s="4621">
        <v>5</v>
      </c>
      <c r="AP33" s="4620">
        <v>83</v>
      </c>
      <c r="AQ33" s="4621">
        <v>90</v>
      </c>
      <c r="AR33" s="4621">
        <v>90</v>
      </c>
      <c r="AS33" s="4620">
        <v>15</v>
      </c>
      <c r="AT33" s="4621">
        <v>37</v>
      </c>
      <c r="AU33" s="4621">
        <v>37</v>
      </c>
      <c r="AV33" s="4620">
        <v>261</v>
      </c>
      <c r="AW33" s="4621">
        <v>359</v>
      </c>
      <c r="AX33" s="4621">
        <v>359</v>
      </c>
      <c r="AY33" s="4624" t="s">
        <v>1011</v>
      </c>
      <c r="AZ33" s="4620" t="s">
        <v>356</v>
      </c>
      <c r="BA33" s="4620" t="s">
        <v>356</v>
      </c>
      <c r="BB33" s="4620">
        <v>52</v>
      </c>
      <c r="BC33" s="4621">
        <v>53</v>
      </c>
      <c r="BD33" s="4621">
        <v>53</v>
      </c>
      <c r="BE33" s="4620">
        <v>15</v>
      </c>
      <c r="BF33" s="4621">
        <v>11</v>
      </c>
      <c r="BG33" s="4621">
        <v>11</v>
      </c>
      <c r="BH33" s="4624" t="s">
        <v>1011</v>
      </c>
      <c r="BI33" s="4620" t="s">
        <v>356</v>
      </c>
      <c r="BJ33" s="4620" t="s">
        <v>356</v>
      </c>
    </row>
    <row r="34" spans="1:62" s="518" customFormat="1" ht="27.75" customHeight="1">
      <c r="A34" s="4630" t="s">
        <v>1220</v>
      </c>
      <c r="B34" s="4631"/>
      <c r="C34" s="4619">
        <v>5510</v>
      </c>
      <c r="D34" s="4619">
        <v>6283</v>
      </c>
      <c r="E34" s="4619">
        <v>6283</v>
      </c>
      <c r="F34" s="4620">
        <f t="shared" si="2"/>
        <v>5472</v>
      </c>
      <c r="G34" s="4621"/>
      <c r="H34" s="4621"/>
      <c r="I34" s="4620">
        <f t="shared" si="3"/>
        <v>3485</v>
      </c>
      <c r="J34" s="4622"/>
      <c r="K34" s="4622"/>
      <c r="L34" s="4624" t="s">
        <v>1011</v>
      </c>
      <c r="M34" s="4620" t="s">
        <v>356</v>
      </c>
      <c r="N34" s="4620" t="s">
        <v>356</v>
      </c>
      <c r="O34" s="4620">
        <v>2996</v>
      </c>
      <c r="P34" s="4621">
        <v>3097</v>
      </c>
      <c r="Q34" s="4621">
        <v>3097</v>
      </c>
      <c r="R34" s="4620">
        <v>64</v>
      </c>
      <c r="S34" s="4621">
        <v>59</v>
      </c>
      <c r="T34" s="4621">
        <v>59</v>
      </c>
      <c r="U34" s="4620">
        <v>425</v>
      </c>
      <c r="V34" s="4621">
        <v>523</v>
      </c>
      <c r="W34" s="4621">
        <v>523</v>
      </c>
      <c r="X34" s="4620">
        <f t="shared" si="4"/>
        <v>1987</v>
      </c>
      <c r="Y34" s="4620"/>
      <c r="Z34" s="4620"/>
      <c r="AA34" s="4624" t="s">
        <v>1011</v>
      </c>
      <c r="AB34" s="4620" t="s">
        <v>356</v>
      </c>
      <c r="AC34" s="4620" t="s">
        <v>356</v>
      </c>
      <c r="AD34" s="4624" t="s">
        <v>1011</v>
      </c>
      <c r="AE34" s="4620" t="s">
        <v>356</v>
      </c>
      <c r="AF34" s="4620" t="s">
        <v>356</v>
      </c>
      <c r="AG34" s="4620">
        <v>645</v>
      </c>
      <c r="AH34" s="4621">
        <v>912</v>
      </c>
      <c r="AI34" s="4621">
        <v>912</v>
      </c>
      <c r="AJ34" s="4620">
        <v>522</v>
      </c>
      <c r="AK34" s="4621">
        <v>686</v>
      </c>
      <c r="AL34" s="4621">
        <v>686</v>
      </c>
      <c r="AM34" s="4620">
        <v>15</v>
      </c>
      <c r="AN34" s="4621">
        <v>21</v>
      </c>
      <c r="AO34" s="4621">
        <v>21</v>
      </c>
      <c r="AP34" s="4620">
        <v>241</v>
      </c>
      <c r="AQ34" s="4621">
        <v>273</v>
      </c>
      <c r="AR34" s="4621">
        <v>273</v>
      </c>
      <c r="AS34" s="4620">
        <v>20</v>
      </c>
      <c r="AT34" s="4621">
        <v>33</v>
      </c>
      <c r="AU34" s="4621">
        <v>33</v>
      </c>
      <c r="AV34" s="4620">
        <v>314</v>
      </c>
      <c r="AW34" s="4621">
        <v>412</v>
      </c>
      <c r="AX34" s="4621">
        <v>412</v>
      </c>
      <c r="AY34" s="4624" t="s">
        <v>1011</v>
      </c>
      <c r="AZ34" s="4620" t="s">
        <v>356</v>
      </c>
      <c r="BA34" s="4620" t="s">
        <v>356</v>
      </c>
      <c r="BB34" s="4620">
        <v>230</v>
      </c>
      <c r="BC34" s="4621">
        <v>245</v>
      </c>
      <c r="BD34" s="4621">
        <v>245</v>
      </c>
      <c r="BE34" s="4620">
        <v>32</v>
      </c>
      <c r="BF34" s="4621">
        <v>19</v>
      </c>
      <c r="BG34" s="4621">
        <v>19</v>
      </c>
      <c r="BH34" s="4620">
        <v>6</v>
      </c>
      <c r="BI34" s="4621">
        <v>3</v>
      </c>
      <c r="BJ34" s="4621">
        <v>3</v>
      </c>
    </row>
    <row r="35" spans="1:62" s="518" customFormat="1" ht="27.75" customHeight="1">
      <c r="A35" s="4630" t="s">
        <v>1221</v>
      </c>
      <c r="B35" s="4631"/>
      <c r="C35" s="4619">
        <v>24322</v>
      </c>
      <c r="D35" s="4619">
        <v>28032</v>
      </c>
      <c r="E35" s="4619">
        <v>28032</v>
      </c>
      <c r="F35" s="4620">
        <f t="shared" si="2"/>
        <v>24152</v>
      </c>
      <c r="G35" s="4621"/>
      <c r="H35" s="4621"/>
      <c r="I35" s="4620">
        <f t="shared" si="3"/>
        <v>13197</v>
      </c>
      <c r="J35" s="4622"/>
      <c r="K35" s="4622"/>
      <c r="L35" s="4624" t="s">
        <v>1011</v>
      </c>
      <c r="M35" s="4620" t="s">
        <v>356</v>
      </c>
      <c r="N35" s="4620" t="s">
        <v>356</v>
      </c>
      <c r="O35" s="4620">
        <v>11848</v>
      </c>
      <c r="P35" s="4621">
        <v>12127</v>
      </c>
      <c r="Q35" s="4621">
        <v>12127</v>
      </c>
      <c r="R35" s="4620">
        <v>171</v>
      </c>
      <c r="S35" s="4621">
        <v>149</v>
      </c>
      <c r="T35" s="4621">
        <v>149</v>
      </c>
      <c r="U35" s="4620">
        <v>1178</v>
      </c>
      <c r="V35" s="4621">
        <v>1424</v>
      </c>
      <c r="W35" s="4621">
        <v>1424</v>
      </c>
      <c r="X35" s="4620">
        <f t="shared" si="4"/>
        <v>10955</v>
      </c>
      <c r="Y35" s="4620"/>
      <c r="Z35" s="4620"/>
      <c r="AA35" s="4624" t="s">
        <v>1011</v>
      </c>
      <c r="AB35" s="4620" t="s">
        <v>356</v>
      </c>
      <c r="AC35" s="4620" t="s">
        <v>356</v>
      </c>
      <c r="AD35" s="4624" t="s">
        <v>1011</v>
      </c>
      <c r="AE35" s="4620" t="s">
        <v>356</v>
      </c>
      <c r="AF35" s="4620" t="s">
        <v>356</v>
      </c>
      <c r="AG35" s="4620">
        <v>3851</v>
      </c>
      <c r="AH35" s="4621">
        <v>5444</v>
      </c>
      <c r="AI35" s="4621">
        <v>5444</v>
      </c>
      <c r="AJ35" s="4620">
        <v>2610</v>
      </c>
      <c r="AK35" s="4621">
        <v>3412</v>
      </c>
      <c r="AL35" s="4621">
        <v>3412</v>
      </c>
      <c r="AM35" s="4620">
        <v>55</v>
      </c>
      <c r="AN35" s="4621">
        <v>75</v>
      </c>
      <c r="AO35" s="4621">
        <v>75</v>
      </c>
      <c r="AP35" s="4620">
        <v>1207</v>
      </c>
      <c r="AQ35" s="4621">
        <v>1342</v>
      </c>
      <c r="AR35" s="4621">
        <v>1342</v>
      </c>
      <c r="AS35" s="4620">
        <v>155</v>
      </c>
      <c r="AT35" s="4621">
        <v>229</v>
      </c>
      <c r="AU35" s="4621">
        <v>229</v>
      </c>
      <c r="AV35" s="4620">
        <v>2189</v>
      </c>
      <c r="AW35" s="4621">
        <v>2808</v>
      </c>
      <c r="AX35" s="4621">
        <v>2808</v>
      </c>
      <c r="AY35" s="4624" t="s">
        <v>1011</v>
      </c>
      <c r="AZ35" s="4620" t="s">
        <v>356</v>
      </c>
      <c r="BA35" s="4620" t="s">
        <v>356</v>
      </c>
      <c r="BB35" s="4620">
        <v>888</v>
      </c>
      <c r="BC35" s="4621">
        <v>932</v>
      </c>
      <c r="BD35" s="4621">
        <v>932</v>
      </c>
      <c r="BE35" s="4620">
        <v>164</v>
      </c>
      <c r="BF35" s="4621">
        <v>87</v>
      </c>
      <c r="BG35" s="4621">
        <v>87</v>
      </c>
      <c r="BH35" s="4620">
        <v>6</v>
      </c>
      <c r="BI35" s="4621">
        <v>3</v>
      </c>
      <c r="BJ35" s="4621">
        <v>3</v>
      </c>
    </row>
    <row r="36" spans="1:62" s="518" customFormat="1" ht="16.5" customHeight="1">
      <c r="A36" s="4633" t="s">
        <v>1222</v>
      </c>
      <c r="B36" s="4634"/>
      <c r="C36" s="4619">
        <v>9656</v>
      </c>
      <c r="D36" s="4619">
        <v>10871</v>
      </c>
      <c r="E36" s="4619">
        <v>10871</v>
      </c>
      <c r="F36" s="4620">
        <f t="shared" si="2"/>
        <v>9596</v>
      </c>
      <c r="G36" s="4621"/>
      <c r="H36" s="4621"/>
      <c r="I36" s="4620">
        <f t="shared" si="3"/>
        <v>6199</v>
      </c>
      <c r="J36" s="4622"/>
      <c r="K36" s="4622"/>
      <c r="L36" s="4624" t="s">
        <v>1011</v>
      </c>
      <c r="M36" s="4620" t="s">
        <v>356</v>
      </c>
      <c r="N36" s="4620" t="s">
        <v>356</v>
      </c>
      <c r="O36" s="4620">
        <v>5442</v>
      </c>
      <c r="P36" s="4621">
        <v>5530</v>
      </c>
      <c r="Q36" s="4621">
        <v>5530</v>
      </c>
      <c r="R36" s="4620">
        <v>91</v>
      </c>
      <c r="S36" s="4621">
        <v>83</v>
      </c>
      <c r="T36" s="4621">
        <v>83</v>
      </c>
      <c r="U36" s="4620">
        <v>666</v>
      </c>
      <c r="V36" s="4621">
        <v>812</v>
      </c>
      <c r="W36" s="4621">
        <v>812</v>
      </c>
      <c r="X36" s="4620">
        <f t="shared" si="4"/>
        <v>3397</v>
      </c>
      <c r="Y36" s="4620"/>
      <c r="Z36" s="4620"/>
      <c r="AA36" s="4624" t="s">
        <v>1011</v>
      </c>
      <c r="AB36" s="4620" t="s">
        <v>356</v>
      </c>
      <c r="AC36" s="4620" t="s">
        <v>356</v>
      </c>
      <c r="AD36" s="4624" t="s">
        <v>1011</v>
      </c>
      <c r="AE36" s="4620" t="s">
        <v>356</v>
      </c>
      <c r="AF36" s="4620" t="s">
        <v>356</v>
      </c>
      <c r="AG36" s="4620">
        <v>1138</v>
      </c>
      <c r="AH36" s="4621">
        <v>1628</v>
      </c>
      <c r="AI36" s="4621">
        <v>1628</v>
      </c>
      <c r="AJ36" s="4620">
        <v>911</v>
      </c>
      <c r="AK36" s="4621">
        <v>1191</v>
      </c>
      <c r="AL36" s="4621">
        <v>1191</v>
      </c>
      <c r="AM36" s="4620">
        <v>20</v>
      </c>
      <c r="AN36" s="4621">
        <v>27</v>
      </c>
      <c r="AO36" s="4621">
        <v>27</v>
      </c>
      <c r="AP36" s="4620">
        <v>363</v>
      </c>
      <c r="AQ36" s="4621">
        <v>413</v>
      </c>
      <c r="AR36" s="4621">
        <v>413</v>
      </c>
      <c r="AS36" s="4620">
        <v>39</v>
      </c>
      <c r="AT36" s="4621">
        <v>56</v>
      </c>
      <c r="AU36" s="4621">
        <v>56</v>
      </c>
      <c r="AV36" s="4620">
        <v>597</v>
      </c>
      <c r="AW36" s="4621">
        <v>748</v>
      </c>
      <c r="AX36" s="4621">
        <v>748</v>
      </c>
      <c r="AY36" s="4624" t="s">
        <v>1011</v>
      </c>
      <c r="AZ36" s="4620" t="s">
        <v>356</v>
      </c>
      <c r="BA36" s="4620" t="s">
        <v>356</v>
      </c>
      <c r="BB36" s="4620">
        <v>329</v>
      </c>
      <c r="BC36" s="4621">
        <v>352</v>
      </c>
      <c r="BD36" s="4621">
        <v>352</v>
      </c>
      <c r="BE36" s="4620">
        <v>54</v>
      </c>
      <c r="BF36" s="4621">
        <v>28</v>
      </c>
      <c r="BG36" s="4621">
        <v>28</v>
      </c>
      <c r="BH36" s="4620">
        <v>6</v>
      </c>
      <c r="BI36" s="4621">
        <v>3</v>
      </c>
      <c r="BJ36" s="4621">
        <v>3</v>
      </c>
    </row>
    <row r="37" spans="1:62" s="518" customFormat="1" ht="16.5" customHeight="1">
      <c r="A37" s="4630" t="s">
        <v>1223</v>
      </c>
      <c r="B37" s="4631"/>
      <c r="C37" s="4623">
        <v>3214</v>
      </c>
      <c r="D37" s="4619" t="s">
        <v>356</v>
      </c>
      <c r="E37" s="4619" t="s">
        <v>356</v>
      </c>
      <c r="F37" s="4624">
        <v>3200</v>
      </c>
      <c r="G37" s="4620" t="s">
        <v>356</v>
      </c>
      <c r="H37" s="4620" t="s">
        <v>356</v>
      </c>
      <c r="I37" s="4624" t="s">
        <v>1011</v>
      </c>
      <c r="J37" s="4620" t="s">
        <v>356</v>
      </c>
      <c r="K37" s="4620" t="s">
        <v>356</v>
      </c>
      <c r="L37" s="4624" t="s">
        <v>1011</v>
      </c>
      <c r="M37" s="4620" t="s">
        <v>356</v>
      </c>
      <c r="N37" s="4620" t="s">
        <v>356</v>
      </c>
      <c r="O37" s="4624" t="s">
        <v>1011</v>
      </c>
      <c r="P37" s="4620" t="s">
        <v>356</v>
      </c>
      <c r="Q37" s="4620" t="s">
        <v>356</v>
      </c>
      <c r="R37" s="4624" t="s">
        <v>1011</v>
      </c>
      <c r="S37" s="4620" t="s">
        <v>356</v>
      </c>
      <c r="T37" s="4620" t="s">
        <v>356</v>
      </c>
      <c r="U37" s="4624" t="s">
        <v>1011</v>
      </c>
      <c r="V37" s="4620" t="s">
        <v>356</v>
      </c>
      <c r="W37" s="4620" t="s">
        <v>356</v>
      </c>
      <c r="X37" s="4624">
        <v>3200</v>
      </c>
      <c r="Y37" s="4620" t="s">
        <v>356</v>
      </c>
      <c r="Z37" s="4620" t="s">
        <v>356</v>
      </c>
      <c r="AA37" s="4624" t="s">
        <v>1011</v>
      </c>
      <c r="AB37" s="4620" t="s">
        <v>356</v>
      </c>
      <c r="AC37" s="4620" t="s">
        <v>356</v>
      </c>
      <c r="AD37" s="4624" t="s">
        <v>1011</v>
      </c>
      <c r="AE37" s="4620" t="s">
        <v>356</v>
      </c>
      <c r="AF37" s="4620" t="s">
        <v>356</v>
      </c>
      <c r="AG37" s="4624">
        <v>889</v>
      </c>
      <c r="AH37" s="4620" t="s">
        <v>356</v>
      </c>
      <c r="AI37" s="4620" t="s">
        <v>356</v>
      </c>
      <c r="AJ37" s="4624">
        <v>1209</v>
      </c>
      <c r="AK37" s="4620" t="s">
        <v>356</v>
      </c>
      <c r="AL37" s="4620" t="s">
        <v>356</v>
      </c>
      <c r="AM37" s="4624" t="s">
        <v>1011</v>
      </c>
      <c r="AN37" s="4620" t="s">
        <v>356</v>
      </c>
      <c r="AO37" s="4620" t="s">
        <v>356</v>
      </c>
      <c r="AP37" s="4624">
        <v>328</v>
      </c>
      <c r="AQ37" s="4620" t="s">
        <v>356</v>
      </c>
      <c r="AR37" s="4620" t="s">
        <v>356</v>
      </c>
      <c r="AS37" s="4624">
        <v>37</v>
      </c>
      <c r="AT37" s="4620" t="s">
        <v>356</v>
      </c>
      <c r="AU37" s="4620" t="s">
        <v>356</v>
      </c>
      <c r="AV37" s="4624">
        <v>345</v>
      </c>
      <c r="AW37" s="4620" t="s">
        <v>356</v>
      </c>
      <c r="AX37" s="4620" t="s">
        <v>356</v>
      </c>
      <c r="AY37" s="4624" t="s">
        <v>1011</v>
      </c>
      <c r="AZ37" s="4620" t="s">
        <v>356</v>
      </c>
      <c r="BA37" s="4620" t="s">
        <v>356</v>
      </c>
      <c r="BB37" s="4624">
        <v>392</v>
      </c>
      <c r="BC37" s="4620" t="s">
        <v>356</v>
      </c>
      <c r="BD37" s="4620" t="s">
        <v>356</v>
      </c>
      <c r="BE37" s="4624">
        <v>14</v>
      </c>
      <c r="BF37" s="4624" t="s">
        <v>356</v>
      </c>
      <c r="BG37" s="4624" t="s">
        <v>356</v>
      </c>
      <c r="BH37" s="4624" t="s">
        <v>1011</v>
      </c>
      <c r="BI37" s="4620" t="s">
        <v>356</v>
      </c>
      <c r="BJ37" s="4620" t="s">
        <v>356</v>
      </c>
    </row>
    <row r="38" spans="1:62" s="560" customFormat="1" ht="16.5" customHeight="1" thickBot="1">
      <c r="A38" s="4635" t="s">
        <v>1224</v>
      </c>
      <c r="B38" s="4636"/>
      <c r="C38" s="4637">
        <v>16529</v>
      </c>
      <c r="D38" s="4638" t="s">
        <v>356</v>
      </c>
      <c r="E38" s="4638" t="s">
        <v>356</v>
      </c>
      <c r="F38" s="4639">
        <v>16442</v>
      </c>
      <c r="G38" s="4640" t="s">
        <v>356</v>
      </c>
      <c r="H38" s="4640" t="s">
        <v>356</v>
      </c>
      <c r="I38" s="4639" t="s">
        <v>1011</v>
      </c>
      <c r="J38" s="4640" t="s">
        <v>356</v>
      </c>
      <c r="K38" s="4640" t="s">
        <v>356</v>
      </c>
      <c r="L38" s="4639" t="s">
        <v>1011</v>
      </c>
      <c r="M38" s="4640" t="s">
        <v>356</v>
      </c>
      <c r="N38" s="4640" t="s">
        <v>356</v>
      </c>
      <c r="O38" s="4639" t="s">
        <v>1011</v>
      </c>
      <c r="P38" s="4640" t="s">
        <v>356</v>
      </c>
      <c r="Q38" s="4640" t="s">
        <v>356</v>
      </c>
      <c r="R38" s="4639" t="s">
        <v>1011</v>
      </c>
      <c r="S38" s="4640" t="s">
        <v>356</v>
      </c>
      <c r="T38" s="4640" t="s">
        <v>356</v>
      </c>
      <c r="U38" s="4639" t="s">
        <v>1011</v>
      </c>
      <c r="V38" s="4640" t="s">
        <v>356</v>
      </c>
      <c r="W38" s="4640" t="s">
        <v>356</v>
      </c>
      <c r="X38" s="4639">
        <v>16442</v>
      </c>
      <c r="Y38" s="4640" t="s">
        <v>356</v>
      </c>
      <c r="Z38" s="4640" t="s">
        <v>356</v>
      </c>
      <c r="AA38" s="4639" t="s">
        <v>1011</v>
      </c>
      <c r="AB38" s="4640" t="s">
        <v>356</v>
      </c>
      <c r="AC38" s="4640" t="s">
        <v>356</v>
      </c>
      <c r="AD38" s="4639" t="s">
        <v>1011</v>
      </c>
      <c r="AE38" s="4640" t="s">
        <v>356</v>
      </c>
      <c r="AF38" s="4640" t="s">
        <v>356</v>
      </c>
      <c r="AG38" s="4639">
        <v>5190</v>
      </c>
      <c r="AH38" s="4640" t="s">
        <v>356</v>
      </c>
      <c r="AI38" s="4640" t="s">
        <v>356</v>
      </c>
      <c r="AJ38" s="4639">
        <v>5613</v>
      </c>
      <c r="AK38" s="4640" t="s">
        <v>356</v>
      </c>
      <c r="AL38" s="4640" t="s">
        <v>356</v>
      </c>
      <c r="AM38" s="4639" t="s">
        <v>1011</v>
      </c>
      <c r="AN38" s="4640" t="s">
        <v>356</v>
      </c>
      <c r="AO38" s="4640" t="s">
        <v>356</v>
      </c>
      <c r="AP38" s="4639">
        <v>1591</v>
      </c>
      <c r="AQ38" s="4640" t="s">
        <v>356</v>
      </c>
      <c r="AR38" s="4640" t="s">
        <v>356</v>
      </c>
      <c r="AS38" s="4639">
        <v>235</v>
      </c>
      <c r="AT38" s="4640" t="s">
        <v>356</v>
      </c>
      <c r="AU38" s="4640" t="s">
        <v>356</v>
      </c>
      <c r="AV38" s="4639">
        <v>2380</v>
      </c>
      <c r="AW38" s="4640" t="s">
        <v>356</v>
      </c>
      <c r="AX38" s="4640" t="s">
        <v>356</v>
      </c>
      <c r="AY38" s="4639" t="s">
        <v>1011</v>
      </c>
      <c r="AZ38" s="4640" t="s">
        <v>356</v>
      </c>
      <c r="BA38" s="4640" t="s">
        <v>356</v>
      </c>
      <c r="BB38" s="4639">
        <v>1433</v>
      </c>
      <c r="BC38" s="4640" t="s">
        <v>356</v>
      </c>
      <c r="BD38" s="4640" t="s">
        <v>356</v>
      </c>
      <c r="BE38" s="4639">
        <v>87</v>
      </c>
      <c r="BF38" s="4639" t="s">
        <v>356</v>
      </c>
      <c r="BG38" s="4639" t="s">
        <v>356</v>
      </c>
      <c r="BH38" s="4639" t="s">
        <v>1011</v>
      </c>
      <c r="BI38" s="4640" t="s">
        <v>356</v>
      </c>
      <c r="BJ38" s="4640" t="s">
        <v>356</v>
      </c>
    </row>
    <row r="39" spans="1:62" ht="15" customHeight="1">
      <c r="BB39" s="4602" t="s">
        <v>1013</v>
      </c>
      <c r="BC39" s="4602"/>
      <c r="BD39" s="4602"/>
      <c r="BE39" s="4602"/>
      <c r="BF39" s="4602"/>
      <c r="BG39" s="4602"/>
      <c r="BH39" s="4602"/>
      <c r="BI39" s="4602"/>
      <c r="BJ39" s="4602"/>
    </row>
  </sheetData>
  <mergeCells count="434">
    <mergeCell ref="BB39:BJ39"/>
    <mergeCell ref="AS38:AU38"/>
    <mergeCell ref="AV38:AX38"/>
    <mergeCell ref="AY38:BA38"/>
    <mergeCell ref="BB38:BD38"/>
    <mergeCell ref="BE38:BG38"/>
    <mergeCell ref="BH38:BJ38"/>
    <mergeCell ref="AA38:AC38"/>
    <mergeCell ref="AD38:AF38"/>
    <mergeCell ref="AG38:AI38"/>
    <mergeCell ref="AJ38:AL38"/>
    <mergeCell ref="AM38:AO38"/>
    <mergeCell ref="AP38:AR38"/>
    <mergeCell ref="BH37:BJ37"/>
    <mergeCell ref="A38:B38"/>
    <mergeCell ref="C38:E38"/>
    <mergeCell ref="F38:H38"/>
    <mergeCell ref="I38:K38"/>
    <mergeCell ref="L38:N38"/>
    <mergeCell ref="O38:Q38"/>
    <mergeCell ref="R38:T38"/>
    <mergeCell ref="U38:W38"/>
    <mergeCell ref="X38:Z38"/>
    <mergeCell ref="AP37:AR37"/>
    <mergeCell ref="AS37:AU37"/>
    <mergeCell ref="AV37:AX37"/>
    <mergeCell ref="AY37:BA37"/>
    <mergeCell ref="BB37:BD37"/>
    <mergeCell ref="BE37:BG37"/>
    <mergeCell ref="X37:Z37"/>
    <mergeCell ref="AA37:AC37"/>
    <mergeCell ref="AD37:AF37"/>
    <mergeCell ref="AG37:AI37"/>
    <mergeCell ref="AJ37:AL37"/>
    <mergeCell ref="AM37:AO37"/>
    <mergeCell ref="AP36:AR36"/>
    <mergeCell ref="AS36:AU36"/>
    <mergeCell ref="AV36:AX36"/>
    <mergeCell ref="AY36:BA36"/>
    <mergeCell ref="BB36:BD36"/>
    <mergeCell ref="U36:W36"/>
    <mergeCell ref="X36:Z36"/>
    <mergeCell ref="AA36:AC36"/>
    <mergeCell ref="AD36:AF36"/>
    <mergeCell ref="AG36:AI36"/>
    <mergeCell ref="AJ36:AL36"/>
    <mergeCell ref="A37:B37"/>
    <mergeCell ref="C37:E37"/>
    <mergeCell ref="F37:H37"/>
    <mergeCell ref="I37:K37"/>
    <mergeCell ref="L37:N37"/>
    <mergeCell ref="O37:Q37"/>
    <mergeCell ref="R37:T37"/>
    <mergeCell ref="U37:W37"/>
    <mergeCell ref="AM36:AO36"/>
    <mergeCell ref="BH35:BJ35"/>
    <mergeCell ref="A36:B36"/>
    <mergeCell ref="C36:E36"/>
    <mergeCell ref="F36:H36"/>
    <mergeCell ref="I36:K36"/>
    <mergeCell ref="L36:N36"/>
    <mergeCell ref="O36:Q36"/>
    <mergeCell ref="R36:T36"/>
    <mergeCell ref="AJ35:AL35"/>
    <mergeCell ref="AM35:AO35"/>
    <mergeCell ref="AP35:AR35"/>
    <mergeCell ref="AS35:AU35"/>
    <mergeCell ref="AV35:AX35"/>
    <mergeCell ref="AY35:BA35"/>
    <mergeCell ref="R35:T35"/>
    <mergeCell ref="U35:W35"/>
    <mergeCell ref="X35:Z35"/>
    <mergeCell ref="AA35:AC35"/>
    <mergeCell ref="AD35:AF35"/>
    <mergeCell ref="AG35:AI35"/>
    <mergeCell ref="A35:B35"/>
    <mergeCell ref="C35:E35"/>
    <mergeCell ref="BE36:BG36"/>
    <mergeCell ref="BH36:BJ36"/>
    <mergeCell ref="F35:H35"/>
    <mergeCell ref="I35:K35"/>
    <mergeCell ref="L35:N35"/>
    <mergeCell ref="O35:Q35"/>
    <mergeCell ref="AS34:AU34"/>
    <mergeCell ref="AV34:AX34"/>
    <mergeCell ref="AY34:BA34"/>
    <mergeCell ref="BB34:BD34"/>
    <mergeCell ref="BE34:BG34"/>
    <mergeCell ref="BB35:BD35"/>
    <mergeCell ref="BE35:BG35"/>
    <mergeCell ref="BH34:BJ34"/>
    <mergeCell ref="AA34:AC34"/>
    <mergeCell ref="AD34:AF34"/>
    <mergeCell ref="AG34:AI34"/>
    <mergeCell ref="AJ34:AL34"/>
    <mergeCell ref="AM34:AO34"/>
    <mergeCell ref="AP34:AR34"/>
    <mergeCell ref="BH33:BJ33"/>
    <mergeCell ref="A34:B34"/>
    <mergeCell ref="C34:E34"/>
    <mergeCell ref="F34:H34"/>
    <mergeCell ref="I34:K34"/>
    <mergeCell ref="L34:N34"/>
    <mergeCell ref="O34:Q34"/>
    <mergeCell ref="R34:T34"/>
    <mergeCell ref="U34:W34"/>
    <mergeCell ref="X34:Z34"/>
    <mergeCell ref="AP33:AR33"/>
    <mergeCell ref="AS33:AU33"/>
    <mergeCell ref="AV33:AX33"/>
    <mergeCell ref="AY33:BA33"/>
    <mergeCell ref="BB33:BD33"/>
    <mergeCell ref="BE33:BG33"/>
    <mergeCell ref="X33:Z33"/>
    <mergeCell ref="AA33:AC33"/>
    <mergeCell ref="AD33:AF33"/>
    <mergeCell ref="AG33:AI33"/>
    <mergeCell ref="AJ33:AL33"/>
    <mergeCell ref="AM33:AO33"/>
    <mergeCell ref="BE32:BG32"/>
    <mergeCell ref="BH32:BJ32"/>
    <mergeCell ref="A33:B33"/>
    <mergeCell ref="C33:E33"/>
    <mergeCell ref="F33:H33"/>
    <mergeCell ref="I33:K33"/>
    <mergeCell ref="L33:N33"/>
    <mergeCell ref="O33:Q33"/>
    <mergeCell ref="R33:T33"/>
    <mergeCell ref="U33:W33"/>
    <mergeCell ref="AM32:AO32"/>
    <mergeCell ref="AP32:AR32"/>
    <mergeCell ref="AS32:AU32"/>
    <mergeCell ref="AV32:AX32"/>
    <mergeCell ref="AY32:BA32"/>
    <mergeCell ref="BB32:BD32"/>
    <mergeCell ref="U32:W32"/>
    <mergeCell ref="X32:Z32"/>
    <mergeCell ref="AA32:AC32"/>
    <mergeCell ref="AD32:AF32"/>
    <mergeCell ref="AG32:AI32"/>
    <mergeCell ref="AJ32:AL32"/>
    <mergeCell ref="BB31:BD31"/>
    <mergeCell ref="BE31:BG31"/>
    <mergeCell ref="BH31:BJ31"/>
    <mergeCell ref="A32:B32"/>
    <mergeCell ref="C32:E32"/>
    <mergeCell ref="F32:H32"/>
    <mergeCell ref="I32:K32"/>
    <mergeCell ref="L32:N32"/>
    <mergeCell ref="O32:Q32"/>
    <mergeCell ref="R32:T32"/>
    <mergeCell ref="AJ31:AL31"/>
    <mergeCell ref="AM31:AO31"/>
    <mergeCell ref="AP31:AR31"/>
    <mergeCell ref="AS31:AU31"/>
    <mergeCell ref="AV31:AX31"/>
    <mergeCell ref="AY31:BA31"/>
    <mergeCell ref="R31:T31"/>
    <mergeCell ref="U31:W31"/>
    <mergeCell ref="X31:Z31"/>
    <mergeCell ref="AA31:AC31"/>
    <mergeCell ref="AD31:AF31"/>
    <mergeCell ref="AG31:AI31"/>
    <mergeCell ref="A31:B31"/>
    <mergeCell ref="C31:E31"/>
    <mergeCell ref="F31:H31"/>
    <mergeCell ref="I31:K31"/>
    <mergeCell ref="L31:N31"/>
    <mergeCell ref="O31:Q31"/>
    <mergeCell ref="AS30:AU30"/>
    <mergeCell ref="AV30:AX30"/>
    <mergeCell ref="C30:E30"/>
    <mergeCell ref="L30:N30"/>
    <mergeCell ref="O30:Q30"/>
    <mergeCell ref="R30:T30"/>
    <mergeCell ref="U30:W30"/>
    <mergeCell ref="X30:Z30"/>
    <mergeCell ref="AY30:BA30"/>
    <mergeCell ref="BB30:BD30"/>
    <mergeCell ref="BE30:BG30"/>
    <mergeCell ref="BH30:BJ30"/>
    <mergeCell ref="AA30:AC30"/>
    <mergeCell ref="AD30:AF30"/>
    <mergeCell ref="AG30:AI30"/>
    <mergeCell ref="AJ30:AL30"/>
    <mergeCell ref="AM30:AO30"/>
    <mergeCell ref="AP30:AR30"/>
    <mergeCell ref="AS29:AU29"/>
    <mergeCell ref="AV29:AX29"/>
    <mergeCell ref="AY29:BA29"/>
    <mergeCell ref="BB29:BD29"/>
    <mergeCell ref="BE29:BG29"/>
    <mergeCell ref="BH29:BJ29"/>
    <mergeCell ref="AA29:AC29"/>
    <mergeCell ref="AD29:AF29"/>
    <mergeCell ref="AG29:AI29"/>
    <mergeCell ref="AJ29:AL29"/>
    <mergeCell ref="AM29:AO29"/>
    <mergeCell ref="AP29:AR29"/>
    <mergeCell ref="AS28:AU28"/>
    <mergeCell ref="AV28:AX28"/>
    <mergeCell ref="AY28:BA28"/>
    <mergeCell ref="BB28:BD28"/>
    <mergeCell ref="BE28:BG28"/>
    <mergeCell ref="X28:Z28"/>
    <mergeCell ref="AA28:AC28"/>
    <mergeCell ref="AD28:AF28"/>
    <mergeCell ref="AG28:AI28"/>
    <mergeCell ref="AJ28:AL28"/>
    <mergeCell ref="AM28:AO28"/>
    <mergeCell ref="A29:B29"/>
    <mergeCell ref="C29:E29"/>
    <mergeCell ref="F29:H29"/>
    <mergeCell ref="I29:K29"/>
    <mergeCell ref="L29:N29"/>
    <mergeCell ref="O29:Q29"/>
    <mergeCell ref="R29:T29"/>
    <mergeCell ref="U29:W29"/>
    <mergeCell ref="X29:Z29"/>
    <mergeCell ref="BE27:BG27"/>
    <mergeCell ref="BH27:BJ27"/>
    <mergeCell ref="A28:B28"/>
    <mergeCell ref="C28:E28"/>
    <mergeCell ref="F28:H28"/>
    <mergeCell ref="I28:K28"/>
    <mergeCell ref="L28:N28"/>
    <mergeCell ref="O28:Q28"/>
    <mergeCell ref="R28:T28"/>
    <mergeCell ref="U28:W28"/>
    <mergeCell ref="AM27:AO27"/>
    <mergeCell ref="AP27:AR27"/>
    <mergeCell ref="AS27:AU27"/>
    <mergeCell ref="AV27:AX27"/>
    <mergeCell ref="AY27:BA27"/>
    <mergeCell ref="BB27:BD27"/>
    <mergeCell ref="U27:W27"/>
    <mergeCell ref="X27:Z27"/>
    <mergeCell ref="AA27:AC27"/>
    <mergeCell ref="AD27:AF27"/>
    <mergeCell ref="AG27:AI27"/>
    <mergeCell ref="AJ27:AL27"/>
    <mergeCell ref="BH28:BJ28"/>
    <mergeCell ref="AP28:AR28"/>
    <mergeCell ref="AM24:AO24"/>
    <mergeCell ref="AP24:AR24"/>
    <mergeCell ref="AS24:AU24"/>
    <mergeCell ref="BB26:BD26"/>
    <mergeCell ref="BE26:BG26"/>
    <mergeCell ref="BH26:BJ26"/>
    <mergeCell ref="A27:B27"/>
    <mergeCell ref="C27:E27"/>
    <mergeCell ref="F27:H27"/>
    <mergeCell ref="I27:K27"/>
    <mergeCell ref="L27:N27"/>
    <mergeCell ref="O27:Q27"/>
    <mergeCell ref="R27:T27"/>
    <mergeCell ref="AJ26:AL26"/>
    <mergeCell ref="AM26:AO26"/>
    <mergeCell ref="AP26:AR26"/>
    <mergeCell ref="AS26:AU26"/>
    <mergeCell ref="AV26:AX26"/>
    <mergeCell ref="AY26:BA26"/>
    <mergeCell ref="R26:T26"/>
    <mergeCell ref="U26:W26"/>
    <mergeCell ref="X26:Z26"/>
    <mergeCell ref="AA26:AC26"/>
    <mergeCell ref="AD26:AF26"/>
    <mergeCell ref="A25:B25"/>
    <mergeCell ref="A26:B26"/>
    <mergeCell ref="C26:E26"/>
    <mergeCell ref="F26:H26"/>
    <mergeCell ref="I26:K26"/>
    <mergeCell ref="L26:N26"/>
    <mergeCell ref="O26:Q26"/>
    <mergeCell ref="AD24:AF24"/>
    <mergeCell ref="AG24:AI24"/>
    <mergeCell ref="AG26:AI26"/>
    <mergeCell ref="A20:AC20"/>
    <mergeCell ref="BA21:BJ21"/>
    <mergeCell ref="A22:B24"/>
    <mergeCell ref="C22:E24"/>
    <mergeCell ref="F22:W22"/>
    <mergeCell ref="X22:AC22"/>
    <mergeCell ref="AD22:BD22"/>
    <mergeCell ref="BE22:BG24"/>
    <mergeCell ref="BH22:BJ24"/>
    <mergeCell ref="F23:H24"/>
    <mergeCell ref="I23:W23"/>
    <mergeCell ref="X23:Z24"/>
    <mergeCell ref="AA23:AC23"/>
    <mergeCell ref="AD23:BD23"/>
    <mergeCell ref="I24:K24"/>
    <mergeCell ref="L24:N24"/>
    <mergeCell ref="O24:Q24"/>
    <mergeCell ref="R24:T24"/>
    <mergeCell ref="U24:W24"/>
    <mergeCell ref="AA24:AC24"/>
    <mergeCell ref="AV24:AX24"/>
    <mergeCell ref="AY24:BA24"/>
    <mergeCell ref="BB24:BD24"/>
    <mergeCell ref="AJ24:AL24"/>
    <mergeCell ref="AN17:AR17"/>
    <mergeCell ref="AS17:AW17"/>
    <mergeCell ref="AX17:BB17"/>
    <mergeCell ref="BC17:BF17"/>
    <mergeCell ref="BG17:BJ17"/>
    <mergeCell ref="A18:I18"/>
    <mergeCell ref="BC18:BJ18"/>
    <mergeCell ref="AX16:BB16"/>
    <mergeCell ref="BC16:BF16"/>
    <mergeCell ref="BG16:BJ16"/>
    <mergeCell ref="C17:I17"/>
    <mergeCell ref="J17:N17"/>
    <mergeCell ref="O17:S17"/>
    <mergeCell ref="T17:X17"/>
    <mergeCell ref="Y17:AC17"/>
    <mergeCell ref="AD17:AH17"/>
    <mergeCell ref="AI17:AM17"/>
    <mergeCell ref="C16:I16"/>
    <mergeCell ref="J16:N16"/>
    <mergeCell ref="O16:S16"/>
    <mergeCell ref="T16:X16"/>
    <mergeCell ref="Y16:AC16"/>
    <mergeCell ref="AD16:AH16"/>
    <mergeCell ref="AI16:AM16"/>
    <mergeCell ref="AN16:AR16"/>
    <mergeCell ref="AS16:AW16"/>
    <mergeCell ref="AX13:BB13"/>
    <mergeCell ref="BC13:BF13"/>
    <mergeCell ref="BG13:BJ13"/>
    <mergeCell ref="C15:I15"/>
    <mergeCell ref="J15:N15"/>
    <mergeCell ref="O15:S15"/>
    <mergeCell ref="T15:X15"/>
    <mergeCell ref="Y15:AC15"/>
    <mergeCell ref="BG15:BJ15"/>
    <mergeCell ref="AD15:AH15"/>
    <mergeCell ref="AI15:AM15"/>
    <mergeCell ref="AN15:AR15"/>
    <mergeCell ref="AS15:AW15"/>
    <mergeCell ref="AX15:BB15"/>
    <mergeCell ref="BC15:BF15"/>
    <mergeCell ref="C13:I13"/>
    <mergeCell ref="J13:N13"/>
    <mergeCell ref="O13:S13"/>
    <mergeCell ref="T13:X13"/>
    <mergeCell ref="Y13:AC13"/>
    <mergeCell ref="AD13:AH13"/>
    <mergeCell ref="AI13:AM13"/>
    <mergeCell ref="AN13:AR13"/>
    <mergeCell ref="AS13:AW13"/>
    <mergeCell ref="BG11:BJ11"/>
    <mergeCell ref="C12:I12"/>
    <mergeCell ref="J12:N12"/>
    <mergeCell ref="O12:S12"/>
    <mergeCell ref="T12:X12"/>
    <mergeCell ref="Y12:AC12"/>
    <mergeCell ref="AD12:AH12"/>
    <mergeCell ref="AI12:AM12"/>
    <mergeCell ref="AN12:AR12"/>
    <mergeCell ref="AS12:AW12"/>
    <mergeCell ref="AD11:AH11"/>
    <mergeCell ref="AI11:AM11"/>
    <mergeCell ref="AN11:AR11"/>
    <mergeCell ref="AS11:AW11"/>
    <mergeCell ref="AX11:BB11"/>
    <mergeCell ref="BC11:BF11"/>
    <mergeCell ref="AX12:BB12"/>
    <mergeCell ref="BC12:BF12"/>
    <mergeCell ref="BG12:BJ12"/>
    <mergeCell ref="A10:B10"/>
    <mergeCell ref="C11:I11"/>
    <mergeCell ref="J11:N11"/>
    <mergeCell ref="O11:S11"/>
    <mergeCell ref="T11:X11"/>
    <mergeCell ref="Y11:AC11"/>
    <mergeCell ref="AI9:AM9"/>
    <mergeCell ref="AN9:AR9"/>
    <mergeCell ref="AS9:AW9"/>
    <mergeCell ref="C8:I8"/>
    <mergeCell ref="J8:N8"/>
    <mergeCell ref="O8:S8"/>
    <mergeCell ref="T8:X8"/>
    <mergeCell ref="Y8:AC8"/>
    <mergeCell ref="AD8:AH8"/>
    <mergeCell ref="AX9:BB9"/>
    <mergeCell ref="BC9:BF9"/>
    <mergeCell ref="BG9:BJ9"/>
    <mergeCell ref="C9:I9"/>
    <mergeCell ref="J9:N9"/>
    <mergeCell ref="O9:S9"/>
    <mergeCell ref="T9:X9"/>
    <mergeCell ref="Y9:AC9"/>
    <mergeCell ref="AD9:AH9"/>
    <mergeCell ref="AS7:AW7"/>
    <mergeCell ref="AX7:BB7"/>
    <mergeCell ref="BC7:BF7"/>
    <mergeCell ref="BG7:BJ7"/>
    <mergeCell ref="AX5:BB5"/>
    <mergeCell ref="BC5:BF5"/>
    <mergeCell ref="BG5:BJ5"/>
    <mergeCell ref="AS4:AW5"/>
    <mergeCell ref="AI8:AM8"/>
    <mergeCell ref="AN8:AR8"/>
    <mergeCell ref="AS8:AW8"/>
    <mergeCell ref="AX8:BB8"/>
    <mergeCell ref="BC8:BF8"/>
    <mergeCell ref="BG8:BJ8"/>
    <mergeCell ref="A6:B6"/>
    <mergeCell ref="C7:I7"/>
    <mergeCell ref="J7:N7"/>
    <mergeCell ref="O7:S7"/>
    <mergeCell ref="T7:X7"/>
    <mergeCell ref="Y7:AC7"/>
    <mergeCell ref="AD7:AH7"/>
    <mergeCell ref="AD4:AM4"/>
    <mergeCell ref="AN4:AR5"/>
    <mergeCell ref="O5:S5"/>
    <mergeCell ref="T5:X5"/>
    <mergeCell ref="Y5:AC5"/>
    <mergeCell ref="AD5:AH5"/>
    <mergeCell ref="AI5:AM5"/>
    <mergeCell ref="AI7:AM7"/>
    <mergeCell ref="AN7:AR7"/>
    <mergeCell ref="A1:AC1"/>
    <mergeCell ref="N2:O2"/>
    <mergeCell ref="AZ2:BJ2"/>
    <mergeCell ref="A3:B5"/>
    <mergeCell ref="C3:I5"/>
    <mergeCell ref="J3:AC3"/>
    <mergeCell ref="AD3:AR3"/>
    <mergeCell ref="AS3:BJ3"/>
    <mergeCell ref="J4:N5"/>
    <mergeCell ref="O4:AC4"/>
  </mergeCells>
  <phoneticPr fontId="2"/>
  <printOptions horizontalCentered="1"/>
  <pageMargins left="0.39370078740157483" right="0.39370078740157483" top="0.59055118110236227" bottom="0.59055118110236227" header="0.11811023622047245" footer="0.11811023622047245"/>
  <pageSetup paperSize="9" firstPageNumber="30" orientation="portrait" r:id="rId1"/>
  <headerFooter alignWithMargins="0">
    <oddFooter>&amp;C&amp;"ＭＳ 明朝,標準"&amp;10&amp;P</oddFooter>
  </headerFooter>
  <colBreaks count="1" manualBreakCount="1">
    <brk id="2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0BBBA-F3F4-48D2-8EB0-411A56057778}">
  <dimension ref="A1:S39"/>
  <sheetViews>
    <sheetView view="pageBreakPreview" topLeftCell="A19" zoomScaleNormal="100" zoomScaleSheetLayoutView="100" workbookViewId="0">
      <selection activeCell="U36" sqref="U36"/>
    </sheetView>
  </sheetViews>
  <sheetFormatPr defaultColWidth="9" defaultRowHeight="13"/>
  <cols>
    <col min="1" max="1" width="11.08984375" style="676" customWidth="1"/>
    <col min="2" max="3" width="8.6328125" style="676" customWidth="1"/>
    <col min="4" max="4" width="4.1796875" style="676" customWidth="1"/>
    <col min="5" max="7" width="4" style="676" customWidth="1"/>
    <col min="8" max="13" width="4.1796875" style="676" customWidth="1"/>
    <col min="14" max="15" width="4" style="676" customWidth="1"/>
    <col min="16" max="17" width="4.81640625" style="676" customWidth="1"/>
    <col min="18" max="19" width="4.453125" style="676" customWidth="1"/>
    <col min="20" max="16384" width="9" style="676"/>
  </cols>
  <sheetData>
    <row r="1" spans="1:19" s="661" customFormat="1" ht="30" customHeight="1">
      <c r="A1" s="4646" t="s">
        <v>1225</v>
      </c>
      <c r="B1" s="4646"/>
      <c r="C1" s="4646"/>
      <c r="D1" s="4646"/>
      <c r="E1" s="4646"/>
      <c r="F1" s="4646"/>
      <c r="G1" s="4646"/>
      <c r="H1" s="4646"/>
      <c r="I1" s="4646"/>
      <c r="J1" s="4646"/>
      <c r="K1" s="4646"/>
      <c r="L1" s="4646"/>
      <c r="M1" s="4646"/>
      <c r="N1" s="4646"/>
      <c r="O1" s="4646"/>
      <c r="P1" s="4646"/>
      <c r="Q1" s="4646"/>
      <c r="R1" s="4646"/>
      <c r="S1" s="4646"/>
    </row>
    <row r="2" spans="1:19" s="662" customFormat="1" ht="15" customHeight="1" thickBot="1">
      <c r="G2" s="663"/>
      <c r="H2" s="663"/>
      <c r="I2" s="663"/>
      <c r="J2" s="663"/>
      <c r="P2" s="4647" t="s">
        <v>1226</v>
      </c>
      <c r="Q2" s="4647"/>
      <c r="R2" s="4647"/>
      <c r="S2" s="4647"/>
    </row>
    <row r="3" spans="1:19" s="664" customFormat="1" ht="18.75" customHeight="1">
      <c r="A3" s="4648" t="s">
        <v>1227</v>
      </c>
      <c r="B3" s="4650" t="s">
        <v>1213</v>
      </c>
      <c r="C3" s="4651"/>
      <c r="D3" s="4651"/>
      <c r="E3" s="4651"/>
      <c r="F3" s="4651"/>
      <c r="G3" s="4651"/>
      <c r="H3" s="4651"/>
      <c r="I3" s="4651"/>
      <c r="J3" s="4651"/>
      <c r="K3" s="4651"/>
      <c r="L3" s="4651"/>
      <c r="M3" s="4651"/>
      <c r="N3" s="4651"/>
      <c r="O3" s="4652"/>
      <c r="P3" s="4653" t="s">
        <v>1228</v>
      </c>
      <c r="Q3" s="4654"/>
      <c r="R3" s="4653" t="s">
        <v>1229</v>
      </c>
      <c r="S3" s="4657"/>
    </row>
    <row r="4" spans="1:19" s="667" customFormat="1" ht="18.75" customHeight="1">
      <c r="A4" s="4649"/>
      <c r="B4" s="665" t="s">
        <v>838</v>
      </c>
      <c r="C4" s="666" t="s">
        <v>1230</v>
      </c>
      <c r="D4" s="4641">
        <v>2</v>
      </c>
      <c r="E4" s="4642"/>
      <c r="F4" s="4641">
        <v>3</v>
      </c>
      <c r="G4" s="4642"/>
      <c r="H4" s="4641">
        <v>4</v>
      </c>
      <c r="I4" s="4642"/>
      <c r="J4" s="4641">
        <v>5</v>
      </c>
      <c r="K4" s="4642"/>
      <c r="L4" s="4641">
        <v>6</v>
      </c>
      <c r="M4" s="4642"/>
      <c r="N4" s="4643" t="s">
        <v>1231</v>
      </c>
      <c r="O4" s="4644"/>
      <c r="P4" s="4655"/>
      <c r="Q4" s="4656"/>
      <c r="R4" s="4655"/>
      <c r="S4" s="4658"/>
    </row>
    <row r="5" spans="1:19" s="664" customFormat="1" ht="16.5" customHeight="1">
      <c r="A5" s="668" t="s">
        <v>983</v>
      </c>
      <c r="B5" s="669">
        <f>+N5+L5+J5+H5+F5+D5+C5</f>
        <v>24770</v>
      </c>
      <c r="C5" s="670">
        <v>6794</v>
      </c>
      <c r="D5" s="4645">
        <v>7139</v>
      </c>
      <c r="E5" s="4645"/>
      <c r="F5" s="4645">
        <v>4489</v>
      </c>
      <c r="G5" s="4645"/>
      <c r="H5" s="4645">
        <v>3451</v>
      </c>
      <c r="I5" s="4645">
        <v>3764</v>
      </c>
      <c r="J5" s="4645">
        <v>1598</v>
      </c>
      <c r="K5" s="4645">
        <v>1849</v>
      </c>
      <c r="L5" s="4645">
        <v>865</v>
      </c>
      <c r="M5" s="4645">
        <v>1042</v>
      </c>
      <c r="N5" s="4645">
        <v>434</v>
      </c>
      <c r="O5" s="4645">
        <v>544</v>
      </c>
      <c r="P5" s="4645">
        <v>64741</v>
      </c>
      <c r="Q5" s="4645">
        <v>69442</v>
      </c>
      <c r="R5" s="4659">
        <f>+P5/B5</f>
        <v>2.6136859103754544</v>
      </c>
      <c r="S5" s="4659">
        <f>R5/J5</f>
        <v>1.6355981917243144E-3</v>
      </c>
    </row>
    <row r="6" spans="1:19" s="664" customFormat="1" ht="16.5" customHeight="1">
      <c r="A6" s="668" t="s">
        <v>1232</v>
      </c>
      <c r="B6" s="671">
        <f>+N6+L6+J6+H6+F6+D6+C6</f>
        <v>25907</v>
      </c>
      <c r="C6" s="672">
        <v>7112</v>
      </c>
      <c r="D6" s="4660">
        <v>6999</v>
      </c>
      <c r="E6" s="4660"/>
      <c r="F6" s="4660">
        <v>4597</v>
      </c>
      <c r="G6" s="4660"/>
      <c r="H6" s="4660">
        <v>3764</v>
      </c>
      <c r="I6" s="4660">
        <v>3764</v>
      </c>
      <c r="J6" s="4660">
        <v>1849</v>
      </c>
      <c r="K6" s="4660">
        <v>1849</v>
      </c>
      <c r="L6" s="4660">
        <v>1042</v>
      </c>
      <c r="M6" s="4660">
        <v>1042</v>
      </c>
      <c r="N6" s="4660">
        <v>544</v>
      </c>
      <c r="O6" s="4660">
        <v>544</v>
      </c>
      <c r="P6" s="4660">
        <v>69442</v>
      </c>
      <c r="Q6" s="4660">
        <v>69442</v>
      </c>
      <c r="R6" s="4661">
        <f>+P6/B6</f>
        <v>2.6804338595746322</v>
      </c>
      <c r="S6" s="4661">
        <f>R6/J6</f>
        <v>1.4496667709976378E-3</v>
      </c>
    </row>
    <row r="7" spans="1:19" s="664" customFormat="1" ht="16.5" customHeight="1" thickBot="1">
      <c r="A7" s="673">
        <v>17</v>
      </c>
      <c r="B7" s="674">
        <f>+N7+L7+J7+H7+F7+D7+C7</f>
        <v>25942</v>
      </c>
      <c r="C7" s="675">
        <v>6767</v>
      </c>
      <c r="D7" s="4670">
        <v>6559</v>
      </c>
      <c r="E7" s="4670">
        <v>6559</v>
      </c>
      <c r="F7" s="4670">
        <v>4688</v>
      </c>
      <c r="G7" s="4670">
        <v>4688</v>
      </c>
      <c r="H7" s="4670">
        <v>4000</v>
      </c>
      <c r="I7" s="4670">
        <v>4000</v>
      </c>
      <c r="J7" s="4670">
        <v>1985</v>
      </c>
      <c r="K7" s="4670">
        <v>1985</v>
      </c>
      <c r="L7" s="4670">
        <v>1224</v>
      </c>
      <c r="M7" s="4670">
        <v>1224</v>
      </c>
      <c r="N7" s="4670">
        <v>719</v>
      </c>
      <c r="O7" s="4670">
        <v>719</v>
      </c>
      <c r="P7" s="4670">
        <v>72718</v>
      </c>
      <c r="Q7" s="4670">
        <v>72718</v>
      </c>
      <c r="R7" s="4671">
        <f>+P7/B7</f>
        <v>2.8030992213399122</v>
      </c>
      <c r="S7" s="4671">
        <f>R7/J7</f>
        <v>1.4121406656624244E-3</v>
      </c>
    </row>
    <row r="8" spans="1:19" ht="16.5" customHeight="1">
      <c r="A8" s="668"/>
      <c r="P8" s="4672" t="s">
        <v>1013</v>
      </c>
      <c r="Q8" s="4672"/>
      <c r="R8" s="4672"/>
      <c r="S8" s="4672"/>
    </row>
    <row r="9" spans="1:19" ht="16.5" customHeight="1">
      <c r="A9" s="668"/>
    </row>
    <row r="10" spans="1:19" ht="16.5" customHeight="1"/>
    <row r="11" spans="1:19" ht="30" customHeight="1">
      <c r="A11" s="4646" t="s">
        <v>1233</v>
      </c>
      <c r="B11" s="4646"/>
      <c r="C11" s="4646"/>
      <c r="D11" s="4646"/>
      <c r="E11" s="4646"/>
      <c r="F11" s="4646"/>
      <c r="G11" s="4646"/>
      <c r="H11" s="4646"/>
      <c r="I11" s="4646"/>
      <c r="J11" s="4646"/>
      <c r="K11" s="4646"/>
      <c r="L11" s="4646"/>
      <c r="M11" s="4646"/>
      <c r="N11" s="4646"/>
      <c r="O11" s="4646"/>
      <c r="P11" s="4646"/>
      <c r="Q11" s="4646"/>
      <c r="R11" s="4646"/>
      <c r="S11" s="4646"/>
    </row>
    <row r="12" spans="1:19" s="677" customFormat="1" ht="15" customHeight="1" thickBot="1">
      <c r="B12" s="663"/>
      <c r="C12" s="663"/>
      <c r="D12" s="663"/>
      <c r="E12" s="663"/>
      <c r="F12" s="663"/>
      <c r="P12" s="4672" t="s">
        <v>1234</v>
      </c>
      <c r="Q12" s="4672"/>
      <c r="R12" s="4672"/>
      <c r="S12" s="4672"/>
    </row>
    <row r="13" spans="1:19" s="678" customFormat="1" ht="30" customHeight="1">
      <c r="A13" s="4673" t="s">
        <v>1235</v>
      </c>
      <c r="B13" s="4673"/>
      <c r="C13" s="4673"/>
      <c r="D13" s="4673"/>
      <c r="E13" s="4674" t="s">
        <v>374</v>
      </c>
      <c r="F13" s="4674"/>
      <c r="G13" s="4674"/>
      <c r="H13" s="4674" t="s">
        <v>1236</v>
      </c>
      <c r="I13" s="4674"/>
      <c r="J13" s="4674"/>
      <c r="K13" s="4662" t="s">
        <v>1237</v>
      </c>
      <c r="L13" s="4662"/>
      <c r="M13" s="4662"/>
      <c r="N13" s="4662" t="s">
        <v>1238</v>
      </c>
      <c r="O13" s="4662"/>
      <c r="P13" s="4662"/>
      <c r="Q13" s="4662" t="s">
        <v>1239</v>
      </c>
      <c r="R13" s="4662"/>
      <c r="S13" s="4663"/>
    </row>
    <row r="14" spans="1:19" s="678" customFormat="1" ht="16.5" customHeight="1">
      <c r="A14" s="4664" t="s">
        <v>983</v>
      </c>
      <c r="B14" s="4664"/>
      <c r="C14" s="4664"/>
      <c r="D14" s="4664"/>
      <c r="E14" s="679"/>
      <c r="F14" s="680"/>
      <c r="G14" s="680"/>
      <c r="H14" s="680"/>
      <c r="I14" s="681"/>
      <c r="J14" s="680"/>
      <c r="K14" s="681"/>
      <c r="L14" s="680"/>
      <c r="M14" s="680"/>
      <c r="N14" s="681"/>
      <c r="O14" s="681"/>
      <c r="P14" s="680"/>
      <c r="Q14" s="681"/>
      <c r="R14" s="681"/>
      <c r="S14" s="682"/>
    </row>
    <row r="15" spans="1:19" s="678" customFormat="1" ht="16.5" customHeight="1">
      <c r="A15" s="4665" t="s">
        <v>1240</v>
      </c>
      <c r="B15" s="4665"/>
      <c r="C15" s="4665"/>
      <c r="D15" s="4666"/>
      <c r="E15" s="4667">
        <v>24770</v>
      </c>
      <c r="F15" s="4668"/>
      <c r="G15" s="4668"/>
      <c r="H15" s="4668">
        <v>64741</v>
      </c>
      <c r="I15" s="4668">
        <v>69442</v>
      </c>
      <c r="J15" s="4668">
        <v>69442</v>
      </c>
      <c r="K15" s="4668">
        <v>2.6136859104000001</v>
      </c>
      <c r="L15" s="4668">
        <v>2.68</v>
      </c>
      <c r="M15" s="4668">
        <v>2.68</v>
      </c>
      <c r="N15" s="4669" t="s">
        <v>1011</v>
      </c>
      <c r="O15" s="4668" t="s">
        <v>1039</v>
      </c>
      <c r="P15" s="4668"/>
      <c r="Q15" s="4669" t="s">
        <v>1011</v>
      </c>
      <c r="R15" s="4668" t="s">
        <v>1039</v>
      </c>
      <c r="S15" s="4668"/>
    </row>
    <row r="16" spans="1:19" s="678" customFormat="1" ht="16.5" customHeight="1">
      <c r="A16" s="683"/>
      <c r="B16" s="4665" t="s">
        <v>1241</v>
      </c>
      <c r="C16" s="4665"/>
      <c r="D16" s="4666"/>
      <c r="E16" s="4675">
        <v>24358</v>
      </c>
      <c r="F16" s="4676">
        <v>25583</v>
      </c>
      <c r="G16" s="4676">
        <v>25583</v>
      </c>
      <c r="H16" s="4676">
        <v>64128</v>
      </c>
      <c r="I16" s="4676">
        <v>69064</v>
      </c>
      <c r="J16" s="4676">
        <v>69064</v>
      </c>
      <c r="K16" s="4676">
        <v>2.6327284670000002</v>
      </c>
      <c r="L16" s="4676">
        <f>K16/J16</f>
        <v>3.8120127229815829E-5</v>
      </c>
      <c r="M16" s="4676">
        <f>L16/K16</f>
        <v>1.4479323526004867E-5</v>
      </c>
      <c r="N16" s="4669" t="s">
        <v>1011</v>
      </c>
      <c r="O16" s="4668" t="s">
        <v>1039</v>
      </c>
      <c r="P16" s="4668"/>
      <c r="Q16" s="4669" t="s">
        <v>1011</v>
      </c>
      <c r="R16" s="4668" t="s">
        <v>1039</v>
      </c>
      <c r="S16" s="4668"/>
    </row>
    <row r="17" spans="1:19" s="678" customFormat="1" ht="16.5" customHeight="1">
      <c r="A17" s="683"/>
      <c r="B17" s="4665" t="s">
        <v>1242</v>
      </c>
      <c r="C17" s="4665"/>
      <c r="D17" s="4666"/>
      <c r="E17" s="4675">
        <v>24189</v>
      </c>
      <c r="F17" s="4676">
        <v>25435</v>
      </c>
      <c r="G17" s="4676">
        <v>25435</v>
      </c>
      <c r="H17" s="4676">
        <v>63771</v>
      </c>
      <c r="I17" s="4676">
        <v>68744</v>
      </c>
      <c r="J17" s="4676">
        <v>68744</v>
      </c>
      <c r="K17" s="4676">
        <v>2.6363636364</v>
      </c>
      <c r="L17" s="4676">
        <v>2.7027324553000001</v>
      </c>
      <c r="M17" s="4676">
        <v>2.7027324553000001</v>
      </c>
      <c r="N17" s="4669" t="s">
        <v>1011</v>
      </c>
      <c r="O17" s="4668" t="s">
        <v>1039</v>
      </c>
      <c r="P17" s="4668"/>
      <c r="Q17" s="4669" t="s">
        <v>1011</v>
      </c>
      <c r="R17" s="4668" t="s">
        <v>1039</v>
      </c>
      <c r="S17" s="4668"/>
    </row>
    <row r="18" spans="1:19" s="678" customFormat="1" ht="16.5" customHeight="1">
      <c r="A18" s="683"/>
      <c r="B18" s="684"/>
      <c r="C18" s="4665" t="s">
        <v>1243</v>
      </c>
      <c r="D18" s="4665"/>
      <c r="E18" s="4675">
        <v>18963</v>
      </c>
      <c r="F18" s="4676">
        <v>18896</v>
      </c>
      <c r="G18" s="4676">
        <v>18896</v>
      </c>
      <c r="H18" s="4676">
        <v>55136</v>
      </c>
      <c r="I18" s="4676">
        <v>57785</v>
      </c>
      <c r="J18" s="4676">
        <v>57785</v>
      </c>
      <c r="K18" s="4676">
        <v>2.9075568212</v>
      </c>
      <c r="L18" s="4676">
        <v>3.0580546147000001</v>
      </c>
      <c r="M18" s="4676">
        <v>3.0580546147000001</v>
      </c>
      <c r="N18" s="4669" t="s">
        <v>1011</v>
      </c>
      <c r="O18" s="4668" t="s">
        <v>1039</v>
      </c>
      <c r="P18" s="4668"/>
      <c r="Q18" s="4669" t="s">
        <v>1011</v>
      </c>
      <c r="R18" s="4668" t="s">
        <v>1039</v>
      </c>
      <c r="S18" s="4668"/>
    </row>
    <row r="19" spans="1:19" s="678" customFormat="1" ht="30" customHeight="1">
      <c r="A19" s="683"/>
      <c r="B19" s="684"/>
      <c r="C19" s="4677" t="s">
        <v>1244</v>
      </c>
      <c r="D19" s="4678"/>
      <c r="E19" s="4675">
        <v>524</v>
      </c>
      <c r="F19" s="4676">
        <v>709</v>
      </c>
      <c r="G19" s="4676">
        <v>709</v>
      </c>
      <c r="H19" s="4676">
        <v>860</v>
      </c>
      <c r="I19" s="4676">
        <v>1230</v>
      </c>
      <c r="J19" s="4676">
        <v>1230</v>
      </c>
      <c r="K19" s="4676">
        <v>1.6412213739999999</v>
      </c>
      <c r="L19" s="4676">
        <v>1.7348377997</v>
      </c>
      <c r="M19" s="4676">
        <v>1.7348377997</v>
      </c>
      <c r="N19" s="4669" t="s">
        <v>1011</v>
      </c>
      <c r="O19" s="4668" t="s">
        <v>1039</v>
      </c>
      <c r="P19" s="4668"/>
      <c r="Q19" s="4669" t="s">
        <v>1011</v>
      </c>
      <c r="R19" s="4668" t="s">
        <v>1039</v>
      </c>
      <c r="S19" s="4668"/>
    </row>
    <row r="20" spans="1:19" s="678" customFormat="1" ht="16.5" customHeight="1">
      <c r="A20" s="683"/>
      <c r="B20" s="684"/>
      <c r="C20" s="4665" t="s">
        <v>1245</v>
      </c>
      <c r="D20" s="4665"/>
      <c r="E20" s="4675">
        <v>4315</v>
      </c>
      <c r="F20" s="4676">
        <v>5252</v>
      </c>
      <c r="G20" s="4676">
        <v>5252</v>
      </c>
      <c r="H20" s="4676">
        <v>7155</v>
      </c>
      <c r="I20" s="4676">
        <v>8827</v>
      </c>
      <c r="J20" s="4676">
        <v>8827</v>
      </c>
      <c r="K20" s="4676">
        <v>1.6581691773</v>
      </c>
      <c r="L20" s="4676">
        <v>1.6806930693</v>
      </c>
      <c r="M20" s="4676">
        <v>1.6806930693</v>
      </c>
      <c r="N20" s="4669" t="s">
        <v>1011</v>
      </c>
      <c r="O20" s="4668" t="s">
        <v>1039</v>
      </c>
      <c r="P20" s="4668"/>
      <c r="Q20" s="4669" t="s">
        <v>1011</v>
      </c>
      <c r="R20" s="4668" t="s">
        <v>1039</v>
      </c>
      <c r="S20" s="4668"/>
    </row>
    <row r="21" spans="1:19" s="678" customFormat="1" ht="16.5" customHeight="1">
      <c r="A21" s="683"/>
      <c r="B21" s="684"/>
      <c r="C21" s="4665" t="s">
        <v>1246</v>
      </c>
      <c r="D21" s="4665"/>
      <c r="E21" s="4675">
        <v>387</v>
      </c>
      <c r="F21" s="4676">
        <v>578</v>
      </c>
      <c r="G21" s="4676">
        <v>578</v>
      </c>
      <c r="H21" s="4676">
        <v>620</v>
      </c>
      <c r="I21" s="4676">
        <v>902</v>
      </c>
      <c r="J21" s="4676">
        <v>902</v>
      </c>
      <c r="K21" s="4676">
        <v>1.6020671835</v>
      </c>
      <c r="L21" s="4676">
        <v>1.5605536332000001</v>
      </c>
      <c r="M21" s="4676">
        <v>1.5605536332000001</v>
      </c>
      <c r="N21" s="4669" t="s">
        <v>1011</v>
      </c>
      <c r="O21" s="4668" t="s">
        <v>1039</v>
      </c>
      <c r="P21" s="4668"/>
      <c r="Q21" s="4669" t="s">
        <v>1011</v>
      </c>
      <c r="R21" s="4668" t="s">
        <v>1039</v>
      </c>
      <c r="S21" s="4668"/>
    </row>
    <row r="22" spans="1:19" s="678" customFormat="1" ht="16.5" customHeight="1">
      <c r="A22" s="684"/>
      <c r="B22" s="4665" t="s">
        <v>1247</v>
      </c>
      <c r="C22" s="4665"/>
      <c r="D22" s="4666"/>
      <c r="E22" s="4675">
        <v>169</v>
      </c>
      <c r="F22" s="4676">
        <v>148</v>
      </c>
      <c r="G22" s="4676">
        <v>148</v>
      </c>
      <c r="H22" s="4676">
        <v>357</v>
      </c>
      <c r="I22" s="4676">
        <v>320</v>
      </c>
      <c r="J22" s="4676">
        <v>320</v>
      </c>
      <c r="K22" s="4676">
        <v>2.1124260355</v>
      </c>
      <c r="L22" s="4676">
        <v>2.1621621622</v>
      </c>
      <c r="M22" s="4676">
        <v>2.1621621622</v>
      </c>
      <c r="N22" s="4669" t="s">
        <v>1011</v>
      </c>
      <c r="O22" s="4668" t="s">
        <v>1039</v>
      </c>
      <c r="P22" s="4668"/>
      <c r="Q22" s="4669" t="s">
        <v>1011</v>
      </c>
      <c r="R22" s="4668" t="s">
        <v>1039</v>
      </c>
      <c r="S22" s="4668"/>
    </row>
    <row r="23" spans="1:19" s="678" customFormat="1" ht="16.5" customHeight="1" thickBot="1">
      <c r="A23" s="4679" t="s">
        <v>1248</v>
      </c>
      <c r="B23" s="4679"/>
      <c r="C23" s="4679"/>
      <c r="D23" s="4680"/>
      <c r="E23" s="4681">
        <v>412</v>
      </c>
      <c r="F23" s="4682">
        <v>324</v>
      </c>
      <c r="G23" s="4682">
        <v>324</v>
      </c>
      <c r="H23" s="4682">
        <v>613</v>
      </c>
      <c r="I23" s="4682">
        <v>378</v>
      </c>
      <c r="J23" s="4682">
        <v>378</v>
      </c>
      <c r="K23" s="4682">
        <v>1.4878640777000001</v>
      </c>
      <c r="L23" s="4682">
        <v>1.1666666667000001</v>
      </c>
      <c r="M23" s="4682">
        <v>1.1666666667000001</v>
      </c>
      <c r="N23" s="4683" t="s">
        <v>1011</v>
      </c>
      <c r="O23" s="4682" t="s">
        <v>1039</v>
      </c>
      <c r="P23" s="4682"/>
      <c r="Q23" s="4683" t="s">
        <v>1011</v>
      </c>
      <c r="R23" s="4682" t="s">
        <v>1039</v>
      </c>
      <c r="S23" s="4682"/>
    </row>
    <row r="24" spans="1:19">
      <c r="A24" s="685" t="s">
        <v>1249</v>
      </c>
      <c r="P24" s="4672" t="s">
        <v>1013</v>
      </c>
      <c r="Q24" s="4672"/>
      <c r="R24" s="4672"/>
      <c r="S24" s="4672"/>
    </row>
    <row r="25" spans="1:19" ht="16.5" customHeight="1"/>
    <row r="26" spans="1:19" ht="30" customHeight="1">
      <c r="A26" s="4684" t="s">
        <v>1250</v>
      </c>
      <c r="B26" s="4684"/>
      <c r="C26" s="4684"/>
      <c r="D26" s="4684"/>
      <c r="E26" s="4684"/>
      <c r="F26" s="4684"/>
      <c r="G26" s="4684"/>
      <c r="H26" s="4684"/>
      <c r="I26" s="4684"/>
      <c r="J26" s="4684"/>
      <c r="K26" s="4684"/>
      <c r="L26" s="4684"/>
      <c r="M26" s="4684"/>
      <c r="N26" s="4684"/>
      <c r="O26" s="4684"/>
      <c r="P26" s="4684"/>
      <c r="Q26" s="4684"/>
      <c r="R26" s="4684"/>
      <c r="S26" s="4684"/>
    </row>
    <row r="27" spans="1:19" ht="15" customHeight="1" thickBot="1">
      <c r="B27" s="662"/>
      <c r="C27" s="662"/>
      <c r="D27" s="662"/>
      <c r="G27" s="662"/>
      <c r="H27" s="662"/>
      <c r="I27" s="663"/>
      <c r="J27" s="663"/>
      <c r="K27" s="662"/>
      <c r="L27" s="662"/>
      <c r="M27" s="686"/>
      <c r="N27" s="686"/>
      <c r="O27" s="687"/>
      <c r="P27" s="4672" t="s">
        <v>1234</v>
      </c>
      <c r="Q27" s="4672"/>
      <c r="R27" s="4672"/>
      <c r="S27" s="4672"/>
    </row>
    <row r="28" spans="1:19" ht="22.5" customHeight="1">
      <c r="A28" s="4648" t="s">
        <v>1251</v>
      </c>
      <c r="B28" s="4648"/>
      <c r="C28" s="4648"/>
      <c r="D28" s="4685"/>
      <c r="E28" s="4687" t="s">
        <v>1241</v>
      </c>
      <c r="F28" s="4687"/>
      <c r="G28" s="4687"/>
      <c r="H28" s="4687"/>
      <c r="I28" s="4687"/>
      <c r="J28" s="4688" t="s">
        <v>1252</v>
      </c>
      <c r="K28" s="4688"/>
      <c r="L28" s="4688"/>
      <c r="M28" s="4688"/>
      <c r="N28" s="4688"/>
      <c r="O28" s="4688"/>
      <c r="P28" s="4688"/>
      <c r="Q28" s="4688"/>
      <c r="R28" s="4688"/>
      <c r="S28" s="4650"/>
    </row>
    <row r="29" spans="1:19" ht="38.25" customHeight="1">
      <c r="A29" s="4649"/>
      <c r="B29" s="4649"/>
      <c r="C29" s="4649"/>
      <c r="D29" s="4686"/>
      <c r="E29" s="4689" t="s">
        <v>374</v>
      </c>
      <c r="F29" s="4689"/>
      <c r="G29" s="4689"/>
      <c r="H29" s="4690" t="s">
        <v>1228</v>
      </c>
      <c r="I29" s="4690"/>
      <c r="J29" s="4689" t="s">
        <v>374</v>
      </c>
      <c r="K29" s="4689"/>
      <c r="L29" s="4690" t="s">
        <v>1228</v>
      </c>
      <c r="M29" s="4690"/>
      <c r="N29" s="4691" t="s">
        <v>1253</v>
      </c>
      <c r="O29" s="4691"/>
      <c r="P29" s="4691" t="s">
        <v>1238</v>
      </c>
      <c r="Q29" s="4691"/>
      <c r="R29" s="4691" t="s">
        <v>1239</v>
      </c>
      <c r="S29" s="4692"/>
    </row>
    <row r="30" spans="1:19" ht="18" customHeight="1">
      <c r="A30" s="4693" t="s">
        <v>983</v>
      </c>
      <c r="B30" s="4693"/>
      <c r="C30" s="4693"/>
      <c r="D30" s="4694"/>
      <c r="E30" s="688"/>
      <c r="F30" s="689"/>
      <c r="G30" s="690"/>
      <c r="H30" s="690"/>
      <c r="I30" s="691"/>
      <c r="J30" s="691"/>
      <c r="K30" s="690"/>
      <c r="L30" s="690"/>
      <c r="M30" s="691"/>
      <c r="N30" s="691"/>
      <c r="O30" s="691"/>
      <c r="P30" s="691"/>
      <c r="Q30" s="692"/>
      <c r="R30" s="692"/>
      <c r="S30" s="692"/>
    </row>
    <row r="31" spans="1:19" ht="16.5" customHeight="1">
      <c r="A31" s="4695" t="s">
        <v>1254</v>
      </c>
      <c r="B31" s="4695"/>
      <c r="C31" s="4695"/>
      <c r="D31" s="4696"/>
      <c r="E31" s="4667">
        <f>+E32+E33+E34+E38</f>
        <v>24358</v>
      </c>
      <c r="F31" s="4668"/>
      <c r="G31" s="4668"/>
      <c r="H31" s="4668">
        <f>+H32+H33+H34+H38</f>
        <v>64128</v>
      </c>
      <c r="I31" s="4668"/>
      <c r="J31" s="4668">
        <f>+J32+J33+J34+J38</f>
        <v>24189</v>
      </c>
      <c r="K31" s="4668"/>
      <c r="L31" s="4668">
        <f>+L32+L33+L34+L38</f>
        <v>63771</v>
      </c>
      <c r="M31" s="4668"/>
      <c r="N31" s="4668">
        <f t="shared" ref="N31:N38" si="0">+ROUND(L31/J31,2)</f>
        <v>2.64</v>
      </c>
      <c r="O31" s="4668"/>
      <c r="P31" s="4669" t="s">
        <v>1011</v>
      </c>
      <c r="Q31" s="4669"/>
      <c r="R31" s="4669" t="s">
        <v>1011</v>
      </c>
      <c r="S31" s="4669"/>
    </row>
    <row r="32" spans="1:19" ht="16.5" customHeight="1">
      <c r="A32" s="693"/>
      <c r="B32" s="4665" t="s">
        <v>1255</v>
      </c>
      <c r="C32" s="4665"/>
      <c r="D32" s="4697"/>
      <c r="E32" s="4675">
        <v>19612</v>
      </c>
      <c r="F32" s="4676"/>
      <c r="G32" s="4676"/>
      <c r="H32" s="4676">
        <v>56660</v>
      </c>
      <c r="I32" s="4676"/>
      <c r="J32" s="4676">
        <v>19474</v>
      </c>
      <c r="K32" s="4676"/>
      <c r="L32" s="4676">
        <v>56354</v>
      </c>
      <c r="M32" s="4676"/>
      <c r="N32" s="4676">
        <f t="shared" si="0"/>
        <v>2.89</v>
      </c>
      <c r="O32" s="4676"/>
      <c r="P32" s="4698" t="s">
        <v>1011</v>
      </c>
      <c r="Q32" s="4698"/>
      <c r="R32" s="4698" t="s">
        <v>1011</v>
      </c>
      <c r="S32" s="4698"/>
    </row>
    <row r="33" spans="1:19" ht="16.5" customHeight="1">
      <c r="A33" s="693"/>
      <c r="B33" s="4665" t="s">
        <v>1256</v>
      </c>
      <c r="C33" s="4665"/>
      <c r="D33" s="4697"/>
      <c r="E33" s="4675">
        <v>370</v>
      </c>
      <c r="F33" s="4676"/>
      <c r="G33" s="4676"/>
      <c r="H33" s="4676">
        <v>581</v>
      </c>
      <c r="I33" s="4676"/>
      <c r="J33" s="4676">
        <v>369</v>
      </c>
      <c r="K33" s="4676"/>
      <c r="L33" s="4676">
        <v>579</v>
      </c>
      <c r="M33" s="4676"/>
      <c r="N33" s="4676">
        <f t="shared" si="0"/>
        <v>1.57</v>
      </c>
      <c r="O33" s="4676"/>
      <c r="P33" s="4698" t="s">
        <v>1011</v>
      </c>
      <c r="Q33" s="4698"/>
      <c r="R33" s="4698" t="s">
        <v>1011</v>
      </c>
      <c r="S33" s="4698"/>
    </row>
    <row r="34" spans="1:19" ht="16.5" customHeight="1">
      <c r="A34" s="693"/>
      <c r="B34" s="4665" t="s">
        <v>1257</v>
      </c>
      <c r="C34" s="4665"/>
      <c r="D34" s="4697"/>
      <c r="E34" s="4675">
        <v>4324</v>
      </c>
      <c r="F34" s="4676"/>
      <c r="G34" s="4676"/>
      <c r="H34" s="4676">
        <f>+H35+H36+H37</f>
        <v>6774</v>
      </c>
      <c r="I34" s="4676"/>
      <c r="J34" s="4676">
        <f>+J35+J36+J37</f>
        <v>4295</v>
      </c>
      <c r="K34" s="4676"/>
      <c r="L34" s="4676">
        <f>+L35+L36+L37</f>
        <v>6726</v>
      </c>
      <c r="M34" s="4676"/>
      <c r="N34" s="4676">
        <f t="shared" si="0"/>
        <v>1.57</v>
      </c>
      <c r="O34" s="4676"/>
      <c r="P34" s="4698" t="s">
        <v>1011</v>
      </c>
      <c r="Q34" s="4698"/>
      <c r="R34" s="4698" t="s">
        <v>1011</v>
      </c>
      <c r="S34" s="4698"/>
    </row>
    <row r="35" spans="1:19" ht="16.5" customHeight="1">
      <c r="A35" s="693"/>
      <c r="B35" s="694"/>
      <c r="C35" s="4665" t="s">
        <v>1258</v>
      </c>
      <c r="D35" s="4699"/>
      <c r="E35" s="4675">
        <v>2525</v>
      </c>
      <c r="F35" s="4676"/>
      <c r="G35" s="4676"/>
      <c r="H35" s="4676">
        <v>3851</v>
      </c>
      <c r="I35" s="4676"/>
      <c r="J35" s="4676">
        <v>2508</v>
      </c>
      <c r="K35" s="4676"/>
      <c r="L35" s="4676">
        <v>3824</v>
      </c>
      <c r="M35" s="4676"/>
      <c r="N35" s="4676">
        <f t="shared" si="0"/>
        <v>1.52</v>
      </c>
      <c r="O35" s="4676"/>
      <c r="P35" s="4698" t="s">
        <v>1011</v>
      </c>
      <c r="Q35" s="4698"/>
      <c r="R35" s="4698" t="s">
        <v>1011</v>
      </c>
      <c r="S35" s="4698"/>
    </row>
    <row r="36" spans="1:19" ht="16.5" customHeight="1">
      <c r="A36" s="693"/>
      <c r="B36" s="694"/>
      <c r="C36" s="4665" t="s">
        <v>1259</v>
      </c>
      <c r="D36" s="4699"/>
      <c r="E36" s="4675">
        <v>1441</v>
      </c>
      <c r="F36" s="4676"/>
      <c r="G36" s="4676"/>
      <c r="H36" s="4676">
        <v>2295</v>
      </c>
      <c r="I36" s="4676"/>
      <c r="J36" s="4676">
        <v>1429</v>
      </c>
      <c r="K36" s="4676"/>
      <c r="L36" s="4676">
        <v>2274</v>
      </c>
      <c r="M36" s="4676"/>
      <c r="N36" s="4676">
        <f t="shared" si="0"/>
        <v>1.59</v>
      </c>
      <c r="O36" s="4676"/>
      <c r="P36" s="4698" t="s">
        <v>1011</v>
      </c>
      <c r="Q36" s="4698"/>
      <c r="R36" s="4698" t="s">
        <v>1011</v>
      </c>
      <c r="S36" s="4698"/>
    </row>
    <row r="37" spans="1:19" ht="16.5" customHeight="1">
      <c r="A37" s="693"/>
      <c r="B37" s="694"/>
      <c r="C37" s="4665" t="s">
        <v>1260</v>
      </c>
      <c r="D37" s="4699"/>
      <c r="E37" s="4675">
        <v>358</v>
      </c>
      <c r="F37" s="4676"/>
      <c r="G37" s="4676"/>
      <c r="H37" s="4676">
        <v>628</v>
      </c>
      <c r="I37" s="4676"/>
      <c r="J37" s="4676">
        <v>358</v>
      </c>
      <c r="K37" s="4676"/>
      <c r="L37" s="4676">
        <v>628</v>
      </c>
      <c r="M37" s="4676"/>
      <c r="N37" s="4676">
        <f t="shared" si="0"/>
        <v>1.75</v>
      </c>
      <c r="O37" s="4676"/>
      <c r="P37" s="4698" t="s">
        <v>1011</v>
      </c>
      <c r="Q37" s="4698"/>
      <c r="R37" s="4698" t="s">
        <v>1011</v>
      </c>
      <c r="S37" s="4698"/>
    </row>
    <row r="38" spans="1:19" ht="16.5" customHeight="1" thickBot="1">
      <c r="A38" s="695"/>
      <c r="B38" s="4679" t="s">
        <v>483</v>
      </c>
      <c r="C38" s="4679"/>
      <c r="D38" s="4700"/>
      <c r="E38" s="4681">
        <v>52</v>
      </c>
      <c r="F38" s="4682"/>
      <c r="G38" s="4682"/>
      <c r="H38" s="4682">
        <v>113</v>
      </c>
      <c r="I38" s="4682"/>
      <c r="J38" s="4682">
        <v>51</v>
      </c>
      <c r="K38" s="4682"/>
      <c r="L38" s="4682">
        <v>112</v>
      </c>
      <c r="M38" s="4682"/>
      <c r="N38" s="4682">
        <f t="shared" si="0"/>
        <v>2.2000000000000002</v>
      </c>
      <c r="O38" s="4682"/>
      <c r="P38" s="4683" t="s">
        <v>1011</v>
      </c>
      <c r="Q38" s="4683"/>
      <c r="R38" s="4683" t="s">
        <v>1011</v>
      </c>
      <c r="S38" s="4683"/>
    </row>
    <row r="39" spans="1:19">
      <c r="P39" s="4672" t="s">
        <v>1013</v>
      </c>
      <c r="Q39" s="4672"/>
      <c r="R39" s="4672"/>
      <c r="S39" s="4672"/>
    </row>
  </sheetData>
  <mergeCells count="179">
    <mergeCell ref="P39:S39"/>
    <mergeCell ref="P37:Q37"/>
    <mergeCell ref="R37:S37"/>
    <mergeCell ref="B38:D38"/>
    <mergeCell ref="E38:G38"/>
    <mergeCell ref="H38:I38"/>
    <mergeCell ref="J38:K38"/>
    <mergeCell ref="L38:M38"/>
    <mergeCell ref="N38:O38"/>
    <mergeCell ref="P38:Q38"/>
    <mergeCell ref="R38:S38"/>
    <mergeCell ref="C37:D37"/>
    <mergeCell ref="E37:G37"/>
    <mergeCell ref="H37:I37"/>
    <mergeCell ref="J37:K37"/>
    <mergeCell ref="L37:M37"/>
    <mergeCell ref="N37:O37"/>
    <mergeCell ref="P35:Q35"/>
    <mergeCell ref="R35:S35"/>
    <mergeCell ref="C36:D36"/>
    <mergeCell ref="E36:G36"/>
    <mergeCell ref="H36:I36"/>
    <mergeCell ref="J36:K36"/>
    <mergeCell ref="L36:M36"/>
    <mergeCell ref="N36:O36"/>
    <mergeCell ref="P36:Q36"/>
    <mergeCell ref="R36:S36"/>
    <mergeCell ref="C35:D35"/>
    <mergeCell ref="E35:G35"/>
    <mergeCell ref="H35:I35"/>
    <mergeCell ref="J35:K35"/>
    <mergeCell ref="L35:M35"/>
    <mergeCell ref="N35:O35"/>
    <mergeCell ref="B34:D34"/>
    <mergeCell ref="E34:G34"/>
    <mergeCell ref="H34:I34"/>
    <mergeCell ref="J34:K34"/>
    <mergeCell ref="L34:M34"/>
    <mergeCell ref="N34:O34"/>
    <mergeCell ref="P34:Q34"/>
    <mergeCell ref="R34:S34"/>
    <mergeCell ref="B33:D33"/>
    <mergeCell ref="E33:G33"/>
    <mergeCell ref="H33:I33"/>
    <mergeCell ref="J33:K33"/>
    <mergeCell ref="L33:M33"/>
    <mergeCell ref="N33:O33"/>
    <mergeCell ref="B32:D32"/>
    <mergeCell ref="E32:G32"/>
    <mergeCell ref="H32:I32"/>
    <mergeCell ref="J32:K32"/>
    <mergeCell ref="L32:M32"/>
    <mergeCell ref="N32:O32"/>
    <mergeCell ref="P32:Q32"/>
    <mergeCell ref="R32:S32"/>
    <mergeCell ref="P33:Q33"/>
    <mergeCell ref="R33:S33"/>
    <mergeCell ref="A30:D30"/>
    <mergeCell ref="A31:D31"/>
    <mergeCell ref="E31:G31"/>
    <mergeCell ref="H31:I31"/>
    <mergeCell ref="J31:K31"/>
    <mergeCell ref="L31:M31"/>
    <mergeCell ref="N31:O31"/>
    <mergeCell ref="P31:Q31"/>
    <mergeCell ref="R31:S31"/>
    <mergeCell ref="P24:S24"/>
    <mergeCell ref="A26:S26"/>
    <mergeCell ref="P27:S27"/>
    <mergeCell ref="A28:D29"/>
    <mergeCell ref="E28:I28"/>
    <mergeCell ref="J28:S28"/>
    <mergeCell ref="E29:G29"/>
    <mergeCell ref="H29:I29"/>
    <mergeCell ref="J29:K29"/>
    <mergeCell ref="L29:M29"/>
    <mergeCell ref="N29:O29"/>
    <mergeCell ref="P29:Q29"/>
    <mergeCell ref="R29:S29"/>
    <mergeCell ref="A23:D23"/>
    <mergeCell ref="E23:G23"/>
    <mergeCell ref="H23:J23"/>
    <mergeCell ref="K23:M23"/>
    <mergeCell ref="N23:P23"/>
    <mergeCell ref="Q23:S23"/>
    <mergeCell ref="B22:D22"/>
    <mergeCell ref="E22:G22"/>
    <mergeCell ref="H22:J22"/>
    <mergeCell ref="K22:M22"/>
    <mergeCell ref="N22:P22"/>
    <mergeCell ref="Q22:S22"/>
    <mergeCell ref="C21:D21"/>
    <mergeCell ref="E21:G21"/>
    <mergeCell ref="H21:J21"/>
    <mergeCell ref="K21:M21"/>
    <mergeCell ref="N21:P21"/>
    <mergeCell ref="Q21:S21"/>
    <mergeCell ref="C20:D20"/>
    <mergeCell ref="E20:G20"/>
    <mergeCell ref="H20:J20"/>
    <mergeCell ref="K20:M20"/>
    <mergeCell ref="N20:P20"/>
    <mergeCell ref="Q20:S20"/>
    <mergeCell ref="C19:D19"/>
    <mergeCell ref="E19:G19"/>
    <mergeCell ref="H19:J19"/>
    <mergeCell ref="K19:M19"/>
    <mergeCell ref="N19:P19"/>
    <mergeCell ref="Q19:S19"/>
    <mergeCell ref="C18:D18"/>
    <mergeCell ref="E18:G18"/>
    <mergeCell ref="H18:J18"/>
    <mergeCell ref="K18:M18"/>
    <mergeCell ref="N18:P18"/>
    <mergeCell ref="Q18:S18"/>
    <mergeCell ref="B17:D17"/>
    <mergeCell ref="E17:G17"/>
    <mergeCell ref="H17:J17"/>
    <mergeCell ref="K17:M17"/>
    <mergeCell ref="N17:P17"/>
    <mergeCell ref="Q17:S17"/>
    <mergeCell ref="B16:D16"/>
    <mergeCell ref="E16:G16"/>
    <mergeCell ref="H16:J16"/>
    <mergeCell ref="K16:M16"/>
    <mergeCell ref="N16:P16"/>
    <mergeCell ref="Q16:S16"/>
    <mergeCell ref="A14:D14"/>
    <mergeCell ref="A15:D15"/>
    <mergeCell ref="E15:G15"/>
    <mergeCell ref="H15:J15"/>
    <mergeCell ref="K15:M15"/>
    <mergeCell ref="N15:P15"/>
    <mergeCell ref="Q15:S15"/>
    <mergeCell ref="P7:Q7"/>
    <mergeCell ref="R7:S7"/>
    <mergeCell ref="P8:S8"/>
    <mergeCell ref="A11:S11"/>
    <mergeCell ref="P12:S12"/>
    <mergeCell ref="A13:D13"/>
    <mergeCell ref="E13:G13"/>
    <mergeCell ref="H13:J13"/>
    <mergeCell ref="K13:M13"/>
    <mergeCell ref="N13:P13"/>
    <mergeCell ref="D7:E7"/>
    <mergeCell ref="F7:G7"/>
    <mergeCell ref="H7:I7"/>
    <mergeCell ref="J7:K7"/>
    <mergeCell ref="L7:M7"/>
    <mergeCell ref="N7:O7"/>
    <mergeCell ref="D6:E6"/>
    <mergeCell ref="F6:G6"/>
    <mergeCell ref="H6:I6"/>
    <mergeCell ref="J6:K6"/>
    <mergeCell ref="L6:M6"/>
    <mergeCell ref="N6:O6"/>
    <mergeCell ref="P6:Q6"/>
    <mergeCell ref="R6:S6"/>
    <mergeCell ref="Q13:S13"/>
    <mergeCell ref="L4:M4"/>
    <mergeCell ref="N4:O4"/>
    <mergeCell ref="D5:E5"/>
    <mergeCell ref="F5:G5"/>
    <mergeCell ref="H5:I5"/>
    <mergeCell ref="J5:K5"/>
    <mergeCell ref="L5:M5"/>
    <mergeCell ref="N5:O5"/>
    <mergeCell ref="A1:S1"/>
    <mergeCell ref="P2:S2"/>
    <mergeCell ref="A3:A4"/>
    <mergeCell ref="B3:O3"/>
    <mergeCell ref="P3:Q4"/>
    <mergeCell ref="R3:S4"/>
    <mergeCell ref="D4:E4"/>
    <mergeCell ref="F4:G4"/>
    <mergeCell ref="H4:I4"/>
    <mergeCell ref="J4:K4"/>
    <mergeCell ref="P5:Q5"/>
    <mergeCell ref="R5:S5"/>
  </mergeCells>
  <phoneticPr fontId="2"/>
  <printOptions horizontalCentered="1"/>
  <pageMargins left="0.39370078740157483" right="0.39370078740157483" top="0.59055118110236227" bottom="0.59055118110236227" header="0.11811023622047245" footer="0.11811023622047245"/>
  <pageSetup paperSize="9" firstPageNumber="32" orientation="portrait" r:id="rId1"/>
  <headerFooter alignWithMargins="0">
    <oddFooter>&amp;C&amp;"ＭＳ 明朝,標準"&amp;10&amp;P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8A87B-1641-41F9-BB63-91BFC23ADA5D}">
  <dimension ref="A1:R53"/>
  <sheetViews>
    <sheetView view="pageBreakPreview" zoomScaleNormal="100" zoomScaleSheetLayoutView="100" workbookViewId="0">
      <selection activeCell="U36" sqref="U36"/>
    </sheetView>
  </sheetViews>
  <sheetFormatPr defaultColWidth="9" defaultRowHeight="13"/>
  <cols>
    <col min="1" max="1" width="9.08984375" style="696" customWidth="1"/>
    <col min="2" max="2" width="4.453125" style="721" customWidth="1"/>
    <col min="3" max="10" width="9.1796875" style="696" customWidth="1"/>
    <col min="11" max="16384" width="9" style="696"/>
  </cols>
  <sheetData>
    <row r="1" spans="1:18" ht="30" customHeight="1">
      <c r="A1" s="4702" t="s">
        <v>1261</v>
      </c>
      <c r="B1" s="4702"/>
      <c r="C1" s="4702"/>
      <c r="D1" s="4702"/>
      <c r="E1" s="4702"/>
      <c r="F1" s="4702"/>
      <c r="G1" s="4702"/>
      <c r="H1" s="4702"/>
      <c r="I1" s="4702"/>
      <c r="J1" s="4702"/>
      <c r="K1" s="4702"/>
    </row>
    <row r="2" spans="1:18" s="697" customFormat="1" ht="12.75" customHeight="1" thickBot="1">
      <c r="B2" s="698"/>
      <c r="I2" s="4703" t="s">
        <v>1024</v>
      </c>
      <c r="J2" s="4703"/>
      <c r="K2" s="4703"/>
    </row>
    <row r="3" spans="1:18" s="701" customFormat="1" ht="30" customHeight="1">
      <c r="A3" s="4704" t="s">
        <v>1262</v>
      </c>
      <c r="B3" s="4704"/>
      <c r="C3" s="4704"/>
      <c r="D3" s="4704"/>
      <c r="E3" s="699" t="s">
        <v>838</v>
      </c>
      <c r="F3" s="699" t="s">
        <v>1263</v>
      </c>
      <c r="G3" s="699" t="s">
        <v>1002</v>
      </c>
      <c r="H3" s="699" t="s">
        <v>1003</v>
      </c>
      <c r="I3" s="699" t="s">
        <v>1004</v>
      </c>
      <c r="J3" s="699" t="s">
        <v>1021</v>
      </c>
      <c r="K3" s="700" t="s">
        <v>1264</v>
      </c>
    </row>
    <row r="4" spans="1:18" s="701" customFormat="1" ht="16.5" customHeight="1">
      <c r="A4" s="4705" t="s">
        <v>983</v>
      </c>
      <c r="B4" s="4705"/>
      <c r="C4" s="702"/>
      <c r="D4" s="703"/>
      <c r="E4" s="704"/>
      <c r="F4" s="705"/>
      <c r="G4" s="705"/>
      <c r="H4" s="705"/>
      <c r="I4" s="705"/>
      <c r="J4" s="705"/>
      <c r="K4" s="706"/>
      <c r="L4" s="705"/>
      <c r="M4" s="705"/>
      <c r="N4" s="705"/>
      <c r="O4" s="705"/>
      <c r="P4" s="705"/>
      <c r="Q4" s="705"/>
      <c r="R4" s="705"/>
    </row>
    <row r="5" spans="1:18" s="701" customFormat="1" ht="16.5" customHeight="1">
      <c r="A5" s="703"/>
      <c r="B5" s="4706" t="s">
        <v>1265</v>
      </c>
      <c r="C5" s="4706"/>
      <c r="D5" s="4706"/>
      <c r="E5" s="707">
        <f>+E6+E7</f>
        <v>3445</v>
      </c>
      <c r="F5" s="708">
        <v>876</v>
      </c>
      <c r="G5" s="708">
        <v>834</v>
      </c>
      <c r="H5" s="708">
        <v>677</v>
      </c>
      <c r="I5" s="708">
        <v>574</v>
      </c>
      <c r="J5" s="708">
        <v>484</v>
      </c>
      <c r="K5" s="708">
        <v>4056</v>
      </c>
    </row>
    <row r="6" spans="1:18" s="701" customFormat="1" ht="16.5" customHeight="1">
      <c r="A6" s="703"/>
      <c r="B6" s="4701" t="s">
        <v>379</v>
      </c>
      <c r="C6" s="4701"/>
      <c r="D6" s="4701"/>
      <c r="E6" s="707">
        <f>SUM(F6:J6)</f>
        <v>951</v>
      </c>
      <c r="F6" s="708">
        <v>336</v>
      </c>
      <c r="G6" s="708">
        <v>252</v>
      </c>
      <c r="H6" s="708">
        <v>189</v>
      </c>
      <c r="I6" s="708">
        <v>96</v>
      </c>
      <c r="J6" s="708">
        <v>78</v>
      </c>
      <c r="K6" s="708">
        <v>1232</v>
      </c>
    </row>
    <row r="7" spans="1:18" s="701" customFormat="1" ht="16.5" customHeight="1">
      <c r="A7" s="709"/>
      <c r="B7" s="4716" t="s">
        <v>380</v>
      </c>
      <c r="C7" s="4716"/>
      <c r="D7" s="4716"/>
      <c r="E7" s="710">
        <f>SUM(F7:J7)</f>
        <v>2494</v>
      </c>
      <c r="F7" s="711">
        <v>540</v>
      </c>
      <c r="G7" s="711">
        <v>582</v>
      </c>
      <c r="H7" s="711">
        <v>488</v>
      </c>
      <c r="I7" s="711">
        <v>478</v>
      </c>
      <c r="J7" s="711">
        <v>406</v>
      </c>
      <c r="K7" s="711">
        <v>2824</v>
      </c>
    </row>
    <row r="8" spans="1:18" s="712" customFormat="1" ht="16.5" customHeight="1">
      <c r="A8" s="4705" t="s">
        <v>984</v>
      </c>
      <c r="B8" s="4705"/>
      <c r="C8" s="702"/>
      <c r="D8" s="703"/>
      <c r="E8" s="704"/>
      <c r="F8" s="705"/>
      <c r="G8" s="705"/>
      <c r="H8" s="705"/>
      <c r="I8" s="705"/>
      <c r="J8" s="705"/>
      <c r="K8" s="706"/>
    </row>
    <row r="9" spans="1:18" s="701" customFormat="1" ht="16.5" customHeight="1">
      <c r="A9" s="703"/>
      <c r="B9" s="4706" t="s">
        <v>1265</v>
      </c>
      <c r="C9" s="4706"/>
      <c r="D9" s="4706"/>
      <c r="E9" s="707">
        <f>+E10+E11</f>
        <v>3075</v>
      </c>
      <c r="F9" s="708">
        <v>812</v>
      </c>
      <c r="G9" s="708">
        <v>727</v>
      </c>
      <c r="H9" s="708">
        <v>699</v>
      </c>
      <c r="I9" s="708">
        <v>540</v>
      </c>
      <c r="J9" s="708">
        <v>297</v>
      </c>
      <c r="K9" s="708">
        <v>3928</v>
      </c>
    </row>
    <row r="10" spans="1:18" s="701" customFormat="1" ht="16.5" customHeight="1">
      <c r="A10" s="703"/>
      <c r="B10" s="4701" t="s">
        <v>379</v>
      </c>
      <c r="C10" s="4701"/>
      <c r="D10" s="4701"/>
      <c r="E10" s="707">
        <f>SUM(F10:J10)</f>
        <v>836</v>
      </c>
      <c r="F10" s="708">
        <v>279</v>
      </c>
      <c r="G10" s="708">
        <v>222</v>
      </c>
      <c r="H10" s="708">
        <v>163</v>
      </c>
      <c r="I10" s="708">
        <v>108</v>
      </c>
      <c r="J10" s="708">
        <v>64</v>
      </c>
      <c r="K10" s="708">
        <v>1181</v>
      </c>
    </row>
    <row r="11" spans="1:18" s="701" customFormat="1" ht="16.5" customHeight="1">
      <c r="A11" s="709"/>
      <c r="B11" s="4716" t="s">
        <v>380</v>
      </c>
      <c r="C11" s="4716"/>
      <c r="D11" s="4716"/>
      <c r="E11" s="710">
        <f>SUM(F11:J11)</f>
        <v>2239</v>
      </c>
      <c r="F11" s="711">
        <v>533</v>
      </c>
      <c r="G11" s="711">
        <v>505</v>
      </c>
      <c r="H11" s="711">
        <v>536</v>
      </c>
      <c r="I11" s="711">
        <v>432</v>
      </c>
      <c r="J11" s="711">
        <v>233</v>
      </c>
      <c r="K11" s="711">
        <v>2747</v>
      </c>
    </row>
    <row r="12" spans="1:18" s="712" customFormat="1" ht="16.5" customHeight="1">
      <c r="A12" s="713" t="s">
        <v>1008</v>
      </c>
      <c r="B12" s="714"/>
      <c r="C12" s="715"/>
      <c r="D12" s="715"/>
      <c r="E12" s="707"/>
      <c r="F12" s="708"/>
      <c r="G12" s="708"/>
      <c r="H12" s="708"/>
      <c r="I12" s="708"/>
      <c r="J12" s="708"/>
      <c r="K12" s="716"/>
    </row>
    <row r="13" spans="1:18" s="701" customFormat="1" ht="16.5" customHeight="1">
      <c r="A13" s="717"/>
      <c r="B13" s="4706" t="s">
        <v>1265</v>
      </c>
      <c r="C13" s="4706"/>
      <c r="D13" s="4706"/>
      <c r="E13" s="707">
        <v>2498</v>
      </c>
      <c r="F13" s="708">
        <v>694</v>
      </c>
      <c r="G13" s="708">
        <v>697</v>
      </c>
      <c r="H13" s="708">
        <v>575</v>
      </c>
      <c r="I13" s="708">
        <v>353</v>
      </c>
      <c r="J13" s="708">
        <v>179</v>
      </c>
      <c r="K13" s="708">
        <v>3264</v>
      </c>
    </row>
    <row r="14" spans="1:18" s="701" customFormat="1" ht="16.5" customHeight="1">
      <c r="A14" s="717"/>
      <c r="B14" s="4701" t="s">
        <v>379</v>
      </c>
      <c r="C14" s="4701"/>
      <c r="D14" s="4701"/>
      <c r="E14" s="707">
        <v>605</v>
      </c>
      <c r="F14" s="708">
        <v>209</v>
      </c>
      <c r="G14" s="708">
        <v>181</v>
      </c>
      <c r="H14" s="708">
        <v>115</v>
      </c>
      <c r="I14" s="708">
        <v>61</v>
      </c>
      <c r="J14" s="708">
        <v>39</v>
      </c>
      <c r="K14" s="708">
        <v>872</v>
      </c>
    </row>
    <row r="15" spans="1:18" s="701" customFormat="1" ht="16.5" customHeight="1" thickBot="1">
      <c r="A15" s="718"/>
      <c r="B15" s="4717" t="s">
        <v>380</v>
      </c>
      <c r="C15" s="4717"/>
      <c r="D15" s="4717"/>
      <c r="E15" s="719">
        <v>1893</v>
      </c>
      <c r="F15" s="720">
        <v>485</v>
      </c>
      <c r="G15" s="720">
        <v>516</v>
      </c>
      <c r="H15" s="720">
        <v>460</v>
      </c>
      <c r="I15" s="720">
        <v>292</v>
      </c>
      <c r="J15" s="720">
        <v>140</v>
      </c>
      <c r="K15" s="720">
        <v>2392</v>
      </c>
    </row>
    <row r="16" spans="1:18">
      <c r="I16" s="4703" t="s">
        <v>1013</v>
      </c>
      <c r="J16" s="4703"/>
      <c r="K16" s="4703"/>
    </row>
    <row r="17" spans="1:13" ht="10.5" customHeight="1"/>
    <row r="18" spans="1:13" ht="30" customHeight="1">
      <c r="A18" s="4702" t="s">
        <v>1266</v>
      </c>
      <c r="B18" s="4702"/>
      <c r="C18" s="4702"/>
      <c r="D18" s="4702"/>
      <c r="E18" s="4702"/>
      <c r="F18" s="4702"/>
      <c r="G18" s="4702"/>
      <c r="H18" s="4702"/>
      <c r="I18" s="4702"/>
      <c r="J18" s="4702"/>
      <c r="K18" s="4702"/>
    </row>
    <row r="19" spans="1:13" s="724" customFormat="1" ht="15" customHeight="1" thickBot="1">
      <c r="A19" s="722"/>
      <c r="B19" s="723"/>
      <c r="C19" s="722"/>
      <c r="D19" s="722"/>
      <c r="E19" s="722"/>
      <c r="F19" s="722"/>
      <c r="G19" s="722"/>
      <c r="H19" s="722"/>
      <c r="I19" s="722"/>
      <c r="J19" s="4703" t="s">
        <v>1024</v>
      </c>
      <c r="K19" s="4703"/>
    </row>
    <row r="20" spans="1:13">
      <c r="A20" s="4707" t="s">
        <v>1267</v>
      </c>
      <c r="B20" s="4707"/>
      <c r="C20" s="4708"/>
      <c r="D20" s="4711" t="s">
        <v>1268</v>
      </c>
      <c r="E20" s="4712"/>
      <c r="F20" s="4713"/>
      <c r="G20" s="4711" t="s">
        <v>1269</v>
      </c>
      <c r="H20" s="4712"/>
      <c r="I20" s="4713"/>
      <c r="J20" s="4714" t="s">
        <v>1270</v>
      </c>
      <c r="K20" s="4715"/>
    </row>
    <row r="21" spans="1:13" ht="26">
      <c r="A21" s="4709"/>
      <c r="B21" s="4709"/>
      <c r="C21" s="4710"/>
      <c r="D21" s="725" t="s">
        <v>1271</v>
      </c>
      <c r="E21" s="725" t="s">
        <v>1272</v>
      </c>
      <c r="F21" s="726" t="s">
        <v>1273</v>
      </c>
      <c r="G21" s="725" t="s">
        <v>1271</v>
      </c>
      <c r="H21" s="725" t="s">
        <v>1272</v>
      </c>
      <c r="I21" s="726" t="s">
        <v>1273</v>
      </c>
      <c r="J21" s="725" t="s">
        <v>1271</v>
      </c>
      <c r="K21" s="727" t="s">
        <v>1272</v>
      </c>
    </row>
    <row r="22" spans="1:13" ht="16.5" customHeight="1">
      <c r="A22" s="4718" t="s">
        <v>983</v>
      </c>
      <c r="B22" s="4718"/>
      <c r="C22" s="4719"/>
      <c r="D22" s="708"/>
      <c r="E22" s="708"/>
      <c r="F22" s="728"/>
      <c r="G22" s="729"/>
      <c r="H22" s="730"/>
      <c r="I22" s="729"/>
      <c r="J22" s="708"/>
      <c r="K22" s="708"/>
    </row>
    <row r="23" spans="1:13" s="735" customFormat="1" ht="16.5" customHeight="1">
      <c r="A23" s="4720" t="s">
        <v>1274</v>
      </c>
      <c r="B23" s="4720"/>
      <c r="C23" s="4721"/>
      <c r="D23" s="731">
        <v>14516</v>
      </c>
      <c r="E23" s="731">
        <v>67186</v>
      </c>
      <c r="F23" s="732">
        <f>D23/E23*100</f>
        <v>21.605691661953383</v>
      </c>
      <c r="G23" s="733">
        <v>3.88</v>
      </c>
      <c r="H23" s="734">
        <v>305.87</v>
      </c>
      <c r="I23" s="733">
        <f>G23/H23*100</f>
        <v>1.2685127668617386</v>
      </c>
      <c r="J23" s="731">
        <v>3741.2</v>
      </c>
      <c r="K23" s="731">
        <f>E23/H23</f>
        <v>219.65540916075457</v>
      </c>
    </row>
    <row r="24" spans="1:13" ht="16.5" customHeight="1">
      <c r="A24" s="736" t="s">
        <v>1275</v>
      </c>
      <c r="B24" s="4722" t="s">
        <v>1276</v>
      </c>
      <c r="C24" s="4723"/>
      <c r="D24" s="708">
        <v>7501</v>
      </c>
      <c r="E24" s="737" t="s">
        <v>1011</v>
      </c>
      <c r="F24" s="728">
        <f>D24/E23*100</f>
        <v>11.164528324353288</v>
      </c>
      <c r="G24" s="729">
        <v>2.2799999999999998</v>
      </c>
      <c r="H24" s="737" t="s">
        <v>1011</v>
      </c>
      <c r="I24" s="729">
        <f>G24/H23*100</f>
        <v>0.74541471867133091</v>
      </c>
      <c r="J24" s="708">
        <v>3289.9</v>
      </c>
      <c r="K24" s="737" t="s">
        <v>1011</v>
      </c>
    </row>
    <row r="25" spans="1:13" ht="16.5" customHeight="1">
      <c r="A25" s="738" t="s">
        <v>1277</v>
      </c>
      <c r="B25" s="4724" t="s">
        <v>1278</v>
      </c>
      <c r="C25" s="4725"/>
      <c r="D25" s="711">
        <v>7015</v>
      </c>
      <c r="E25" s="711" t="s">
        <v>1012</v>
      </c>
      <c r="F25" s="739">
        <f>D25/E23*100</f>
        <v>10.441163337600095</v>
      </c>
      <c r="G25" s="740">
        <v>1.6</v>
      </c>
      <c r="H25" s="711" t="s">
        <v>1012</v>
      </c>
      <c r="I25" s="740">
        <f>G25/H23*100</f>
        <v>0.52309804819040773</v>
      </c>
      <c r="J25" s="711">
        <v>4384.3999999999996</v>
      </c>
      <c r="K25" s="711" t="s">
        <v>1012</v>
      </c>
    </row>
    <row r="26" spans="1:13" ht="16.5" customHeight="1">
      <c r="A26" s="4718" t="s">
        <v>984</v>
      </c>
      <c r="B26" s="4718"/>
      <c r="C26" s="4719"/>
      <c r="D26" s="708"/>
      <c r="E26" s="708"/>
      <c r="F26" s="728"/>
      <c r="G26" s="729"/>
      <c r="H26" s="730"/>
      <c r="I26" s="729"/>
      <c r="J26" s="708"/>
      <c r="K26" s="708"/>
    </row>
    <row r="27" spans="1:13" s="735" customFormat="1" ht="16.5" customHeight="1">
      <c r="A27" s="4720" t="s">
        <v>1274</v>
      </c>
      <c r="B27" s="4720"/>
      <c r="C27" s="4721"/>
      <c r="D27" s="731">
        <v>21272</v>
      </c>
      <c r="E27" s="731">
        <v>71887</v>
      </c>
      <c r="F27" s="732">
        <f>D27/E27*100</f>
        <v>29.5908856956056</v>
      </c>
      <c r="G27" s="733">
        <v>5.4</v>
      </c>
      <c r="H27" s="734">
        <v>306</v>
      </c>
      <c r="I27" s="733">
        <f>G27/H27*100</f>
        <v>1.7647058823529411</v>
      </c>
      <c r="J27" s="731">
        <v>4621.2</v>
      </c>
      <c r="K27" s="731">
        <f>E27/H27</f>
        <v>234.92483660130719</v>
      </c>
    </row>
    <row r="28" spans="1:13" ht="16.5" customHeight="1">
      <c r="A28" s="736" t="s">
        <v>1275</v>
      </c>
      <c r="B28" s="4722" t="s">
        <v>1279</v>
      </c>
      <c r="C28" s="4723"/>
      <c r="D28" s="708">
        <v>8164</v>
      </c>
      <c r="E28" s="737" t="s">
        <v>1011</v>
      </c>
      <c r="F28" s="728">
        <f>D28/E27*100</f>
        <v>11.356712618415013</v>
      </c>
      <c r="G28" s="729">
        <v>1.9</v>
      </c>
      <c r="H28" s="737" t="s">
        <v>1011</v>
      </c>
      <c r="I28" s="729">
        <f>G28/H27*100</f>
        <v>0.62091503267973858</v>
      </c>
      <c r="J28" s="708">
        <v>4343</v>
      </c>
      <c r="K28" s="737" t="s">
        <v>1011</v>
      </c>
    </row>
    <row r="29" spans="1:13" ht="16.5" customHeight="1">
      <c r="A29" s="736" t="s">
        <v>1277</v>
      </c>
      <c r="B29" s="4722" t="s">
        <v>1276</v>
      </c>
      <c r="C29" s="4726"/>
      <c r="D29" s="708">
        <v>8022</v>
      </c>
      <c r="E29" s="708" t="s">
        <v>1012</v>
      </c>
      <c r="F29" s="728">
        <f>D29/E27*100</f>
        <v>11.159180380319111</v>
      </c>
      <c r="G29" s="729">
        <v>2.2999999999999998</v>
      </c>
      <c r="H29" s="708" t="s">
        <v>1012</v>
      </c>
      <c r="I29" s="729">
        <f>G29/H27*100</f>
        <v>0.75163398692810446</v>
      </c>
      <c r="J29" s="708">
        <v>3518</v>
      </c>
      <c r="K29" s="708" t="s">
        <v>1012</v>
      </c>
      <c r="M29" s="741"/>
    </row>
    <row r="30" spans="1:13" ht="16.5" customHeight="1">
      <c r="A30" s="742" t="s">
        <v>1280</v>
      </c>
      <c r="B30" s="4724" t="s">
        <v>1281</v>
      </c>
      <c r="C30" s="4725"/>
      <c r="D30" s="743">
        <v>5086</v>
      </c>
      <c r="E30" s="744" t="s">
        <v>1012</v>
      </c>
      <c r="F30" s="745">
        <f>D30/E27*100</f>
        <v>7.0749926968714796</v>
      </c>
      <c r="G30" s="746">
        <v>1.22</v>
      </c>
      <c r="H30" s="744" t="s">
        <v>1012</v>
      </c>
      <c r="I30" s="746">
        <f>G30/H27*100</f>
        <v>0.39869281045751637</v>
      </c>
      <c r="J30" s="744">
        <v>4203</v>
      </c>
      <c r="K30" s="744" t="s">
        <v>1012</v>
      </c>
    </row>
    <row r="31" spans="1:13" ht="16.5" customHeight="1">
      <c r="A31" s="713" t="s">
        <v>1008</v>
      </c>
      <c r="B31" s="713"/>
      <c r="C31" s="747"/>
      <c r="D31" s="708"/>
      <c r="E31" s="708"/>
      <c r="F31" s="728"/>
      <c r="G31" s="729"/>
      <c r="H31" s="730"/>
      <c r="I31" s="729"/>
      <c r="J31" s="708"/>
      <c r="K31" s="708"/>
    </row>
    <row r="32" spans="1:13" s="735" customFormat="1" ht="16.5" customHeight="1">
      <c r="A32" s="4720" t="s">
        <v>1274</v>
      </c>
      <c r="B32" s="4720"/>
      <c r="C32" s="4721"/>
      <c r="D32" s="731">
        <v>22984</v>
      </c>
      <c r="E32" s="731">
        <v>74982</v>
      </c>
      <c r="F32" s="732">
        <v>30.652689978928276</v>
      </c>
      <c r="G32" s="733">
        <v>5.7</v>
      </c>
      <c r="H32" s="734">
        <v>306</v>
      </c>
      <c r="I32" s="733">
        <v>1.8627450980392157</v>
      </c>
      <c r="J32" s="731">
        <v>4621.2</v>
      </c>
      <c r="K32" s="731">
        <v>245.0392156862745</v>
      </c>
    </row>
    <row r="33" spans="1:11" ht="16.5" customHeight="1">
      <c r="A33" s="736" t="s">
        <v>1275</v>
      </c>
      <c r="B33" s="717" t="s">
        <v>1276</v>
      </c>
      <c r="C33" s="748"/>
      <c r="D33" s="708">
        <v>9128</v>
      </c>
      <c r="E33" s="737" t="s">
        <v>1011</v>
      </c>
      <c r="F33" s="728">
        <v>12.173588327865355</v>
      </c>
      <c r="G33" s="729">
        <v>2.58</v>
      </c>
      <c r="H33" s="737" t="s">
        <v>1011</v>
      </c>
      <c r="I33" s="729">
        <v>0.8431372549019609</v>
      </c>
      <c r="J33" s="708">
        <v>3538</v>
      </c>
      <c r="K33" s="737" t="s">
        <v>1011</v>
      </c>
    </row>
    <row r="34" spans="1:11" ht="16.5" customHeight="1">
      <c r="A34" s="736" t="s">
        <v>1277</v>
      </c>
      <c r="B34" s="717" t="s">
        <v>1278</v>
      </c>
      <c r="C34" s="749"/>
      <c r="D34" s="708">
        <v>8342</v>
      </c>
      <c r="E34" s="708" t="s">
        <v>1012</v>
      </c>
      <c r="F34" s="728">
        <v>11.125336747486063</v>
      </c>
      <c r="G34" s="729">
        <v>1.88</v>
      </c>
      <c r="H34" s="708" t="s">
        <v>1012</v>
      </c>
      <c r="I34" s="729">
        <v>0.61437908496732019</v>
      </c>
      <c r="J34" s="708">
        <v>4437.2</v>
      </c>
      <c r="K34" s="708" t="s">
        <v>1012</v>
      </c>
    </row>
    <row r="35" spans="1:11" ht="16.5" customHeight="1" thickBot="1">
      <c r="A35" s="750" t="s">
        <v>1280</v>
      </c>
      <c r="B35" s="718" t="s">
        <v>1281</v>
      </c>
      <c r="C35" s="751"/>
      <c r="D35" s="752">
        <v>5514</v>
      </c>
      <c r="E35" s="753" t="s">
        <v>1012</v>
      </c>
      <c r="F35" s="754">
        <v>7.3537649035768577</v>
      </c>
      <c r="G35" s="755">
        <v>1.22</v>
      </c>
      <c r="H35" s="753" t="s">
        <v>1012</v>
      </c>
      <c r="I35" s="755">
        <v>0.39869281045751637</v>
      </c>
      <c r="J35" s="753">
        <v>4519.7</v>
      </c>
      <c r="K35" s="753" t="s">
        <v>1012</v>
      </c>
    </row>
    <row r="36" spans="1:11">
      <c r="A36" s="4727"/>
      <c r="B36" s="4727"/>
      <c r="C36" s="4727"/>
      <c r="D36" s="4727"/>
      <c r="E36" s="4727"/>
      <c r="F36" s="4727"/>
      <c r="G36" s="4727"/>
      <c r="H36" s="4727"/>
      <c r="I36" s="4727"/>
      <c r="J36" s="4703" t="s">
        <v>1013</v>
      </c>
      <c r="K36" s="4703"/>
    </row>
    <row r="37" spans="1:11" ht="10.5" customHeight="1"/>
    <row r="38" spans="1:11" ht="30" customHeight="1">
      <c r="A38" s="4702" t="s">
        <v>1282</v>
      </c>
      <c r="B38" s="4702"/>
      <c r="C38" s="4702"/>
      <c r="D38" s="4702"/>
      <c r="E38" s="4702"/>
      <c r="F38" s="4702"/>
      <c r="G38" s="4702"/>
      <c r="H38" s="4702"/>
      <c r="I38" s="4702"/>
      <c r="J38" s="4702"/>
      <c r="K38" s="4702"/>
    </row>
    <row r="39" spans="1:11" ht="15" customHeight="1" thickBot="1">
      <c r="A39" s="697"/>
      <c r="B39" s="698"/>
      <c r="C39" s="697"/>
      <c r="D39" s="697"/>
      <c r="J39" s="4728" t="s">
        <v>1283</v>
      </c>
      <c r="K39" s="4728"/>
    </row>
    <row r="40" spans="1:11" ht="35.25" customHeight="1">
      <c r="A40" s="4729" t="s">
        <v>1284</v>
      </c>
      <c r="B40" s="4729"/>
      <c r="C40" s="4730"/>
      <c r="D40" s="4731" t="s">
        <v>1285</v>
      </c>
      <c r="E40" s="4731"/>
      <c r="F40" s="4731" t="s">
        <v>1286</v>
      </c>
      <c r="G40" s="4731"/>
      <c r="H40" s="4731" t="s">
        <v>1287</v>
      </c>
      <c r="I40" s="4731"/>
      <c r="J40" s="4731" t="s">
        <v>1288</v>
      </c>
      <c r="K40" s="4732"/>
    </row>
    <row r="41" spans="1:11" ht="16.5" customHeight="1">
      <c r="A41" s="756" t="s">
        <v>983</v>
      </c>
      <c r="B41" s="757"/>
      <c r="C41" s="758"/>
      <c r="D41" s="759"/>
      <c r="E41" s="760"/>
      <c r="F41" s="761"/>
      <c r="G41" s="760"/>
      <c r="H41" s="761"/>
      <c r="I41" s="760"/>
      <c r="J41" s="761"/>
      <c r="K41" s="760"/>
    </row>
    <row r="42" spans="1:11" s="735" customFormat="1" ht="16.5" customHeight="1">
      <c r="A42" s="717"/>
      <c r="B42" s="762"/>
      <c r="C42" s="763" t="s">
        <v>1289</v>
      </c>
      <c r="D42" s="764"/>
      <c r="E42" s="765">
        <v>67186</v>
      </c>
      <c r="F42" s="717"/>
      <c r="G42" s="765">
        <v>6121</v>
      </c>
      <c r="H42" s="717"/>
      <c r="I42" s="765">
        <v>8523</v>
      </c>
      <c r="J42" s="717"/>
      <c r="K42" s="765">
        <f>+E42+G42-I42</f>
        <v>64784</v>
      </c>
    </row>
    <row r="43" spans="1:11" ht="16.5" customHeight="1">
      <c r="A43" s="766"/>
      <c r="B43" s="736" t="s">
        <v>1290</v>
      </c>
      <c r="C43" s="763" t="s">
        <v>1177</v>
      </c>
      <c r="D43" s="767"/>
      <c r="E43" s="768">
        <v>34057</v>
      </c>
      <c r="F43" s="769"/>
      <c r="G43" s="768">
        <v>5827</v>
      </c>
      <c r="H43" s="769"/>
      <c r="I43" s="768">
        <v>7253</v>
      </c>
      <c r="J43" s="769"/>
      <c r="K43" s="768">
        <f>+E43+G43-I43</f>
        <v>32631</v>
      </c>
    </row>
    <row r="44" spans="1:11" ht="16.5" customHeight="1">
      <c r="A44" s="770"/>
      <c r="B44" s="742" t="s">
        <v>1291</v>
      </c>
      <c r="C44" s="771" t="s">
        <v>1292</v>
      </c>
      <c r="D44" s="772"/>
      <c r="E44" s="773">
        <v>7323</v>
      </c>
      <c r="F44" s="774"/>
      <c r="G44" s="773">
        <v>294</v>
      </c>
      <c r="H44" s="774"/>
      <c r="I44" s="773">
        <v>1337</v>
      </c>
      <c r="J44" s="774"/>
      <c r="K44" s="773">
        <f>+E44+G44-I44</f>
        <v>6280</v>
      </c>
    </row>
    <row r="45" spans="1:11" ht="16.5" customHeight="1">
      <c r="A45" s="756" t="s">
        <v>984</v>
      </c>
      <c r="B45" s="757"/>
      <c r="C45" s="758"/>
      <c r="D45" s="775"/>
      <c r="E45" s="776"/>
      <c r="F45" s="777"/>
      <c r="G45" s="776"/>
      <c r="H45" s="777"/>
      <c r="I45" s="776"/>
      <c r="J45" s="777"/>
      <c r="K45" s="776"/>
    </row>
    <row r="46" spans="1:11" s="735" customFormat="1" ht="16.5" customHeight="1">
      <c r="A46" s="717"/>
      <c r="B46" s="762"/>
      <c r="C46" s="763" t="s">
        <v>1289</v>
      </c>
      <c r="D46" s="764"/>
      <c r="E46" s="765">
        <v>71887</v>
      </c>
      <c r="F46" s="717"/>
      <c r="G46" s="765">
        <v>5828</v>
      </c>
      <c r="H46" s="717"/>
      <c r="I46" s="765">
        <v>8229</v>
      </c>
      <c r="J46" s="717"/>
      <c r="K46" s="765">
        <f>+E46+G46-I46</f>
        <v>69486</v>
      </c>
    </row>
    <row r="47" spans="1:11" ht="16.5" customHeight="1">
      <c r="A47" s="766"/>
      <c r="B47" s="736" t="s">
        <v>1290</v>
      </c>
      <c r="C47" s="763" t="s">
        <v>1177</v>
      </c>
      <c r="D47" s="767"/>
      <c r="E47" s="768">
        <v>36448</v>
      </c>
      <c r="F47" s="769"/>
      <c r="G47" s="768">
        <v>5477</v>
      </c>
      <c r="H47" s="769"/>
      <c r="I47" s="768">
        <v>7020</v>
      </c>
      <c r="J47" s="769"/>
      <c r="K47" s="768">
        <f>+E47+G47-I47</f>
        <v>34905</v>
      </c>
    </row>
    <row r="48" spans="1:11" ht="16.5" customHeight="1">
      <c r="A48" s="770"/>
      <c r="B48" s="742" t="s">
        <v>1291</v>
      </c>
      <c r="C48" s="771" t="s">
        <v>1292</v>
      </c>
      <c r="D48" s="772"/>
      <c r="E48" s="773">
        <v>10907</v>
      </c>
      <c r="F48" s="769"/>
      <c r="G48" s="773">
        <v>332</v>
      </c>
      <c r="H48" s="769"/>
      <c r="I48" s="773">
        <v>1186</v>
      </c>
      <c r="J48" s="769"/>
      <c r="K48" s="773">
        <f>+E48+G48-I48</f>
        <v>10053</v>
      </c>
    </row>
    <row r="49" spans="1:11" ht="16.5" customHeight="1">
      <c r="A49" s="778" t="s">
        <v>1008</v>
      </c>
      <c r="B49" s="779"/>
      <c r="C49" s="780"/>
      <c r="D49" s="775"/>
      <c r="E49" s="776"/>
      <c r="F49" s="777"/>
      <c r="G49" s="776"/>
      <c r="H49" s="777"/>
      <c r="I49" s="776"/>
      <c r="J49" s="777"/>
      <c r="K49" s="776"/>
    </row>
    <row r="50" spans="1:11" s="735" customFormat="1" ht="16.5" customHeight="1">
      <c r="A50" s="717"/>
      <c r="B50" s="762"/>
      <c r="C50" s="763" t="s">
        <v>1289</v>
      </c>
      <c r="D50" s="764"/>
      <c r="E50" s="765">
        <v>74982</v>
      </c>
      <c r="F50" s="717"/>
      <c r="G50" s="765">
        <v>5355</v>
      </c>
      <c r="H50" s="717"/>
      <c r="I50" s="765">
        <v>8868</v>
      </c>
      <c r="J50" s="717"/>
      <c r="K50" s="765">
        <v>71469</v>
      </c>
    </row>
    <row r="51" spans="1:11" ht="16.5" customHeight="1">
      <c r="A51" s="766"/>
      <c r="B51" s="736" t="s">
        <v>1290</v>
      </c>
      <c r="C51" s="763" t="s">
        <v>1177</v>
      </c>
      <c r="D51" s="781"/>
      <c r="E51" s="768">
        <v>39831</v>
      </c>
      <c r="F51" s="766"/>
      <c r="G51" s="768">
        <v>4983</v>
      </c>
      <c r="H51" s="766"/>
      <c r="I51" s="768">
        <v>7473</v>
      </c>
      <c r="J51" s="766"/>
      <c r="K51" s="768">
        <v>37341</v>
      </c>
    </row>
    <row r="52" spans="1:11" ht="16.5" customHeight="1" thickBot="1">
      <c r="A52" s="782"/>
      <c r="B52" s="750" t="s">
        <v>1291</v>
      </c>
      <c r="C52" s="783" t="s">
        <v>1292</v>
      </c>
      <c r="D52" s="784"/>
      <c r="E52" s="785">
        <v>8819</v>
      </c>
      <c r="F52" s="782"/>
      <c r="G52" s="785">
        <v>372</v>
      </c>
      <c r="H52" s="782"/>
      <c r="I52" s="785">
        <v>1395</v>
      </c>
      <c r="J52" s="782"/>
      <c r="K52" s="785">
        <v>7796</v>
      </c>
    </row>
    <row r="53" spans="1:11">
      <c r="A53" s="4727" t="s">
        <v>1293</v>
      </c>
      <c r="B53" s="4727"/>
      <c r="C53" s="4727"/>
      <c r="D53" s="4727"/>
      <c r="E53" s="4727"/>
      <c r="F53" s="4727"/>
      <c r="G53" s="4727"/>
      <c r="H53" s="4727"/>
      <c r="I53" s="4727"/>
      <c r="J53" s="4703" t="s">
        <v>1013</v>
      </c>
      <c r="K53" s="4703"/>
    </row>
  </sheetData>
  <mergeCells count="42">
    <mergeCell ref="A53:I53"/>
    <mergeCell ref="J53:K53"/>
    <mergeCell ref="A38:K38"/>
    <mergeCell ref="J39:K39"/>
    <mergeCell ref="A40:C40"/>
    <mergeCell ref="D40:E40"/>
    <mergeCell ref="F40:G40"/>
    <mergeCell ref="H40:I40"/>
    <mergeCell ref="J40:K40"/>
    <mergeCell ref="J36:K36"/>
    <mergeCell ref="A22:C22"/>
    <mergeCell ref="A23:C23"/>
    <mergeCell ref="B24:C24"/>
    <mergeCell ref="B25:C25"/>
    <mergeCell ref="A26:C26"/>
    <mergeCell ref="A27:C27"/>
    <mergeCell ref="B28:C28"/>
    <mergeCell ref="B29:C29"/>
    <mergeCell ref="B30:C30"/>
    <mergeCell ref="A32:C32"/>
    <mergeCell ref="A36:I36"/>
    <mergeCell ref="A20:C21"/>
    <mergeCell ref="D20:F20"/>
    <mergeCell ref="G20:I20"/>
    <mergeCell ref="J20:K20"/>
    <mergeCell ref="B7:D7"/>
    <mergeCell ref="A8:B8"/>
    <mergeCell ref="B9:D9"/>
    <mergeCell ref="B10:D10"/>
    <mergeCell ref="B11:D11"/>
    <mergeCell ref="B13:D13"/>
    <mergeCell ref="B14:D14"/>
    <mergeCell ref="B15:D15"/>
    <mergeCell ref="I16:K16"/>
    <mergeCell ref="A18:K18"/>
    <mergeCell ref="J19:K19"/>
    <mergeCell ref="B6:D6"/>
    <mergeCell ref="A1:K1"/>
    <mergeCell ref="I2:K2"/>
    <mergeCell ref="A3:D3"/>
    <mergeCell ref="A4:B4"/>
    <mergeCell ref="B5:D5"/>
  </mergeCells>
  <phoneticPr fontId="2"/>
  <printOptions horizontalCentered="1"/>
  <pageMargins left="0.39370078740157483" right="0.39370078740157483" top="0.59055118110236227" bottom="0.59055118110236227" header="0.11811023622047245" footer="0.11811023622047245"/>
  <pageSetup paperSize="9" firstPageNumber="33" orientation="portrait" r:id="rId1"/>
  <headerFooter alignWithMargins="0">
    <oddFooter>&amp;C&amp;"ＭＳ 明朝,標準"&amp;10&amp;P</oddFooter>
  </headerFooter>
  <rowBreaks count="1" manualBreakCount="1">
    <brk id="37"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07EE5-7A23-4406-A2B6-3F4A3FCE0510}">
  <dimension ref="A1:AC75"/>
  <sheetViews>
    <sheetView view="pageBreakPreview" topLeftCell="A16" zoomScaleNormal="100" zoomScaleSheetLayoutView="100" workbookViewId="0">
      <selection activeCell="U36" sqref="U36"/>
    </sheetView>
  </sheetViews>
  <sheetFormatPr defaultColWidth="9" defaultRowHeight="13"/>
  <cols>
    <col min="1" max="3" width="1.90625" style="786" customWidth="1"/>
    <col min="4" max="4" width="12.90625" style="786" customWidth="1"/>
    <col min="5" max="5" width="7.90625" style="845" customWidth="1"/>
    <col min="6" max="7" width="7.90625" style="786" customWidth="1"/>
    <col min="8" max="8" width="8.36328125" style="786" customWidth="1"/>
    <col min="9" max="10" width="1.90625" style="786" customWidth="1"/>
    <col min="11" max="11" width="10.81640625" style="786" customWidth="1"/>
    <col min="12" max="12" width="7.90625" style="845" customWidth="1"/>
    <col min="13" max="14" width="7.90625" style="786" customWidth="1"/>
    <col min="15" max="15" width="8.36328125" style="786" customWidth="1"/>
    <col min="16" max="16384" width="9" style="786"/>
  </cols>
  <sheetData>
    <row r="1" spans="1:29" ht="26.25" customHeight="1">
      <c r="A1" s="4734" t="s">
        <v>1294</v>
      </c>
      <c r="B1" s="4734"/>
      <c r="C1" s="4734"/>
      <c r="D1" s="4734"/>
      <c r="E1" s="4734"/>
      <c r="F1" s="4734"/>
      <c r="G1" s="4734"/>
      <c r="H1" s="4734"/>
      <c r="I1" s="4734"/>
      <c r="J1" s="4734"/>
      <c r="K1" s="4734"/>
      <c r="L1" s="4734"/>
      <c r="M1" s="4734"/>
      <c r="N1" s="4734"/>
      <c r="O1" s="4734"/>
    </row>
    <row r="2" spans="1:29" s="790" customFormat="1" ht="15" customHeight="1" thickBot="1">
      <c r="A2" s="787"/>
      <c r="B2" s="787"/>
      <c r="C2" s="787"/>
      <c r="D2" s="787"/>
      <c r="E2" s="787"/>
      <c r="F2" s="787"/>
      <c r="G2" s="787"/>
      <c r="H2" s="787"/>
      <c r="I2" s="787"/>
      <c r="J2" s="787"/>
      <c r="K2" s="787"/>
      <c r="L2" s="787"/>
      <c r="M2" s="787"/>
      <c r="N2" s="788"/>
      <c r="O2" s="789" t="s">
        <v>1295</v>
      </c>
    </row>
    <row r="3" spans="1:29" s="794" customFormat="1" ht="61.5" customHeight="1">
      <c r="A3" s="4735" t="s">
        <v>1296</v>
      </c>
      <c r="B3" s="4735"/>
      <c r="C3" s="4735"/>
      <c r="D3" s="4736"/>
      <c r="E3" s="791" t="s">
        <v>838</v>
      </c>
      <c r="F3" s="792" t="s">
        <v>1297</v>
      </c>
      <c r="G3" s="792" t="s">
        <v>1298</v>
      </c>
      <c r="H3" s="793" t="s">
        <v>1299</v>
      </c>
      <c r="I3" s="4737" t="s">
        <v>1296</v>
      </c>
      <c r="J3" s="4738"/>
      <c r="K3" s="4735"/>
      <c r="L3" s="791" t="s">
        <v>838</v>
      </c>
      <c r="M3" s="792" t="s">
        <v>1297</v>
      </c>
      <c r="N3" s="792" t="s">
        <v>1298</v>
      </c>
      <c r="O3" s="793" t="s">
        <v>1300</v>
      </c>
    </row>
    <row r="4" spans="1:29" s="794" customFormat="1" ht="33" customHeight="1">
      <c r="A4" s="4739" t="s">
        <v>1301</v>
      </c>
      <c r="B4" s="4739"/>
      <c r="C4" s="4739"/>
      <c r="D4" s="4740"/>
      <c r="E4" s="795">
        <v>36874</v>
      </c>
      <c r="F4" s="796">
        <v>34057</v>
      </c>
      <c r="G4" s="796">
        <v>2817</v>
      </c>
      <c r="H4" s="796">
        <v>7323</v>
      </c>
      <c r="I4" s="4741" t="s">
        <v>1302</v>
      </c>
      <c r="J4" s="4742"/>
      <c r="K4" s="4743"/>
      <c r="L4" s="797">
        <v>1178</v>
      </c>
      <c r="M4" s="797">
        <v>996</v>
      </c>
      <c r="N4" s="797">
        <v>182</v>
      </c>
      <c r="O4" s="797">
        <v>184</v>
      </c>
      <c r="Q4" s="798"/>
      <c r="R4" s="798"/>
      <c r="S4" s="798"/>
      <c r="T4" s="798"/>
    </row>
    <row r="5" spans="1:29" s="804" customFormat="1" ht="16.5" customHeight="1">
      <c r="A5" s="799"/>
      <c r="B5" s="799"/>
      <c r="C5" s="799"/>
      <c r="D5" s="800"/>
      <c r="E5" s="801"/>
      <c r="F5" s="801"/>
      <c r="G5" s="801"/>
      <c r="H5" s="801"/>
      <c r="I5" s="802"/>
      <c r="J5" s="4744" t="s">
        <v>938</v>
      </c>
      <c r="K5" s="4745"/>
      <c r="L5" s="803">
        <v>943</v>
      </c>
      <c r="M5" s="803">
        <v>860</v>
      </c>
      <c r="N5" s="803">
        <v>83</v>
      </c>
      <c r="O5" s="803">
        <v>83</v>
      </c>
      <c r="Q5" s="805"/>
      <c r="R5" s="805"/>
      <c r="S5" s="805"/>
      <c r="T5" s="805"/>
    </row>
    <row r="6" spans="1:29" s="804" customFormat="1" ht="16.5" customHeight="1">
      <c r="A6" s="806"/>
      <c r="B6" s="4746" t="s">
        <v>1303</v>
      </c>
      <c r="C6" s="4746"/>
      <c r="D6" s="4747"/>
      <c r="E6" s="807">
        <v>27666</v>
      </c>
      <c r="F6" s="807">
        <v>26229</v>
      </c>
      <c r="G6" s="807">
        <v>1437</v>
      </c>
      <c r="H6" s="807">
        <v>5737</v>
      </c>
      <c r="I6" s="802"/>
      <c r="J6" s="805"/>
      <c r="K6" s="808" t="s">
        <v>1304</v>
      </c>
      <c r="L6" s="803">
        <v>291</v>
      </c>
      <c r="M6" s="548">
        <v>234</v>
      </c>
      <c r="N6" s="577">
        <v>57</v>
      </c>
      <c r="O6" s="577">
        <v>57</v>
      </c>
      <c r="Q6" s="806"/>
      <c r="R6" s="809"/>
      <c r="S6" s="805"/>
      <c r="T6" s="805"/>
      <c r="W6" s="805"/>
      <c r="X6" s="810"/>
      <c r="Y6" s="810"/>
      <c r="Z6" s="810"/>
      <c r="AA6" s="810"/>
      <c r="AB6" s="805"/>
    </row>
    <row r="7" spans="1:29" s="804" customFormat="1" ht="16.5" customHeight="1">
      <c r="A7" s="806"/>
      <c r="B7" s="806"/>
      <c r="C7" s="4744" t="s">
        <v>1305</v>
      </c>
      <c r="D7" s="4745"/>
      <c r="E7" s="803">
        <v>4489</v>
      </c>
      <c r="F7" s="803">
        <v>4489</v>
      </c>
      <c r="G7" s="577" t="s">
        <v>356</v>
      </c>
      <c r="H7" s="577" t="s">
        <v>356</v>
      </c>
      <c r="I7" s="802"/>
      <c r="J7" s="805"/>
      <c r="K7" s="808" t="s">
        <v>1306</v>
      </c>
      <c r="L7" s="803">
        <v>7</v>
      </c>
      <c r="M7" s="548">
        <v>6</v>
      </c>
      <c r="N7" s="577">
        <v>1</v>
      </c>
      <c r="O7" s="577">
        <v>1</v>
      </c>
      <c r="Q7" s="805"/>
      <c r="R7" s="809"/>
      <c r="S7" s="810"/>
      <c r="T7" s="810"/>
      <c r="U7" s="811"/>
      <c r="V7" s="811"/>
      <c r="W7" s="809"/>
      <c r="X7" s="810"/>
      <c r="Y7" s="810"/>
      <c r="Z7" s="811"/>
      <c r="AA7" s="811"/>
      <c r="AB7" s="805"/>
    </row>
    <row r="8" spans="1:29" s="804" customFormat="1" ht="16.5" customHeight="1">
      <c r="A8" s="806"/>
      <c r="B8" s="806"/>
      <c r="C8" s="4744" t="s">
        <v>1307</v>
      </c>
      <c r="D8" s="4745"/>
      <c r="E8" s="807">
        <v>23177</v>
      </c>
      <c r="F8" s="807">
        <v>21740</v>
      </c>
      <c r="G8" s="807">
        <v>1437</v>
      </c>
      <c r="H8" s="803">
        <v>5737</v>
      </c>
      <c r="I8" s="802"/>
      <c r="J8" s="805"/>
      <c r="K8" s="808" t="s">
        <v>1308</v>
      </c>
      <c r="L8" s="803">
        <v>2</v>
      </c>
      <c r="M8" s="548">
        <v>2</v>
      </c>
      <c r="N8" s="577" t="s">
        <v>356</v>
      </c>
      <c r="O8" s="577" t="s">
        <v>356</v>
      </c>
      <c r="Q8" s="805"/>
      <c r="R8" s="809"/>
      <c r="S8" s="810"/>
      <c r="T8" s="810"/>
      <c r="U8" s="811"/>
      <c r="V8" s="811"/>
      <c r="W8" s="805"/>
      <c r="X8" s="812"/>
      <c r="Y8" s="812"/>
      <c r="Z8" s="812"/>
      <c r="AA8" s="812"/>
      <c r="AB8" s="805"/>
    </row>
    <row r="9" spans="1:29" s="804" customFormat="1" ht="16.5" customHeight="1">
      <c r="A9" s="806"/>
      <c r="B9" s="806"/>
      <c r="C9" s="806"/>
      <c r="D9" s="808"/>
      <c r="E9" s="813"/>
      <c r="F9" s="813"/>
      <c r="G9" s="813"/>
      <c r="H9" s="813"/>
      <c r="I9" s="802"/>
      <c r="J9" s="805"/>
      <c r="K9" s="808" t="s">
        <v>1309</v>
      </c>
      <c r="L9" s="803">
        <v>24</v>
      </c>
      <c r="M9" s="548">
        <v>18</v>
      </c>
      <c r="N9" s="577">
        <v>6</v>
      </c>
      <c r="O9" s="577">
        <v>6</v>
      </c>
      <c r="Q9" s="810"/>
      <c r="R9" s="809"/>
      <c r="S9" s="810"/>
      <c r="T9" s="810"/>
      <c r="U9" s="811"/>
      <c r="V9" s="811"/>
      <c r="W9" s="805"/>
      <c r="X9" s="805"/>
      <c r="Y9" s="805"/>
      <c r="Z9" s="805"/>
      <c r="AA9" s="805"/>
      <c r="AB9" s="805"/>
    </row>
    <row r="10" spans="1:29" s="804" customFormat="1" ht="16.5" customHeight="1">
      <c r="A10" s="806"/>
      <c r="B10" s="4748" t="s">
        <v>1310</v>
      </c>
      <c r="C10" s="4748"/>
      <c r="D10" s="4749"/>
      <c r="E10" s="803">
        <v>8574</v>
      </c>
      <c r="F10" s="803">
        <v>7253</v>
      </c>
      <c r="G10" s="803">
        <v>1321</v>
      </c>
      <c r="H10" s="803">
        <v>1337</v>
      </c>
      <c r="I10" s="802"/>
      <c r="J10" s="805"/>
      <c r="K10" s="808" t="s">
        <v>1311</v>
      </c>
      <c r="L10" s="803">
        <v>395</v>
      </c>
      <c r="M10" s="548">
        <v>393</v>
      </c>
      <c r="N10" s="814">
        <v>2</v>
      </c>
      <c r="O10" s="577">
        <v>2</v>
      </c>
      <c r="Q10" s="810"/>
      <c r="R10" s="809"/>
      <c r="S10" s="810"/>
      <c r="T10" s="810"/>
      <c r="U10" s="811"/>
      <c r="V10" s="811"/>
      <c r="W10" s="809"/>
      <c r="X10" s="810"/>
      <c r="Y10" s="810"/>
      <c r="Z10" s="810"/>
      <c r="AA10" s="810"/>
      <c r="AB10" s="805"/>
    </row>
    <row r="11" spans="1:29" s="804" customFormat="1" ht="16.5" customHeight="1">
      <c r="A11" s="806"/>
      <c r="B11" s="806"/>
      <c r="C11" s="4744" t="s">
        <v>1312</v>
      </c>
      <c r="D11" s="4745"/>
      <c r="E11" s="803">
        <v>7330</v>
      </c>
      <c r="F11" s="803">
        <v>6197</v>
      </c>
      <c r="G11" s="803">
        <v>1133</v>
      </c>
      <c r="H11" s="803">
        <v>1146</v>
      </c>
      <c r="I11" s="802"/>
      <c r="J11" s="805"/>
      <c r="K11" s="808" t="s">
        <v>1313</v>
      </c>
      <c r="L11" s="803">
        <v>18</v>
      </c>
      <c r="M11" s="548">
        <v>13</v>
      </c>
      <c r="N11" s="548">
        <v>5</v>
      </c>
      <c r="O11" s="548">
        <v>5</v>
      </c>
      <c r="Q11" s="810"/>
      <c r="R11" s="809"/>
      <c r="S11" s="810"/>
      <c r="T11" s="810"/>
      <c r="U11" s="810"/>
      <c r="V11" s="810"/>
      <c r="W11" s="805"/>
      <c r="X11" s="810"/>
      <c r="Y11" s="810"/>
      <c r="Z11" s="811"/>
      <c r="AA11" s="811"/>
      <c r="AB11" s="805"/>
    </row>
    <row r="12" spans="1:29" s="804" customFormat="1" ht="16.5" customHeight="1">
      <c r="A12" s="806"/>
      <c r="B12" s="806"/>
      <c r="C12" s="806"/>
      <c r="D12" s="808" t="s">
        <v>1314</v>
      </c>
      <c r="E12" s="815">
        <v>1094</v>
      </c>
      <c r="F12" s="604">
        <v>763</v>
      </c>
      <c r="G12" s="604">
        <v>331</v>
      </c>
      <c r="H12" s="604">
        <v>341</v>
      </c>
      <c r="I12" s="802"/>
      <c r="J12" s="805"/>
      <c r="K12" s="808" t="s">
        <v>1315</v>
      </c>
      <c r="L12" s="803">
        <v>177</v>
      </c>
      <c r="M12" s="548">
        <v>175</v>
      </c>
      <c r="N12" s="577">
        <v>2</v>
      </c>
      <c r="O12" s="577">
        <v>2</v>
      </c>
      <c r="Q12" s="810"/>
      <c r="R12" s="809"/>
      <c r="S12" s="810"/>
      <c r="T12" s="810"/>
      <c r="U12" s="810"/>
      <c r="V12" s="810"/>
      <c r="W12" s="809"/>
      <c r="X12" s="810"/>
      <c r="Y12" s="810"/>
      <c r="Z12" s="811"/>
      <c r="AA12" s="811"/>
      <c r="AB12" s="805"/>
    </row>
    <row r="13" spans="1:29" s="804" customFormat="1" ht="16.5" customHeight="1">
      <c r="A13" s="806"/>
      <c r="B13" s="806"/>
      <c r="C13" s="806"/>
      <c r="D13" s="808" t="s">
        <v>1316</v>
      </c>
      <c r="E13" s="815">
        <v>10</v>
      </c>
      <c r="F13" s="577">
        <v>9</v>
      </c>
      <c r="G13" s="604">
        <v>1</v>
      </c>
      <c r="H13" s="604">
        <v>1</v>
      </c>
      <c r="I13" s="802"/>
      <c r="J13" s="805"/>
      <c r="K13" s="808" t="s">
        <v>1317</v>
      </c>
      <c r="L13" s="803">
        <v>29</v>
      </c>
      <c r="M13" s="548">
        <v>19</v>
      </c>
      <c r="N13" s="548">
        <v>10</v>
      </c>
      <c r="O13" s="548">
        <v>10</v>
      </c>
      <c r="Q13" s="812"/>
      <c r="R13" s="816"/>
      <c r="S13" s="817"/>
      <c r="T13" s="817"/>
      <c r="U13" s="798"/>
      <c r="V13" s="798"/>
      <c r="W13" s="809"/>
      <c r="X13" s="812"/>
      <c r="Y13" s="812"/>
      <c r="Z13" s="812"/>
      <c r="AA13" s="812"/>
      <c r="AB13" s="805"/>
    </row>
    <row r="14" spans="1:29" s="804" customFormat="1" ht="16.5" customHeight="1">
      <c r="A14" s="806"/>
      <c r="B14" s="806"/>
      <c r="C14" s="806"/>
      <c r="D14" s="808" t="s">
        <v>1318</v>
      </c>
      <c r="E14" s="815">
        <v>4923</v>
      </c>
      <c r="F14" s="604">
        <v>4307</v>
      </c>
      <c r="G14" s="604">
        <v>616</v>
      </c>
      <c r="H14" s="604">
        <v>618</v>
      </c>
      <c r="I14" s="802"/>
      <c r="J14" s="4733" t="s">
        <v>1319</v>
      </c>
      <c r="K14" s="4697"/>
      <c r="L14" s="815">
        <v>57</v>
      </c>
      <c r="M14" s="548">
        <v>40</v>
      </c>
      <c r="N14" s="548">
        <v>17</v>
      </c>
      <c r="O14" s="548">
        <v>17</v>
      </c>
      <c r="P14" s="818"/>
      <c r="S14" s="805"/>
      <c r="T14" s="805"/>
      <c r="U14" s="805"/>
      <c r="X14" s="805"/>
      <c r="Y14" s="805"/>
      <c r="Z14" s="805"/>
      <c r="AA14" s="805"/>
      <c r="AB14" s="805"/>
      <c r="AC14" s="805"/>
    </row>
    <row r="15" spans="1:29" s="804" customFormat="1" ht="16.5" customHeight="1">
      <c r="A15" s="806"/>
      <c r="B15" s="806"/>
      <c r="C15" s="806"/>
      <c r="D15" s="808" t="s">
        <v>1320</v>
      </c>
      <c r="E15" s="815">
        <v>1</v>
      </c>
      <c r="F15" s="604">
        <v>1</v>
      </c>
      <c r="G15" s="577" t="s">
        <v>356</v>
      </c>
      <c r="H15" s="577" t="s">
        <v>356</v>
      </c>
      <c r="I15" s="802"/>
      <c r="J15" s="4733" t="s">
        <v>1321</v>
      </c>
      <c r="K15" s="4697"/>
      <c r="L15" s="815">
        <v>2</v>
      </c>
      <c r="M15" s="548" t="s">
        <v>356</v>
      </c>
      <c r="N15" s="548">
        <v>2</v>
      </c>
      <c r="O15" s="548">
        <v>2</v>
      </c>
      <c r="P15" s="818"/>
      <c r="S15" s="809"/>
      <c r="T15" s="810"/>
      <c r="U15" s="810"/>
      <c r="V15" s="810"/>
      <c r="W15" s="810"/>
    </row>
    <row r="16" spans="1:29" s="804" customFormat="1" ht="16.5" customHeight="1">
      <c r="A16" s="806"/>
      <c r="B16" s="806"/>
      <c r="C16" s="806"/>
      <c r="D16" s="808" t="s">
        <v>1322</v>
      </c>
      <c r="E16" s="815">
        <v>2</v>
      </c>
      <c r="F16" s="604">
        <v>2</v>
      </c>
      <c r="G16" s="577" t="s">
        <v>356</v>
      </c>
      <c r="H16" s="577" t="s">
        <v>356</v>
      </c>
      <c r="I16" s="802"/>
      <c r="J16" s="4733" t="s">
        <v>1323</v>
      </c>
      <c r="K16" s="4697"/>
      <c r="L16" s="815">
        <v>3</v>
      </c>
      <c r="M16" s="548">
        <v>1</v>
      </c>
      <c r="N16" s="548">
        <v>2</v>
      </c>
      <c r="O16" s="548">
        <v>2</v>
      </c>
      <c r="P16" s="818"/>
      <c r="S16" s="809"/>
      <c r="T16" s="810"/>
      <c r="U16" s="810"/>
      <c r="V16" s="811"/>
      <c r="W16" s="811"/>
    </row>
    <row r="17" spans="1:23" s="804" customFormat="1" ht="16.5" customHeight="1">
      <c r="A17" s="806"/>
      <c r="B17" s="806"/>
      <c r="C17" s="806"/>
      <c r="D17" s="808" t="s">
        <v>1324</v>
      </c>
      <c r="E17" s="815">
        <v>3</v>
      </c>
      <c r="F17" s="604">
        <v>3</v>
      </c>
      <c r="G17" s="577" t="s">
        <v>356</v>
      </c>
      <c r="H17" s="577" t="s">
        <v>356</v>
      </c>
      <c r="I17" s="802"/>
      <c r="J17" s="4733" t="s">
        <v>1325</v>
      </c>
      <c r="K17" s="4697"/>
      <c r="L17" s="815">
        <v>1</v>
      </c>
      <c r="M17" s="548">
        <v>1</v>
      </c>
      <c r="N17" s="548" t="s">
        <v>356</v>
      </c>
      <c r="O17" s="548" t="s">
        <v>356</v>
      </c>
      <c r="P17" s="818"/>
      <c r="S17" s="805"/>
      <c r="T17" s="805"/>
      <c r="U17" s="805"/>
    </row>
    <row r="18" spans="1:23" s="804" customFormat="1" ht="16.5" customHeight="1">
      <c r="A18" s="806"/>
      <c r="B18" s="806"/>
      <c r="C18" s="806"/>
      <c r="D18" s="808" t="s">
        <v>1326</v>
      </c>
      <c r="E18" s="815">
        <v>19</v>
      </c>
      <c r="F18" s="604">
        <v>9</v>
      </c>
      <c r="G18" s="577">
        <v>10</v>
      </c>
      <c r="H18" s="577">
        <v>10</v>
      </c>
      <c r="I18" s="802"/>
      <c r="J18" s="4733" t="s">
        <v>1327</v>
      </c>
      <c r="K18" s="4697"/>
      <c r="L18" s="815">
        <v>1</v>
      </c>
      <c r="M18" s="548">
        <v>1</v>
      </c>
      <c r="N18" s="548" t="s">
        <v>356</v>
      </c>
      <c r="O18" s="548" t="s">
        <v>356</v>
      </c>
      <c r="P18" s="818"/>
    </row>
    <row r="19" spans="1:23" s="804" customFormat="1" ht="16.5" customHeight="1">
      <c r="A19" s="806"/>
      <c r="B19" s="806"/>
      <c r="C19" s="806"/>
      <c r="D19" s="808" t="s">
        <v>1328</v>
      </c>
      <c r="E19" s="815">
        <v>425</v>
      </c>
      <c r="F19" s="604">
        <v>350</v>
      </c>
      <c r="G19" s="604">
        <v>75</v>
      </c>
      <c r="H19" s="604">
        <v>75</v>
      </c>
      <c r="I19" s="802"/>
      <c r="J19" s="4733" t="s">
        <v>1329</v>
      </c>
      <c r="K19" s="4697"/>
      <c r="L19" s="815">
        <v>2</v>
      </c>
      <c r="M19" s="548">
        <v>2</v>
      </c>
      <c r="N19" s="548" t="s">
        <v>356</v>
      </c>
      <c r="O19" s="548" t="s">
        <v>356</v>
      </c>
      <c r="P19" s="818"/>
      <c r="Q19" s="819"/>
    </row>
    <row r="20" spans="1:23" s="804" customFormat="1" ht="16.5" customHeight="1">
      <c r="A20" s="806"/>
      <c r="B20" s="806"/>
      <c r="C20" s="806"/>
      <c r="D20" s="808" t="s">
        <v>1330</v>
      </c>
      <c r="E20" s="815">
        <v>629</v>
      </c>
      <c r="F20" s="604">
        <v>612</v>
      </c>
      <c r="G20" s="604">
        <v>17</v>
      </c>
      <c r="H20" s="604">
        <v>17</v>
      </c>
      <c r="I20" s="802"/>
      <c r="J20" s="4733" t="s">
        <v>1331</v>
      </c>
      <c r="K20" s="4697"/>
      <c r="L20" s="815">
        <v>1</v>
      </c>
      <c r="M20" s="548">
        <v>1</v>
      </c>
      <c r="N20" s="548" t="s">
        <v>356</v>
      </c>
      <c r="O20" s="548" t="s">
        <v>356</v>
      </c>
      <c r="P20" s="818"/>
      <c r="Q20" s="794"/>
      <c r="S20" s="805"/>
      <c r="T20" s="805"/>
    </row>
    <row r="21" spans="1:23" s="804" customFormat="1" ht="16.5" customHeight="1">
      <c r="A21" s="806"/>
      <c r="B21" s="806"/>
      <c r="C21" s="806"/>
      <c r="D21" s="808" t="s">
        <v>1332</v>
      </c>
      <c r="E21" s="815">
        <v>141</v>
      </c>
      <c r="F21" s="604">
        <v>90</v>
      </c>
      <c r="G21" s="577">
        <v>51</v>
      </c>
      <c r="H21" s="577">
        <v>51</v>
      </c>
      <c r="I21" s="802"/>
      <c r="J21" s="4733" t="s">
        <v>1333</v>
      </c>
      <c r="K21" s="4697"/>
      <c r="L21" s="815">
        <v>1</v>
      </c>
      <c r="M21" s="548">
        <v>1</v>
      </c>
      <c r="N21" s="548" t="s">
        <v>356</v>
      </c>
      <c r="O21" s="548" t="s">
        <v>356</v>
      </c>
      <c r="P21" s="818"/>
      <c r="Q21" s="794"/>
      <c r="S21" s="805"/>
      <c r="T21" s="805"/>
    </row>
    <row r="22" spans="1:23" s="819" customFormat="1" ht="16.5" customHeight="1">
      <c r="A22" s="820"/>
      <c r="B22" s="820"/>
      <c r="C22" s="820"/>
      <c r="D22" s="808" t="s">
        <v>1334</v>
      </c>
      <c r="E22" s="815">
        <v>47</v>
      </c>
      <c r="F22" s="604">
        <v>45</v>
      </c>
      <c r="G22" s="604">
        <v>2</v>
      </c>
      <c r="H22" s="604">
        <v>2</v>
      </c>
      <c r="I22" s="802"/>
      <c r="J22" s="4733" t="s">
        <v>1335</v>
      </c>
      <c r="K22" s="4697"/>
      <c r="L22" s="815">
        <v>3</v>
      </c>
      <c r="M22" s="548">
        <v>2</v>
      </c>
      <c r="N22" s="548">
        <v>1</v>
      </c>
      <c r="O22" s="548">
        <v>1</v>
      </c>
      <c r="P22" s="818"/>
      <c r="Q22" s="794"/>
      <c r="S22" s="821"/>
      <c r="T22" s="821"/>
    </row>
    <row r="23" spans="1:23" s="794" customFormat="1" ht="16.5" customHeight="1">
      <c r="A23" s="805"/>
      <c r="B23" s="805"/>
      <c r="C23" s="805"/>
      <c r="D23" s="808" t="s">
        <v>1336</v>
      </c>
      <c r="E23" s="815">
        <v>31</v>
      </c>
      <c r="F23" s="604">
        <v>3</v>
      </c>
      <c r="G23" s="604">
        <v>28</v>
      </c>
      <c r="H23" s="604">
        <v>29</v>
      </c>
      <c r="I23" s="802"/>
      <c r="J23" s="4733" t="s">
        <v>1337</v>
      </c>
      <c r="K23" s="4697"/>
      <c r="L23" s="815">
        <v>5</v>
      </c>
      <c r="M23" s="548">
        <v>2</v>
      </c>
      <c r="N23" s="548">
        <v>3</v>
      </c>
      <c r="O23" s="548">
        <v>3</v>
      </c>
      <c r="P23" s="818"/>
      <c r="Q23" s="822"/>
      <c r="S23" s="816"/>
      <c r="T23" s="816"/>
    </row>
    <row r="24" spans="1:23" s="794" customFormat="1" ht="16.5" customHeight="1">
      <c r="A24" s="805"/>
      <c r="B24" s="805"/>
      <c r="C24" s="805"/>
      <c r="D24" s="808" t="s">
        <v>1338</v>
      </c>
      <c r="E24" s="815">
        <v>4</v>
      </c>
      <c r="F24" s="604">
        <v>3</v>
      </c>
      <c r="G24" s="604">
        <v>1</v>
      </c>
      <c r="H24" s="604">
        <v>1</v>
      </c>
      <c r="I24" s="802"/>
      <c r="J24" s="4733" t="s">
        <v>1339</v>
      </c>
      <c r="K24" s="4697"/>
      <c r="L24" s="815">
        <v>28</v>
      </c>
      <c r="M24" s="548">
        <v>17</v>
      </c>
      <c r="N24" s="548">
        <v>11</v>
      </c>
      <c r="O24" s="548">
        <v>11</v>
      </c>
      <c r="P24" s="818"/>
      <c r="S24" s="809"/>
      <c r="T24" s="810"/>
      <c r="U24" s="810"/>
      <c r="V24" s="811"/>
      <c r="W24" s="811"/>
    </row>
    <row r="25" spans="1:23" s="794" customFormat="1" ht="16.5" customHeight="1">
      <c r="A25" s="805"/>
      <c r="B25" s="805"/>
      <c r="C25" s="805"/>
      <c r="D25" s="808" t="s">
        <v>1340</v>
      </c>
      <c r="E25" s="815">
        <v>1</v>
      </c>
      <c r="F25" s="604" t="s">
        <v>356</v>
      </c>
      <c r="G25" s="577">
        <v>1</v>
      </c>
      <c r="H25" s="577">
        <v>1</v>
      </c>
      <c r="I25" s="802"/>
      <c r="J25" s="4733" t="s">
        <v>1341</v>
      </c>
      <c r="K25" s="4697"/>
      <c r="L25" s="815">
        <v>6</v>
      </c>
      <c r="M25" s="548">
        <v>3</v>
      </c>
      <c r="N25" s="548">
        <v>3</v>
      </c>
      <c r="O25" s="548">
        <v>3</v>
      </c>
      <c r="P25" s="818"/>
      <c r="S25" s="809"/>
      <c r="T25" s="810"/>
      <c r="U25" s="810"/>
      <c r="V25" s="810"/>
      <c r="W25" s="810"/>
    </row>
    <row r="26" spans="1:23" s="822" customFormat="1" ht="16.5" customHeight="1">
      <c r="A26" s="823"/>
      <c r="B26" s="823"/>
      <c r="C26" s="823"/>
      <c r="D26" s="808"/>
      <c r="E26" s="815"/>
      <c r="F26" s="604"/>
      <c r="G26" s="577"/>
      <c r="H26" s="577"/>
      <c r="I26" s="824"/>
      <c r="J26" s="4733" t="s">
        <v>1342</v>
      </c>
      <c r="K26" s="4697"/>
      <c r="L26" s="815">
        <v>6</v>
      </c>
      <c r="M26" s="548">
        <v>2</v>
      </c>
      <c r="N26" s="548">
        <v>4</v>
      </c>
      <c r="O26" s="548">
        <v>4</v>
      </c>
      <c r="P26" s="825"/>
      <c r="Q26" s="794"/>
      <c r="S26" s="809"/>
      <c r="T26" s="810"/>
      <c r="U26" s="810"/>
      <c r="V26" s="811"/>
      <c r="W26" s="811"/>
    </row>
    <row r="27" spans="1:23" s="794" customFormat="1" ht="16.5" customHeight="1">
      <c r="A27" s="826"/>
      <c r="B27" s="826"/>
      <c r="C27" s="826"/>
      <c r="D27" s="808"/>
      <c r="E27" s="803"/>
      <c r="F27" s="803"/>
      <c r="G27" s="827"/>
      <c r="H27" s="827"/>
      <c r="I27" s="824"/>
      <c r="J27" s="4733" t="s">
        <v>1343</v>
      </c>
      <c r="K27" s="4697"/>
      <c r="L27" s="815">
        <v>6</v>
      </c>
      <c r="M27" s="548">
        <v>5</v>
      </c>
      <c r="N27" s="548">
        <v>1</v>
      </c>
      <c r="O27" s="548">
        <v>1</v>
      </c>
      <c r="P27" s="825"/>
      <c r="S27" s="809"/>
      <c r="T27" s="810"/>
      <c r="U27" s="810"/>
      <c r="V27" s="811"/>
      <c r="W27" s="811"/>
    </row>
    <row r="28" spans="1:23" s="794" customFormat="1" ht="16.5" customHeight="1">
      <c r="A28" s="805"/>
      <c r="B28" s="805"/>
      <c r="C28" s="805"/>
      <c r="D28" s="808"/>
      <c r="E28" s="828"/>
      <c r="F28" s="828"/>
      <c r="G28" s="829"/>
      <c r="H28" s="829"/>
      <c r="I28" s="824"/>
      <c r="J28" s="4733" t="s">
        <v>1344</v>
      </c>
      <c r="K28" s="4697"/>
      <c r="L28" s="815">
        <v>5</v>
      </c>
      <c r="M28" s="548">
        <v>2</v>
      </c>
      <c r="N28" s="548">
        <v>3</v>
      </c>
      <c r="O28" s="548">
        <v>3</v>
      </c>
      <c r="P28" s="825"/>
      <c r="S28" s="816"/>
      <c r="T28" s="816"/>
    </row>
    <row r="29" spans="1:23" s="794" customFormat="1" ht="16.5" customHeight="1">
      <c r="A29" s="805"/>
      <c r="B29" s="805"/>
      <c r="C29" s="805"/>
      <c r="D29" s="805"/>
      <c r="E29" s="830"/>
      <c r="F29" s="593"/>
      <c r="G29" s="593"/>
      <c r="H29" s="831"/>
      <c r="I29" s="824"/>
      <c r="J29" s="4733" t="s">
        <v>1345</v>
      </c>
      <c r="K29" s="4697"/>
      <c r="L29" s="815">
        <v>30</v>
      </c>
      <c r="M29" s="548">
        <v>18</v>
      </c>
      <c r="N29" s="548">
        <v>12</v>
      </c>
      <c r="O29" s="548">
        <v>12</v>
      </c>
      <c r="P29" s="825"/>
      <c r="S29" s="816"/>
      <c r="T29" s="816"/>
    </row>
    <row r="30" spans="1:23" s="794" customFormat="1" ht="16.5" customHeight="1">
      <c r="A30" s="805"/>
      <c r="B30" s="805"/>
      <c r="C30" s="805"/>
      <c r="D30" s="805"/>
      <c r="E30" s="832"/>
      <c r="F30" s="805"/>
      <c r="G30" s="805"/>
      <c r="H30" s="833"/>
      <c r="I30" s="824"/>
      <c r="J30" s="4733" t="s">
        <v>1346</v>
      </c>
      <c r="K30" s="4697"/>
      <c r="L30" s="815">
        <v>1</v>
      </c>
      <c r="M30" s="548">
        <v>1</v>
      </c>
      <c r="N30" s="548" t="s">
        <v>356</v>
      </c>
      <c r="O30" s="548">
        <v>2</v>
      </c>
      <c r="P30" s="825"/>
    </row>
    <row r="31" spans="1:23" s="794" customFormat="1" ht="16.5" customHeight="1">
      <c r="A31" s="805"/>
      <c r="B31" s="805"/>
      <c r="C31" s="805"/>
      <c r="D31" s="805"/>
      <c r="E31" s="832"/>
      <c r="F31" s="805"/>
      <c r="G31" s="805"/>
      <c r="H31" s="833"/>
      <c r="I31" s="824"/>
      <c r="J31" s="4733" t="s">
        <v>1347</v>
      </c>
      <c r="K31" s="4697"/>
      <c r="L31" s="815">
        <v>7</v>
      </c>
      <c r="M31" s="548">
        <v>5</v>
      </c>
      <c r="N31" s="548">
        <v>2</v>
      </c>
      <c r="O31" s="548">
        <v>2</v>
      </c>
      <c r="P31" s="825"/>
    </row>
    <row r="32" spans="1:23" s="794" customFormat="1" ht="16.5" customHeight="1">
      <c r="A32" s="816"/>
      <c r="B32" s="816"/>
      <c r="C32" s="816"/>
      <c r="D32" s="816"/>
      <c r="E32" s="834"/>
      <c r="F32" s="835"/>
      <c r="G32" s="809"/>
      <c r="H32" s="836"/>
      <c r="I32" s="824"/>
      <c r="J32" s="4733" t="s">
        <v>1348</v>
      </c>
      <c r="K32" s="4697"/>
      <c r="L32" s="815">
        <v>32</v>
      </c>
      <c r="M32" s="548">
        <v>16</v>
      </c>
      <c r="N32" s="548">
        <v>16</v>
      </c>
      <c r="O32" s="548">
        <v>16</v>
      </c>
      <c r="P32" s="825"/>
    </row>
    <row r="33" spans="1:16" s="794" customFormat="1" ht="16.5" customHeight="1">
      <c r="A33" s="816"/>
      <c r="B33" s="816"/>
      <c r="C33" s="816"/>
      <c r="D33" s="816"/>
      <c r="E33" s="837"/>
      <c r="F33" s="816"/>
      <c r="G33" s="809"/>
      <c r="H33" s="838"/>
      <c r="I33" s="824"/>
      <c r="J33" s="4733" t="s">
        <v>1349</v>
      </c>
      <c r="K33" s="4697"/>
      <c r="L33" s="815">
        <v>26</v>
      </c>
      <c r="M33" s="548">
        <v>10</v>
      </c>
      <c r="N33" s="548">
        <v>16</v>
      </c>
      <c r="O33" s="548">
        <v>16</v>
      </c>
      <c r="P33" s="825"/>
    </row>
    <row r="34" spans="1:16" s="794" customFormat="1" ht="16.5" customHeight="1">
      <c r="A34" s="816"/>
      <c r="B34" s="816"/>
      <c r="C34" s="816"/>
      <c r="D34" s="816"/>
      <c r="E34" s="837"/>
      <c r="F34" s="816"/>
      <c r="G34" s="809"/>
      <c r="H34" s="838"/>
      <c r="I34" s="824"/>
      <c r="J34" s="4733" t="s">
        <v>1350</v>
      </c>
      <c r="K34" s="4697"/>
      <c r="L34" s="815">
        <v>6</v>
      </c>
      <c r="M34" s="548">
        <v>2</v>
      </c>
      <c r="N34" s="548">
        <v>4</v>
      </c>
      <c r="O34" s="548">
        <v>4</v>
      </c>
      <c r="P34" s="825"/>
    </row>
    <row r="35" spans="1:16" s="794" customFormat="1" ht="16.5" customHeight="1">
      <c r="A35" s="816"/>
      <c r="B35" s="816"/>
      <c r="C35" s="816"/>
      <c r="D35" s="816"/>
      <c r="E35" s="837"/>
      <c r="F35" s="816"/>
      <c r="G35" s="809"/>
      <c r="H35" s="838"/>
      <c r="I35" s="824"/>
      <c r="J35" s="4733" t="s">
        <v>1351</v>
      </c>
      <c r="K35" s="4697"/>
      <c r="L35" s="815">
        <v>1</v>
      </c>
      <c r="M35" s="548">
        <v>1</v>
      </c>
      <c r="N35" s="548" t="s">
        <v>356</v>
      </c>
      <c r="O35" s="548" t="s">
        <v>356</v>
      </c>
      <c r="P35" s="803"/>
    </row>
    <row r="36" spans="1:16" s="794" customFormat="1" ht="16.5" customHeight="1">
      <c r="A36" s="816"/>
      <c r="B36" s="816"/>
      <c r="C36" s="816"/>
      <c r="D36" s="816"/>
      <c r="E36" s="837"/>
      <c r="F36" s="816"/>
      <c r="G36" s="809"/>
      <c r="H36" s="838"/>
      <c r="I36" s="824"/>
      <c r="J36" s="4733" t="s">
        <v>1352</v>
      </c>
      <c r="K36" s="4697"/>
      <c r="L36" s="815">
        <v>2</v>
      </c>
      <c r="M36" s="548">
        <v>1</v>
      </c>
      <c r="N36" s="548">
        <v>1</v>
      </c>
      <c r="O36" s="548">
        <v>1</v>
      </c>
      <c r="P36" s="825"/>
    </row>
    <row r="37" spans="1:16" s="794" customFormat="1" ht="16.5" customHeight="1">
      <c r="A37" s="816"/>
      <c r="B37" s="816"/>
      <c r="C37" s="816"/>
      <c r="D37" s="816"/>
      <c r="E37" s="837"/>
      <c r="F37" s="816"/>
      <c r="G37" s="809"/>
      <c r="H37" s="838"/>
      <c r="I37" s="824"/>
      <c r="J37" s="4733" t="s">
        <v>1353</v>
      </c>
      <c r="K37" s="4697"/>
      <c r="L37" s="815">
        <v>1</v>
      </c>
      <c r="M37" s="548">
        <v>1</v>
      </c>
      <c r="N37" s="548" t="s">
        <v>356</v>
      </c>
      <c r="O37" s="548" t="s">
        <v>356</v>
      </c>
      <c r="P37" s="825"/>
    </row>
    <row r="38" spans="1:16" s="794" customFormat="1" ht="16.5" customHeight="1" thickBot="1">
      <c r="A38" s="839"/>
      <c r="B38" s="839"/>
      <c r="C38" s="839"/>
      <c r="D38" s="839"/>
      <c r="E38" s="840"/>
      <c r="F38" s="839"/>
      <c r="G38" s="841"/>
      <c r="H38" s="842"/>
      <c r="I38" s="843"/>
      <c r="J38" s="4680" t="s">
        <v>1354</v>
      </c>
      <c r="K38" s="4700"/>
      <c r="L38" s="844">
        <v>2</v>
      </c>
      <c r="M38" s="550">
        <v>1</v>
      </c>
      <c r="N38" s="550">
        <v>1</v>
      </c>
      <c r="O38" s="550">
        <v>1</v>
      </c>
      <c r="P38" s="577"/>
    </row>
    <row r="39" spans="1:16" s="794" customFormat="1">
      <c r="E39" s="845"/>
      <c r="G39" s="809"/>
      <c r="I39" s="804"/>
      <c r="J39" s="805"/>
      <c r="K39" s="805"/>
      <c r="L39" s="804"/>
      <c r="M39" s="846"/>
      <c r="N39" s="846"/>
      <c r="O39" s="847" t="s">
        <v>1013</v>
      </c>
    </row>
    <row r="40" spans="1:16" s="794" customFormat="1">
      <c r="E40" s="845"/>
      <c r="G40" s="809"/>
      <c r="I40" s="804"/>
      <c r="J40" s="804"/>
      <c r="K40" s="804"/>
      <c r="L40" s="804"/>
      <c r="M40" s="804"/>
      <c r="N40" s="804"/>
      <c r="O40" s="804"/>
    </row>
    <row r="41" spans="1:16" s="794" customFormat="1">
      <c r="E41" s="845"/>
      <c r="G41" s="809"/>
      <c r="L41" s="845"/>
      <c r="M41" s="848"/>
      <c r="N41" s="848"/>
      <c r="O41" s="816"/>
    </row>
    <row r="42" spans="1:16" s="794" customFormat="1">
      <c r="E42" s="845"/>
      <c r="G42" s="809"/>
      <c r="L42" s="845"/>
      <c r="M42" s="848"/>
      <c r="N42" s="848"/>
      <c r="O42" s="816"/>
    </row>
    <row r="43" spans="1:16" s="794" customFormat="1">
      <c r="E43" s="845"/>
      <c r="G43" s="809"/>
      <c r="L43" s="845"/>
      <c r="M43" s="848"/>
      <c r="N43" s="848"/>
      <c r="O43" s="816"/>
    </row>
    <row r="44" spans="1:16" s="794" customFormat="1">
      <c r="E44" s="845"/>
      <c r="G44" s="809"/>
      <c r="L44" s="845"/>
      <c r="M44" s="848"/>
      <c r="N44" s="848"/>
      <c r="O44" s="816"/>
    </row>
    <row r="45" spans="1:16" s="794" customFormat="1">
      <c r="E45" s="845"/>
      <c r="G45" s="809"/>
      <c r="L45" s="845"/>
      <c r="M45" s="848"/>
      <c r="N45" s="848"/>
      <c r="O45" s="816"/>
    </row>
    <row r="46" spans="1:16" s="794" customFormat="1">
      <c r="E46" s="845"/>
      <c r="G46" s="809"/>
      <c r="L46" s="845"/>
      <c r="M46" s="816"/>
      <c r="N46" s="816"/>
      <c r="O46" s="816"/>
    </row>
    <row r="47" spans="1:16" s="794" customFormat="1">
      <c r="E47" s="845"/>
      <c r="G47" s="809"/>
      <c r="L47" s="845"/>
      <c r="M47" s="816"/>
      <c r="N47" s="816"/>
      <c r="O47" s="816"/>
    </row>
    <row r="48" spans="1:16" s="794" customFormat="1">
      <c r="E48" s="845"/>
      <c r="G48" s="809"/>
      <c r="L48" s="845"/>
      <c r="M48" s="816"/>
      <c r="N48" s="816"/>
      <c r="O48" s="816"/>
    </row>
    <row r="49" spans="5:16" s="794" customFormat="1">
      <c r="E49" s="845"/>
      <c r="G49" s="809"/>
      <c r="L49" s="845"/>
      <c r="M49" s="816"/>
      <c r="N49" s="816"/>
      <c r="O49" s="816"/>
    </row>
    <row r="50" spans="5:16" s="794" customFormat="1">
      <c r="E50" s="845"/>
      <c r="G50" s="809"/>
      <c r="L50" s="845"/>
    </row>
    <row r="51" spans="5:16" s="794" customFormat="1">
      <c r="E51" s="845"/>
      <c r="G51" s="809"/>
      <c r="L51" s="845"/>
    </row>
    <row r="52" spans="5:16" s="794" customFormat="1">
      <c r="E52" s="845"/>
      <c r="G52" s="809"/>
      <c r="L52" s="845"/>
    </row>
    <row r="53" spans="5:16" s="794" customFormat="1">
      <c r="E53" s="845"/>
      <c r="L53" s="845"/>
    </row>
    <row r="54" spans="5:16" s="794" customFormat="1">
      <c r="E54" s="845"/>
      <c r="L54" s="845"/>
    </row>
    <row r="55" spans="5:16" s="794" customFormat="1">
      <c r="E55" s="845"/>
      <c r="L55" s="845"/>
    </row>
    <row r="56" spans="5:16" s="794" customFormat="1">
      <c r="E56" s="845"/>
      <c r="L56" s="845"/>
    </row>
    <row r="57" spans="5:16" s="794" customFormat="1">
      <c r="E57" s="845"/>
      <c r="L57" s="845"/>
    </row>
    <row r="58" spans="5:16" s="794" customFormat="1">
      <c r="E58" s="845"/>
      <c r="L58" s="845"/>
    </row>
    <row r="59" spans="5:16" s="794" customFormat="1">
      <c r="E59" s="845"/>
      <c r="L59" s="845"/>
    </row>
    <row r="60" spans="5:16" s="794" customFormat="1">
      <c r="E60" s="845"/>
      <c r="L60" s="845"/>
    </row>
    <row r="61" spans="5:16" s="794" customFormat="1">
      <c r="E61" s="845"/>
      <c r="L61" s="845"/>
    </row>
    <row r="62" spans="5:16" s="794" customFormat="1">
      <c r="E62" s="845"/>
      <c r="L62" s="845"/>
    </row>
    <row r="63" spans="5:16" s="794" customFormat="1">
      <c r="E63" s="845"/>
      <c r="J63" s="786"/>
      <c r="K63" s="786"/>
      <c r="L63" s="845"/>
      <c r="M63" s="786"/>
      <c r="N63" s="786"/>
      <c r="O63" s="786"/>
    </row>
    <row r="64" spans="5:16" s="794" customFormat="1">
      <c r="E64" s="845"/>
      <c r="J64" s="786"/>
      <c r="K64" s="786"/>
      <c r="L64" s="845"/>
      <c r="M64" s="786"/>
      <c r="N64" s="786"/>
      <c r="O64" s="786"/>
      <c r="P64" s="786"/>
    </row>
    <row r="65" spans="5:16" s="794" customFormat="1">
      <c r="E65" s="845"/>
      <c r="J65" s="786"/>
      <c r="K65" s="786"/>
      <c r="L65" s="845"/>
      <c r="M65" s="786"/>
      <c r="N65" s="786"/>
      <c r="O65" s="786"/>
      <c r="P65" s="786"/>
    </row>
    <row r="66" spans="5:16" s="794" customFormat="1">
      <c r="E66" s="845"/>
      <c r="J66" s="786"/>
      <c r="K66" s="786"/>
      <c r="L66" s="845"/>
      <c r="M66" s="786"/>
      <c r="N66" s="786"/>
      <c r="O66" s="786"/>
      <c r="P66" s="786"/>
    </row>
    <row r="67" spans="5:16">
      <c r="I67" s="794"/>
    </row>
    <row r="68" spans="5:16">
      <c r="I68" s="794"/>
    </row>
    <row r="69" spans="5:16">
      <c r="I69" s="794"/>
    </row>
    <row r="70" spans="5:16">
      <c r="I70" s="794"/>
    </row>
    <row r="71" spans="5:16">
      <c r="I71" s="794"/>
    </row>
    <row r="72" spans="5:16">
      <c r="I72" s="794"/>
    </row>
    <row r="73" spans="5:16">
      <c r="I73" s="794"/>
    </row>
    <row r="74" spans="5:16">
      <c r="I74" s="794"/>
    </row>
    <row r="75" spans="5:16">
      <c r="I75" s="794"/>
    </row>
  </sheetData>
  <mergeCells count="36">
    <mergeCell ref="J38:K38"/>
    <mergeCell ref="J27:K27"/>
    <mergeCell ref="J28:K28"/>
    <mergeCell ref="J29:K29"/>
    <mergeCell ref="J30:K30"/>
    <mergeCell ref="J31:K31"/>
    <mergeCell ref="J32:K32"/>
    <mergeCell ref="J33:K33"/>
    <mergeCell ref="J34:K34"/>
    <mergeCell ref="J35:K35"/>
    <mergeCell ref="J36:K36"/>
    <mergeCell ref="J37:K37"/>
    <mergeCell ref="J26:K26"/>
    <mergeCell ref="J15:K15"/>
    <mergeCell ref="J16:K16"/>
    <mergeCell ref="J17:K17"/>
    <mergeCell ref="J18:K18"/>
    <mergeCell ref="J19:K19"/>
    <mergeCell ref="J20:K20"/>
    <mergeCell ref="J21:K21"/>
    <mergeCell ref="J22:K22"/>
    <mergeCell ref="J23:K23"/>
    <mergeCell ref="J24:K24"/>
    <mergeCell ref="J25:K25"/>
    <mergeCell ref="J14:K14"/>
    <mergeCell ref="A1:O1"/>
    <mergeCell ref="A3:D3"/>
    <mergeCell ref="I3:K3"/>
    <mergeCell ref="A4:D4"/>
    <mergeCell ref="I4:K4"/>
    <mergeCell ref="J5:K5"/>
    <mergeCell ref="B6:D6"/>
    <mergeCell ref="C7:D7"/>
    <mergeCell ref="C8:D8"/>
    <mergeCell ref="B10:D10"/>
    <mergeCell ref="C11:D11"/>
  </mergeCells>
  <phoneticPr fontId="2"/>
  <printOptions horizontalCentered="1"/>
  <pageMargins left="0.39370078740157483" right="0.39370078740157483" top="0.59055118110236227" bottom="0.59055118110236227" header="0.11811023622047245" footer="0.11811023622047245"/>
  <pageSetup paperSize="9" firstPageNumber="34" orientation="portrait" r:id="rId1"/>
  <headerFooter alignWithMargins="0">
    <oddFooter>&amp;C&amp;"ＭＳ 明朝,標準"&amp;10&amp;P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D424-F920-4F48-A1FF-D5A2C8AD84F2}">
  <dimension ref="A1:AC75"/>
  <sheetViews>
    <sheetView view="pageBreakPreview" topLeftCell="A22" zoomScaleNormal="100" zoomScaleSheetLayoutView="100" workbookViewId="0">
      <selection activeCell="Q34" sqref="Q34"/>
    </sheetView>
  </sheetViews>
  <sheetFormatPr defaultColWidth="9" defaultRowHeight="13"/>
  <cols>
    <col min="1" max="3" width="1.90625" style="786" customWidth="1"/>
    <col min="4" max="4" width="12.90625" style="786" customWidth="1"/>
    <col min="5" max="5" width="7.90625" style="845" customWidth="1"/>
    <col min="6" max="7" width="7.90625" style="786" customWidth="1"/>
    <col min="8" max="8" width="8.36328125" style="786" customWidth="1"/>
    <col min="9" max="10" width="1.90625" style="786" customWidth="1"/>
    <col min="11" max="11" width="10.81640625" style="786" customWidth="1"/>
    <col min="12" max="12" width="7.90625" style="845" customWidth="1"/>
    <col min="13" max="14" width="7.90625" style="786" customWidth="1"/>
    <col min="15" max="15" width="8.36328125" style="786" customWidth="1"/>
    <col min="16" max="16384" width="9" style="786"/>
  </cols>
  <sheetData>
    <row r="1" spans="1:29" ht="26.25" customHeight="1">
      <c r="A1" s="4501" t="s">
        <v>1355</v>
      </c>
      <c r="B1" s="4501"/>
      <c r="C1" s="4501"/>
      <c r="D1" s="4501"/>
      <c r="E1" s="4501"/>
      <c r="F1" s="4501"/>
      <c r="G1" s="4501"/>
      <c r="H1" s="4501"/>
      <c r="I1" s="4501"/>
      <c r="J1" s="4501"/>
      <c r="K1" s="4501"/>
      <c r="L1" s="4501"/>
      <c r="M1" s="4501"/>
      <c r="N1" s="4501"/>
      <c r="O1" s="4501"/>
    </row>
    <row r="2" spans="1:29" s="790" customFormat="1" ht="15" customHeight="1" thickBot="1">
      <c r="A2" s="787"/>
      <c r="B2" s="787"/>
      <c r="C2" s="787"/>
      <c r="D2" s="787"/>
      <c r="E2" s="787"/>
      <c r="F2" s="787"/>
      <c r="G2" s="787"/>
      <c r="H2" s="787"/>
      <c r="I2" s="787"/>
      <c r="J2" s="787"/>
      <c r="K2" s="787"/>
      <c r="L2" s="787"/>
      <c r="M2" s="787"/>
      <c r="N2" s="788"/>
      <c r="O2" s="789" t="s">
        <v>1295</v>
      </c>
    </row>
    <row r="3" spans="1:29" s="794" customFormat="1" ht="61.5" customHeight="1">
      <c r="A3" s="4752" t="s">
        <v>1356</v>
      </c>
      <c r="B3" s="4752"/>
      <c r="C3" s="4752"/>
      <c r="D3" s="4753"/>
      <c r="E3" s="849" t="s">
        <v>838</v>
      </c>
      <c r="F3" s="850" t="s">
        <v>1357</v>
      </c>
      <c r="G3" s="850" t="s">
        <v>1358</v>
      </c>
      <c r="H3" s="851" t="s">
        <v>1299</v>
      </c>
      <c r="I3" s="4754" t="s">
        <v>1359</v>
      </c>
      <c r="J3" s="4755"/>
      <c r="K3" s="4756"/>
      <c r="L3" s="849" t="s">
        <v>838</v>
      </c>
      <c r="M3" s="850" t="s">
        <v>1357</v>
      </c>
      <c r="N3" s="850" t="s">
        <v>1358</v>
      </c>
      <c r="O3" s="851" t="s">
        <v>1299</v>
      </c>
    </row>
    <row r="4" spans="1:29" s="794" customFormat="1" ht="33" customHeight="1">
      <c r="A4" s="4757" t="s">
        <v>1360</v>
      </c>
      <c r="B4" s="4757"/>
      <c r="C4" s="4757"/>
      <c r="D4" s="4758"/>
      <c r="E4" s="852">
        <v>34475</v>
      </c>
      <c r="F4" s="852">
        <v>32691</v>
      </c>
      <c r="G4" s="853">
        <v>1784</v>
      </c>
      <c r="H4" s="854">
        <v>6287</v>
      </c>
      <c r="I4" s="4759" t="s">
        <v>1361</v>
      </c>
      <c r="J4" s="4760"/>
      <c r="K4" s="4761"/>
      <c r="L4" s="622">
        <v>1015</v>
      </c>
      <c r="M4" s="622">
        <v>996</v>
      </c>
      <c r="N4" s="622">
        <v>19</v>
      </c>
      <c r="O4" s="622">
        <v>23</v>
      </c>
      <c r="Q4" s="798"/>
      <c r="R4" s="798"/>
      <c r="S4" s="798"/>
      <c r="T4" s="798"/>
    </row>
    <row r="5" spans="1:29" s="804" customFormat="1" ht="16.5" customHeight="1">
      <c r="A5" s="855"/>
      <c r="B5" s="855"/>
      <c r="C5" s="855"/>
      <c r="D5" s="856"/>
      <c r="E5" s="857"/>
      <c r="F5" s="857"/>
      <c r="G5" s="858"/>
      <c r="H5" s="858"/>
      <c r="I5" s="859"/>
      <c r="J5" s="4750" t="s">
        <v>938</v>
      </c>
      <c r="K5" s="4751"/>
      <c r="L5" s="860">
        <v>866</v>
      </c>
      <c r="M5" s="860">
        <v>849</v>
      </c>
      <c r="N5" s="860">
        <v>17</v>
      </c>
      <c r="O5" s="860">
        <v>21</v>
      </c>
      <c r="Q5" s="805"/>
      <c r="R5" s="805"/>
      <c r="S5" s="805"/>
      <c r="T5" s="805"/>
    </row>
    <row r="6" spans="1:29" s="804" customFormat="1" ht="16.5" customHeight="1">
      <c r="A6" s="469"/>
      <c r="B6" s="4762" t="s">
        <v>1362</v>
      </c>
      <c r="C6" s="4762"/>
      <c r="D6" s="4763"/>
      <c r="E6" s="807">
        <v>27666</v>
      </c>
      <c r="F6" s="807">
        <v>26229</v>
      </c>
      <c r="G6" s="803">
        <v>1437</v>
      </c>
      <c r="H6" s="803">
        <v>5737</v>
      </c>
      <c r="I6" s="859"/>
      <c r="J6" s="469"/>
      <c r="K6" s="621" t="s">
        <v>1304</v>
      </c>
      <c r="L6" s="860">
        <v>155</v>
      </c>
      <c r="M6" s="861">
        <v>152</v>
      </c>
      <c r="N6" s="825">
        <v>3</v>
      </c>
      <c r="O6" s="825">
        <v>3</v>
      </c>
      <c r="Q6" s="806"/>
      <c r="R6" s="809"/>
      <c r="S6" s="805"/>
      <c r="T6" s="805"/>
      <c r="W6" s="805"/>
      <c r="X6" s="810"/>
      <c r="Y6" s="810"/>
      <c r="Z6" s="810"/>
      <c r="AA6" s="810"/>
      <c r="AB6" s="805"/>
    </row>
    <row r="7" spans="1:29" s="804" customFormat="1" ht="16.5" customHeight="1">
      <c r="A7" s="469"/>
      <c r="B7" s="469"/>
      <c r="C7" s="4750" t="s">
        <v>1305</v>
      </c>
      <c r="D7" s="4751"/>
      <c r="E7" s="807">
        <v>4489</v>
      </c>
      <c r="F7" s="807">
        <v>4489</v>
      </c>
      <c r="G7" s="825" t="s">
        <v>356</v>
      </c>
      <c r="H7" s="825" t="s">
        <v>356</v>
      </c>
      <c r="I7" s="859"/>
      <c r="J7" s="469"/>
      <c r="K7" s="621" t="s">
        <v>1306</v>
      </c>
      <c r="L7" s="860">
        <v>4</v>
      </c>
      <c r="M7" s="861">
        <v>4</v>
      </c>
      <c r="N7" s="825" t="s">
        <v>356</v>
      </c>
      <c r="O7" s="825" t="s">
        <v>356</v>
      </c>
      <c r="Q7" s="805"/>
      <c r="R7" s="809"/>
      <c r="S7" s="810"/>
      <c r="T7" s="810"/>
      <c r="U7" s="811"/>
      <c r="V7" s="811"/>
      <c r="W7" s="809"/>
      <c r="X7" s="810"/>
      <c r="Y7" s="810"/>
      <c r="Z7" s="811"/>
      <c r="AA7" s="811"/>
      <c r="AB7" s="805"/>
    </row>
    <row r="8" spans="1:29" s="804" customFormat="1" ht="16.5" customHeight="1">
      <c r="A8" s="469"/>
      <c r="B8" s="469"/>
      <c r="C8" s="4750" t="s">
        <v>1307</v>
      </c>
      <c r="D8" s="4751"/>
      <c r="E8" s="807">
        <v>23177</v>
      </c>
      <c r="F8" s="807">
        <v>21740</v>
      </c>
      <c r="G8" s="803">
        <v>1437</v>
      </c>
      <c r="H8" s="803">
        <v>5737</v>
      </c>
      <c r="I8" s="859"/>
      <c r="J8" s="469"/>
      <c r="K8" s="621" t="s">
        <v>1363</v>
      </c>
      <c r="L8" s="860">
        <v>4</v>
      </c>
      <c r="M8" s="861">
        <v>4</v>
      </c>
      <c r="N8" s="825" t="s">
        <v>356</v>
      </c>
      <c r="O8" s="825" t="s">
        <v>356</v>
      </c>
      <c r="Q8" s="805"/>
      <c r="R8" s="809"/>
      <c r="S8" s="810"/>
      <c r="T8" s="810"/>
      <c r="U8" s="811"/>
      <c r="V8" s="811"/>
      <c r="W8" s="805"/>
      <c r="X8" s="812"/>
      <c r="Y8" s="812"/>
      <c r="Z8" s="812"/>
      <c r="AA8" s="812"/>
      <c r="AB8" s="805"/>
    </row>
    <row r="9" spans="1:29" s="804" customFormat="1" ht="16.5" customHeight="1">
      <c r="A9" s="469"/>
      <c r="B9" s="469"/>
      <c r="C9" s="862"/>
      <c r="D9" s="863"/>
      <c r="E9" s="485"/>
      <c r="F9" s="485"/>
      <c r="G9" s="485"/>
      <c r="H9" s="485"/>
      <c r="I9" s="859"/>
      <c r="J9" s="469"/>
      <c r="K9" s="621" t="s">
        <v>1308</v>
      </c>
      <c r="L9" s="860">
        <v>4</v>
      </c>
      <c r="M9" s="861">
        <v>4</v>
      </c>
      <c r="N9" s="825" t="s">
        <v>356</v>
      </c>
      <c r="O9" s="825" t="s">
        <v>356</v>
      </c>
      <c r="Q9" s="810"/>
      <c r="R9" s="809"/>
      <c r="S9" s="810"/>
      <c r="T9" s="810"/>
      <c r="U9" s="811"/>
      <c r="V9" s="811"/>
      <c r="W9" s="805"/>
      <c r="X9" s="805"/>
      <c r="Y9" s="805"/>
      <c r="Z9" s="805"/>
      <c r="AA9" s="805"/>
      <c r="AB9" s="805"/>
    </row>
    <row r="10" spans="1:29" s="804" customFormat="1" ht="16.5" customHeight="1">
      <c r="A10" s="469"/>
      <c r="B10" s="4764" t="s">
        <v>1364</v>
      </c>
      <c r="C10" s="4764"/>
      <c r="D10" s="4765"/>
      <c r="E10" s="860">
        <v>6109</v>
      </c>
      <c r="F10" s="860">
        <v>5827</v>
      </c>
      <c r="G10" s="860">
        <v>282</v>
      </c>
      <c r="H10" s="860">
        <v>294</v>
      </c>
      <c r="I10" s="859"/>
      <c r="J10" s="469"/>
      <c r="K10" s="621" t="s">
        <v>1309</v>
      </c>
      <c r="L10" s="860">
        <v>15</v>
      </c>
      <c r="M10" s="861">
        <v>15</v>
      </c>
      <c r="N10" s="825" t="s">
        <v>356</v>
      </c>
      <c r="O10" s="825" t="s">
        <v>356</v>
      </c>
      <c r="Q10" s="810"/>
      <c r="R10" s="809"/>
      <c r="S10" s="810"/>
      <c r="T10" s="810"/>
      <c r="U10" s="811"/>
      <c r="V10" s="811"/>
      <c r="W10" s="809"/>
      <c r="X10" s="810"/>
      <c r="Y10" s="810"/>
      <c r="Z10" s="810"/>
      <c r="AA10" s="810"/>
      <c r="AB10" s="805"/>
    </row>
    <row r="11" spans="1:29" s="804" customFormat="1" ht="16.5" customHeight="1">
      <c r="A11" s="469"/>
      <c r="B11" s="469"/>
      <c r="C11" s="4750" t="s">
        <v>1312</v>
      </c>
      <c r="D11" s="4751"/>
      <c r="E11" s="860">
        <v>5094</v>
      </c>
      <c r="F11" s="860">
        <v>4831</v>
      </c>
      <c r="G11" s="860">
        <v>263</v>
      </c>
      <c r="H11" s="860">
        <v>271</v>
      </c>
      <c r="I11" s="859"/>
      <c r="J11" s="469"/>
      <c r="K11" s="621" t="s">
        <v>1311</v>
      </c>
      <c r="L11" s="860">
        <v>375</v>
      </c>
      <c r="M11" s="861">
        <v>364</v>
      </c>
      <c r="N11" s="861">
        <v>11</v>
      </c>
      <c r="O11" s="861">
        <v>15</v>
      </c>
      <c r="Q11" s="810"/>
      <c r="R11" s="809"/>
      <c r="S11" s="810"/>
      <c r="T11" s="810"/>
      <c r="U11" s="810"/>
      <c r="V11" s="810"/>
      <c r="W11" s="805"/>
      <c r="X11" s="810"/>
      <c r="Y11" s="810"/>
      <c r="Z11" s="811"/>
      <c r="AA11" s="811"/>
      <c r="AB11" s="805"/>
    </row>
    <row r="12" spans="1:29" s="804" customFormat="1" ht="16.5" customHeight="1">
      <c r="A12" s="469"/>
      <c r="B12" s="862"/>
      <c r="C12" s="862"/>
      <c r="D12" s="628" t="s">
        <v>1314</v>
      </c>
      <c r="E12" s="864">
        <v>346</v>
      </c>
      <c r="F12" s="864">
        <v>339</v>
      </c>
      <c r="G12" s="864">
        <v>7</v>
      </c>
      <c r="H12" s="864">
        <v>8</v>
      </c>
      <c r="I12" s="859"/>
      <c r="J12" s="469"/>
      <c r="K12" s="621" t="s">
        <v>1313</v>
      </c>
      <c r="L12" s="860">
        <v>11</v>
      </c>
      <c r="M12" s="861">
        <v>11</v>
      </c>
      <c r="N12" s="825" t="s">
        <v>356</v>
      </c>
      <c r="O12" s="825" t="s">
        <v>356</v>
      </c>
      <c r="Q12" s="810"/>
      <c r="R12" s="809"/>
      <c r="S12" s="810"/>
      <c r="T12" s="810"/>
      <c r="U12" s="810"/>
      <c r="V12" s="810"/>
      <c r="W12" s="809"/>
      <c r="X12" s="810"/>
      <c r="Y12" s="810"/>
      <c r="Z12" s="811"/>
      <c r="AA12" s="811"/>
      <c r="AB12" s="805"/>
    </row>
    <row r="13" spans="1:29" s="804" customFormat="1" ht="16.5" customHeight="1">
      <c r="A13" s="469"/>
      <c r="B13" s="469"/>
      <c r="C13" s="862"/>
      <c r="D13" s="628" t="s">
        <v>1316</v>
      </c>
      <c r="E13" s="864">
        <v>1</v>
      </c>
      <c r="F13" s="864">
        <v>1</v>
      </c>
      <c r="G13" s="825" t="s">
        <v>356</v>
      </c>
      <c r="H13" s="825" t="s">
        <v>356</v>
      </c>
      <c r="I13" s="859"/>
      <c r="J13" s="469"/>
      <c r="K13" s="621" t="s">
        <v>1315</v>
      </c>
      <c r="L13" s="860">
        <v>284</v>
      </c>
      <c r="M13" s="861">
        <v>283</v>
      </c>
      <c r="N13" s="861">
        <v>1</v>
      </c>
      <c r="O13" s="861">
        <v>1</v>
      </c>
      <c r="Q13" s="812"/>
      <c r="R13" s="816"/>
      <c r="S13" s="817"/>
      <c r="T13" s="817"/>
      <c r="U13" s="798"/>
      <c r="V13" s="798"/>
      <c r="W13" s="809"/>
      <c r="X13" s="812"/>
      <c r="Y13" s="812"/>
      <c r="Z13" s="812"/>
      <c r="AA13" s="812"/>
      <c r="AB13" s="805"/>
    </row>
    <row r="14" spans="1:29" s="804" customFormat="1" ht="16.5" customHeight="1">
      <c r="A14" s="469"/>
      <c r="B14" s="469"/>
      <c r="C14" s="469"/>
      <c r="D14" s="628" t="s">
        <v>1318</v>
      </c>
      <c r="E14" s="864">
        <v>3798</v>
      </c>
      <c r="F14" s="864">
        <v>3598</v>
      </c>
      <c r="G14" s="864">
        <v>200</v>
      </c>
      <c r="H14" s="864">
        <v>204</v>
      </c>
      <c r="I14" s="859"/>
      <c r="J14" s="469"/>
      <c r="K14" s="621" t="s">
        <v>1317</v>
      </c>
      <c r="L14" s="860">
        <v>12</v>
      </c>
      <c r="M14" s="861">
        <v>10</v>
      </c>
      <c r="N14" s="825">
        <v>2</v>
      </c>
      <c r="O14" s="825">
        <v>2</v>
      </c>
      <c r="P14" s="818"/>
      <c r="S14" s="805"/>
      <c r="T14" s="805"/>
      <c r="U14" s="805"/>
      <c r="X14" s="805"/>
      <c r="Y14" s="805"/>
      <c r="Z14" s="805"/>
      <c r="AA14" s="805"/>
      <c r="AB14" s="805"/>
      <c r="AC14" s="805"/>
    </row>
    <row r="15" spans="1:29" s="804" customFormat="1" ht="16.5" customHeight="1">
      <c r="A15" s="469"/>
      <c r="B15" s="469"/>
      <c r="C15" s="469"/>
      <c r="D15" s="628" t="s">
        <v>1320</v>
      </c>
      <c r="E15" s="864">
        <v>1</v>
      </c>
      <c r="F15" s="864">
        <v>1</v>
      </c>
      <c r="G15" s="825" t="s">
        <v>356</v>
      </c>
      <c r="H15" s="825" t="s">
        <v>356</v>
      </c>
      <c r="I15" s="859"/>
      <c r="J15" s="469"/>
      <c r="K15" s="621" t="s">
        <v>1365</v>
      </c>
      <c r="L15" s="860">
        <v>1</v>
      </c>
      <c r="M15" s="861">
        <v>1</v>
      </c>
      <c r="N15" s="825" t="s">
        <v>356</v>
      </c>
      <c r="O15" s="825" t="s">
        <v>356</v>
      </c>
      <c r="P15" s="818"/>
      <c r="S15" s="809"/>
      <c r="T15" s="810"/>
      <c r="U15" s="810"/>
      <c r="V15" s="810"/>
      <c r="W15" s="810"/>
    </row>
    <row r="16" spans="1:29" s="804" customFormat="1" ht="16.5" customHeight="1">
      <c r="A16" s="469"/>
      <c r="B16" s="469"/>
      <c r="C16" s="469"/>
      <c r="D16" s="628" t="s">
        <v>1324</v>
      </c>
      <c r="E16" s="864">
        <v>3</v>
      </c>
      <c r="F16" s="864">
        <v>3</v>
      </c>
      <c r="G16" s="825" t="s">
        <v>356</v>
      </c>
      <c r="H16" s="865" t="s">
        <v>356</v>
      </c>
      <c r="I16" s="853"/>
      <c r="J16" s="469"/>
      <c r="K16" s="621" t="s">
        <v>1366</v>
      </c>
      <c r="L16" s="860">
        <v>1</v>
      </c>
      <c r="M16" s="860">
        <v>1</v>
      </c>
      <c r="N16" s="825" t="s">
        <v>356</v>
      </c>
      <c r="O16" s="825" t="s">
        <v>356</v>
      </c>
      <c r="P16" s="818"/>
      <c r="S16" s="809"/>
      <c r="T16" s="810"/>
      <c r="U16" s="810"/>
      <c r="V16" s="811"/>
      <c r="W16" s="811"/>
    </row>
    <row r="17" spans="1:23" s="804" customFormat="1" ht="16.5" customHeight="1">
      <c r="A17" s="469"/>
      <c r="B17" s="469"/>
      <c r="C17" s="469"/>
      <c r="D17" s="628" t="s">
        <v>1326</v>
      </c>
      <c r="E17" s="864">
        <v>6</v>
      </c>
      <c r="F17" s="864">
        <v>6</v>
      </c>
      <c r="G17" s="825" t="s">
        <v>356</v>
      </c>
      <c r="H17" s="865" t="s">
        <v>356</v>
      </c>
      <c r="I17" s="853"/>
      <c r="J17" s="4750" t="s">
        <v>1367</v>
      </c>
      <c r="K17" s="4751"/>
      <c r="L17" s="860">
        <v>29</v>
      </c>
      <c r="M17" s="860">
        <v>29</v>
      </c>
      <c r="N17" s="825" t="s">
        <v>356</v>
      </c>
      <c r="O17" s="825" t="s">
        <v>356</v>
      </c>
      <c r="P17" s="818"/>
      <c r="S17" s="805"/>
      <c r="T17" s="805"/>
      <c r="U17" s="805"/>
    </row>
    <row r="18" spans="1:23" s="804" customFormat="1" ht="16.5" customHeight="1">
      <c r="A18" s="469"/>
      <c r="B18" s="469"/>
      <c r="C18" s="469"/>
      <c r="D18" s="628" t="s">
        <v>1328</v>
      </c>
      <c r="E18" s="864">
        <v>249</v>
      </c>
      <c r="F18" s="864">
        <v>246</v>
      </c>
      <c r="G18" s="864">
        <v>3</v>
      </c>
      <c r="H18" s="866">
        <v>3</v>
      </c>
      <c r="I18" s="853"/>
      <c r="J18" s="4750" t="s">
        <v>1321</v>
      </c>
      <c r="K18" s="4751"/>
      <c r="L18" s="864">
        <v>1</v>
      </c>
      <c r="M18" s="860">
        <v>1</v>
      </c>
      <c r="N18" s="825" t="s">
        <v>356</v>
      </c>
      <c r="O18" s="825" t="s">
        <v>356</v>
      </c>
      <c r="P18" s="818"/>
    </row>
    <row r="19" spans="1:23" s="804" customFormat="1" ht="16.5" customHeight="1">
      <c r="A19" s="469"/>
      <c r="B19" s="469"/>
      <c r="C19" s="469"/>
      <c r="D19" s="628" t="s">
        <v>1330</v>
      </c>
      <c r="E19" s="864">
        <v>535</v>
      </c>
      <c r="F19" s="864">
        <v>486</v>
      </c>
      <c r="G19" s="864">
        <v>49</v>
      </c>
      <c r="H19" s="866">
        <v>50</v>
      </c>
      <c r="I19" s="853"/>
      <c r="J19" s="4750" t="s">
        <v>1368</v>
      </c>
      <c r="K19" s="4751"/>
      <c r="L19" s="864">
        <v>3</v>
      </c>
      <c r="M19" s="860">
        <v>3</v>
      </c>
      <c r="N19" s="825" t="s">
        <v>356</v>
      </c>
      <c r="O19" s="825" t="s">
        <v>356</v>
      </c>
      <c r="P19" s="818"/>
      <c r="Q19" s="819"/>
    </row>
    <row r="20" spans="1:23" s="804" customFormat="1" ht="16.5" customHeight="1">
      <c r="A20" s="469"/>
      <c r="B20" s="469"/>
      <c r="C20" s="469"/>
      <c r="D20" s="628" t="s">
        <v>1332</v>
      </c>
      <c r="E20" s="864">
        <v>98</v>
      </c>
      <c r="F20" s="864">
        <v>97</v>
      </c>
      <c r="G20" s="864">
        <v>1</v>
      </c>
      <c r="H20" s="866">
        <v>3</v>
      </c>
      <c r="I20" s="853"/>
      <c r="J20" s="4750" t="s">
        <v>1369</v>
      </c>
      <c r="K20" s="4751"/>
      <c r="L20" s="860">
        <v>4</v>
      </c>
      <c r="M20" s="860">
        <v>4</v>
      </c>
      <c r="N20" s="825" t="s">
        <v>356</v>
      </c>
      <c r="O20" s="825" t="s">
        <v>356</v>
      </c>
      <c r="P20" s="818"/>
      <c r="Q20" s="794"/>
      <c r="S20" s="805"/>
      <c r="T20" s="805"/>
    </row>
    <row r="21" spans="1:23" s="804" customFormat="1" ht="16.5" customHeight="1">
      <c r="A21" s="469"/>
      <c r="B21" s="469"/>
      <c r="C21" s="469"/>
      <c r="D21" s="628" t="s">
        <v>1334</v>
      </c>
      <c r="E21" s="604">
        <v>23</v>
      </c>
      <c r="F21" s="604">
        <v>23</v>
      </c>
      <c r="G21" s="604" t="s">
        <v>356</v>
      </c>
      <c r="H21" s="866" t="s">
        <v>356</v>
      </c>
      <c r="I21" s="853"/>
      <c r="J21" s="4750" t="s">
        <v>1323</v>
      </c>
      <c r="K21" s="4751"/>
      <c r="L21" s="860">
        <v>2</v>
      </c>
      <c r="M21" s="860">
        <v>2</v>
      </c>
      <c r="N21" s="825" t="s">
        <v>356</v>
      </c>
      <c r="O21" s="825" t="s">
        <v>356</v>
      </c>
      <c r="P21" s="818"/>
      <c r="Q21" s="794"/>
      <c r="S21" s="805"/>
      <c r="T21" s="805"/>
    </row>
    <row r="22" spans="1:23" s="819" customFormat="1" ht="16.5" customHeight="1">
      <c r="A22" s="469"/>
      <c r="B22" s="469"/>
      <c r="C22" s="469"/>
      <c r="D22" s="628" t="s">
        <v>1336</v>
      </c>
      <c r="E22" s="604">
        <v>13</v>
      </c>
      <c r="F22" s="604">
        <v>12</v>
      </c>
      <c r="G22" s="825">
        <v>1</v>
      </c>
      <c r="H22" s="865">
        <v>1</v>
      </c>
      <c r="I22" s="867"/>
      <c r="J22" s="4750" t="s">
        <v>1325</v>
      </c>
      <c r="K22" s="4751"/>
      <c r="L22" s="860">
        <v>2</v>
      </c>
      <c r="M22" s="860">
        <v>2</v>
      </c>
      <c r="N22" s="825" t="s">
        <v>356</v>
      </c>
      <c r="O22" s="825" t="s">
        <v>356</v>
      </c>
      <c r="P22" s="818"/>
      <c r="Q22" s="794"/>
      <c r="S22" s="821"/>
      <c r="T22" s="821"/>
    </row>
    <row r="23" spans="1:23" s="794" customFormat="1" ht="16.5" customHeight="1">
      <c r="A23" s="867"/>
      <c r="B23" s="867"/>
      <c r="C23" s="867"/>
      <c r="D23" s="628" t="s">
        <v>1338</v>
      </c>
      <c r="E23" s="604">
        <v>13</v>
      </c>
      <c r="F23" s="604">
        <v>13</v>
      </c>
      <c r="G23" s="825" t="s">
        <v>356</v>
      </c>
      <c r="H23" s="865" t="s">
        <v>356</v>
      </c>
      <c r="I23" s="862"/>
      <c r="J23" s="4750" t="s">
        <v>1370</v>
      </c>
      <c r="K23" s="4751"/>
      <c r="L23" s="860">
        <v>1</v>
      </c>
      <c r="M23" s="860">
        <v>1</v>
      </c>
      <c r="N23" s="825" t="s">
        <v>356</v>
      </c>
      <c r="O23" s="825" t="s">
        <v>356</v>
      </c>
      <c r="P23" s="818"/>
      <c r="Q23" s="822"/>
      <c r="S23" s="816"/>
      <c r="T23" s="816"/>
    </row>
    <row r="24" spans="1:23" s="794" customFormat="1" ht="16.5" customHeight="1">
      <c r="A24" s="862"/>
      <c r="B24" s="862"/>
      <c r="C24" s="862"/>
      <c r="D24" s="628" t="s">
        <v>1371</v>
      </c>
      <c r="E24" s="604">
        <v>1</v>
      </c>
      <c r="F24" s="604">
        <v>1</v>
      </c>
      <c r="G24" s="825" t="s">
        <v>356</v>
      </c>
      <c r="H24" s="865" t="s">
        <v>356</v>
      </c>
      <c r="I24" s="862"/>
      <c r="J24" s="4750" t="s">
        <v>1335</v>
      </c>
      <c r="K24" s="4751"/>
      <c r="L24" s="860">
        <v>3</v>
      </c>
      <c r="M24" s="860">
        <v>3</v>
      </c>
      <c r="N24" s="825" t="s">
        <v>356</v>
      </c>
      <c r="O24" s="825" t="s">
        <v>356</v>
      </c>
      <c r="P24" s="818"/>
      <c r="S24" s="809"/>
      <c r="T24" s="810"/>
      <c r="U24" s="810"/>
      <c r="V24" s="811"/>
      <c r="W24" s="811"/>
    </row>
    <row r="25" spans="1:23" s="794" customFormat="1" ht="16.5" customHeight="1">
      <c r="A25" s="862"/>
      <c r="B25" s="862"/>
      <c r="C25" s="862"/>
      <c r="D25" s="868" t="s">
        <v>1372</v>
      </c>
      <c r="E25" s="604">
        <v>2</v>
      </c>
      <c r="F25" s="604">
        <v>1</v>
      </c>
      <c r="G25" s="825">
        <v>1</v>
      </c>
      <c r="H25" s="865">
        <v>1</v>
      </c>
      <c r="I25" s="862"/>
      <c r="J25" s="4750" t="s">
        <v>1337</v>
      </c>
      <c r="K25" s="4751"/>
      <c r="L25" s="860">
        <v>9</v>
      </c>
      <c r="M25" s="860">
        <v>8</v>
      </c>
      <c r="N25" s="825">
        <v>1</v>
      </c>
      <c r="O25" s="825">
        <v>1</v>
      </c>
      <c r="P25" s="818"/>
      <c r="S25" s="809"/>
      <c r="T25" s="810"/>
      <c r="U25" s="810"/>
      <c r="V25" s="810"/>
      <c r="W25" s="810"/>
    </row>
    <row r="26" spans="1:23" s="822" customFormat="1" ht="16.5" customHeight="1">
      <c r="A26" s="862"/>
      <c r="B26" s="862"/>
      <c r="C26" s="862"/>
      <c r="D26" s="628" t="s">
        <v>1373</v>
      </c>
      <c r="E26" s="604">
        <v>1</v>
      </c>
      <c r="F26" s="604">
        <v>1</v>
      </c>
      <c r="G26" s="825" t="s">
        <v>356</v>
      </c>
      <c r="H26" s="865" t="s">
        <v>356</v>
      </c>
      <c r="I26" s="862"/>
      <c r="J26" s="4750" t="s">
        <v>1339</v>
      </c>
      <c r="K26" s="4751"/>
      <c r="L26" s="860">
        <v>3</v>
      </c>
      <c r="M26" s="860">
        <v>3</v>
      </c>
      <c r="N26" s="825" t="s">
        <v>356</v>
      </c>
      <c r="O26" s="825" t="s">
        <v>356</v>
      </c>
      <c r="P26" s="825"/>
      <c r="Q26" s="794"/>
      <c r="S26" s="809"/>
      <c r="T26" s="810"/>
      <c r="U26" s="810"/>
      <c r="V26" s="811"/>
      <c r="W26" s="811"/>
    </row>
    <row r="27" spans="1:23" s="794" customFormat="1" ht="16.5" customHeight="1">
      <c r="A27" s="862"/>
      <c r="B27" s="862"/>
      <c r="C27" s="862"/>
      <c r="D27" s="869" t="s">
        <v>1340</v>
      </c>
      <c r="E27" s="870">
        <v>1</v>
      </c>
      <c r="F27" s="604">
        <v>1</v>
      </c>
      <c r="G27" s="825" t="s">
        <v>356</v>
      </c>
      <c r="H27" s="865" t="s">
        <v>356</v>
      </c>
      <c r="I27" s="862"/>
      <c r="J27" s="4750" t="s">
        <v>1341</v>
      </c>
      <c r="K27" s="4751"/>
      <c r="L27" s="860">
        <v>11</v>
      </c>
      <c r="M27" s="860">
        <v>11</v>
      </c>
      <c r="N27" s="825" t="s">
        <v>356</v>
      </c>
      <c r="O27" s="825" t="s">
        <v>356</v>
      </c>
      <c r="P27" s="825"/>
      <c r="S27" s="809"/>
      <c r="T27" s="810"/>
      <c r="U27" s="810"/>
      <c r="V27" s="811"/>
      <c r="W27" s="811"/>
    </row>
    <row r="28" spans="1:23" s="794" customFormat="1" ht="16.5" customHeight="1">
      <c r="A28" s="862"/>
      <c r="B28" s="862"/>
      <c r="C28" s="862"/>
      <c r="D28" s="869" t="s">
        <v>1374</v>
      </c>
      <c r="E28" s="870">
        <v>3</v>
      </c>
      <c r="F28" s="604">
        <v>2</v>
      </c>
      <c r="G28" s="825">
        <v>1</v>
      </c>
      <c r="H28" s="865">
        <v>1</v>
      </c>
      <c r="I28" s="862"/>
      <c r="J28" s="4750" t="s">
        <v>1342</v>
      </c>
      <c r="K28" s="4751"/>
      <c r="L28" s="860">
        <v>4</v>
      </c>
      <c r="M28" s="860">
        <v>4</v>
      </c>
      <c r="N28" s="825" t="s">
        <v>356</v>
      </c>
      <c r="O28" s="825" t="s">
        <v>356</v>
      </c>
      <c r="P28" s="825"/>
      <c r="S28" s="816"/>
      <c r="T28" s="816"/>
    </row>
    <row r="29" spans="1:23" s="794" customFormat="1" ht="16.5" customHeight="1">
      <c r="A29" s="862"/>
      <c r="B29" s="862"/>
      <c r="C29" s="862"/>
      <c r="D29" s="869"/>
      <c r="E29" s="871"/>
      <c r="F29" s="860"/>
      <c r="G29" s="858"/>
      <c r="H29" s="872"/>
      <c r="I29" s="862"/>
      <c r="J29" s="4750" t="s">
        <v>1343</v>
      </c>
      <c r="K29" s="4751"/>
      <c r="L29" s="860">
        <v>1</v>
      </c>
      <c r="M29" s="860">
        <v>1</v>
      </c>
      <c r="N29" s="825" t="s">
        <v>356</v>
      </c>
      <c r="O29" s="825" t="s">
        <v>356</v>
      </c>
      <c r="P29" s="825"/>
      <c r="S29" s="816"/>
      <c r="T29" s="816"/>
    </row>
    <row r="30" spans="1:23" s="794" customFormat="1" ht="16.5" customHeight="1">
      <c r="A30" s="862"/>
      <c r="B30" s="862"/>
      <c r="C30" s="862"/>
      <c r="D30" s="862"/>
      <c r="E30" s="873"/>
      <c r="F30" s="862"/>
      <c r="G30" s="862"/>
      <c r="H30" s="874"/>
      <c r="I30" s="862"/>
      <c r="J30" s="4750" t="s">
        <v>1344</v>
      </c>
      <c r="K30" s="4751"/>
      <c r="L30" s="860">
        <v>3</v>
      </c>
      <c r="M30" s="860">
        <v>3</v>
      </c>
      <c r="N30" s="825" t="s">
        <v>356</v>
      </c>
      <c r="O30" s="825" t="s">
        <v>356</v>
      </c>
      <c r="P30" s="825"/>
    </row>
    <row r="31" spans="1:23" s="794" customFormat="1" ht="16.5" customHeight="1">
      <c r="A31" s="862"/>
      <c r="B31" s="862"/>
      <c r="C31" s="862"/>
      <c r="D31" s="862"/>
      <c r="E31" s="873"/>
      <c r="F31" s="862"/>
      <c r="G31" s="862"/>
      <c r="H31" s="874"/>
      <c r="I31" s="862"/>
      <c r="J31" s="4750" t="s">
        <v>1375</v>
      </c>
      <c r="K31" s="4751"/>
      <c r="L31" s="860">
        <v>3</v>
      </c>
      <c r="M31" s="860">
        <v>3</v>
      </c>
      <c r="N31" s="825" t="s">
        <v>356</v>
      </c>
      <c r="O31" s="825" t="s">
        <v>356</v>
      </c>
      <c r="P31" s="825"/>
    </row>
    <row r="32" spans="1:23" s="794" customFormat="1" ht="16.5" customHeight="1">
      <c r="A32" s="862"/>
      <c r="B32" s="862"/>
      <c r="C32" s="862"/>
      <c r="D32" s="862"/>
      <c r="E32" s="873"/>
      <c r="F32" s="862"/>
      <c r="G32" s="862"/>
      <c r="H32" s="874"/>
      <c r="I32" s="862"/>
      <c r="J32" s="4750" t="s">
        <v>1345</v>
      </c>
      <c r="K32" s="4751"/>
      <c r="L32" s="860">
        <v>11</v>
      </c>
      <c r="M32" s="860">
        <v>11</v>
      </c>
      <c r="N32" s="825" t="s">
        <v>356</v>
      </c>
      <c r="O32" s="825" t="s">
        <v>356</v>
      </c>
      <c r="P32" s="825"/>
    </row>
    <row r="33" spans="1:16" s="794" customFormat="1" ht="16.5" customHeight="1">
      <c r="A33" s="862"/>
      <c r="B33" s="862"/>
      <c r="C33" s="862"/>
      <c r="D33" s="862"/>
      <c r="E33" s="873"/>
      <c r="F33" s="862"/>
      <c r="G33" s="862"/>
      <c r="H33" s="874"/>
      <c r="I33" s="862"/>
      <c r="J33" s="4766" t="s">
        <v>1346</v>
      </c>
      <c r="K33" s="4767"/>
      <c r="L33" s="871">
        <v>2</v>
      </c>
      <c r="M33" s="860">
        <v>2</v>
      </c>
      <c r="N33" s="825" t="s">
        <v>356</v>
      </c>
      <c r="O33" s="825" t="s">
        <v>356</v>
      </c>
      <c r="P33" s="825"/>
    </row>
    <row r="34" spans="1:16" s="794" customFormat="1" ht="16.5" customHeight="1">
      <c r="A34" s="862"/>
      <c r="B34" s="862"/>
      <c r="C34" s="862"/>
      <c r="D34" s="862"/>
      <c r="E34" s="873"/>
      <c r="F34" s="862"/>
      <c r="G34" s="862"/>
      <c r="H34" s="874"/>
      <c r="I34" s="862"/>
      <c r="J34" s="4750" t="s">
        <v>1376</v>
      </c>
      <c r="K34" s="4751"/>
      <c r="L34" s="860">
        <v>8</v>
      </c>
      <c r="M34" s="860">
        <v>7</v>
      </c>
      <c r="N34" s="825">
        <v>1</v>
      </c>
      <c r="O34" s="825">
        <v>1</v>
      </c>
      <c r="P34" s="825"/>
    </row>
    <row r="35" spans="1:16" s="794" customFormat="1" ht="16.5" customHeight="1">
      <c r="A35" s="862"/>
      <c r="B35" s="862"/>
      <c r="C35" s="862"/>
      <c r="D35" s="862"/>
      <c r="E35" s="873"/>
      <c r="F35" s="862"/>
      <c r="G35" s="862"/>
      <c r="H35" s="874"/>
      <c r="I35" s="862"/>
      <c r="J35" s="4750" t="s">
        <v>1348</v>
      </c>
      <c r="K35" s="4751"/>
      <c r="L35" s="860">
        <v>13</v>
      </c>
      <c r="M35" s="860">
        <v>13</v>
      </c>
      <c r="N35" s="825" t="s">
        <v>356</v>
      </c>
      <c r="O35" s="825" t="s">
        <v>356</v>
      </c>
      <c r="P35" s="803"/>
    </row>
    <row r="36" spans="1:16" s="794" customFormat="1" ht="16.5" customHeight="1">
      <c r="A36" s="862"/>
      <c r="B36" s="862"/>
      <c r="C36" s="862"/>
      <c r="D36" s="862"/>
      <c r="E36" s="873"/>
      <c r="F36" s="862"/>
      <c r="G36" s="862"/>
      <c r="H36" s="874"/>
      <c r="I36" s="862"/>
      <c r="J36" s="4750" t="s">
        <v>1349</v>
      </c>
      <c r="K36" s="4751"/>
      <c r="L36" s="860">
        <v>13</v>
      </c>
      <c r="M36" s="860">
        <v>13</v>
      </c>
      <c r="N36" s="825" t="s">
        <v>356</v>
      </c>
      <c r="O36" s="825" t="s">
        <v>356</v>
      </c>
      <c r="P36" s="825"/>
    </row>
    <row r="37" spans="1:16" s="794" customFormat="1" ht="16.5" customHeight="1">
      <c r="A37" s="862"/>
      <c r="B37" s="862"/>
      <c r="C37" s="862"/>
      <c r="D37" s="862"/>
      <c r="E37" s="873"/>
      <c r="F37" s="862"/>
      <c r="G37" s="862"/>
      <c r="H37" s="874"/>
      <c r="I37" s="862"/>
      <c r="J37" s="4750" t="s">
        <v>1350</v>
      </c>
      <c r="K37" s="4751"/>
      <c r="L37" s="860">
        <v>7</v>
      </c>
      <c r="M37" s="860">
        <v>7</v>
      </c>
      <c r="N37" s="825" t="s">
        <v>356</v>
      </c>
      <c r="O37" s="825" t="s">
        <v>356</v>
      </c>
      <c r="P37" s="825"/>
    </row>
    <row r="38" spans="1:16" s="794" customFormat="1" ht="16.5" customHeight="1">
      <c r="A38" s="862"/>
      <c r="B38" s="862"/>
      <c r="C38" s="862"/>
      <c r="D38" s="863"/>
      <c r="E38" s="862"/>
      <c r="F38" s="862"/>
      <c r="G38" s="862"/>
      <c r="H38" s="862"/>
      <c r="I38" s="875"/>
      <c r="J38" s="4750" t="s">
        <v>1351</v>
      </c>
      <c r="K38" s="4751"/>
      <c r="L38" s="860">
        <v>3</v>
      </c>
      <c r="M38" s="860">
        <v>3</v>
      </c>
      <c r="N38" s="577" t="s">
        <v>356</v>
      </c>
      <c r="O38" s="577" t="s">
        <v>356</v>
      </c>
      <c r="P38" s="577"/>
    </row>
    <row r="39" spans="1:16" s="794" customFormat="1" ht="13.25" customHeight="1">
      <c r="A39" s="462"/>
      <c r="B39" s="462"/>
      <c r="C39" s="462"/>
      <c r="D39" s="876"/>
      <c r="E39" s="877"/>
      <c r="F39" s="462"/>
      <c r="G39" s="462"/>
      <c r="H39" s="462"/>
      <c r="I39" s="878"/>
      <c r="J39" s="4744" t="s">
        <v>1377</v>
      </c>
      <c r="K39" s="4745"/>
      <c r="L39" s="860">
        <v>1</v>
      </c>
      <c r="M39" s="860">
        <v>1</v>
      </c>
      <c r="N39" s="825" t="s">
        <v>356</v>
      </c>
      <c r="O39" s="825" t="s">
        <v>356</v>
      </c>
    </row>
    <row r="40" spans="1:16" s="794" customFormat="1" ht="13.25" customHeight="1">
      <c r="A40" s="462"/>
      <c r="B40" s="462"/>
      <c r="C40" s="462"/>
      <c r="D40" s="876"/>
      <c r="E40" s="877"/>
      <c r="F40" s="462"/>
      <c r="G40" s="462"/>
      <c r="H40" s="462"/>
      <c r="I40" s="878"/>
      <c r="J40" s="4744" t="s">
        <v>1352</v>
      </c>
      <c r="K40" s="4745"/>
      <c r="L40" s="860">
        <v>3</v>
      </c>
      <c r="M40" s="860">
        <v>3</v>
      </c>
      <c r="N40" s="825" t="s">
        <v>356</v>
      </c>
      <c r="O40" s="825" t="s">
        <v>356</v>
      </c>
    </row>
    <row r="41" spans="1:16" s="794" customFormat="1" ht="13.25" customHeight="1">
      <c r="A41" s="462"/>
      <c r="B41" s="462"/>
      <c r="C41" s="462"/>
      <c r="D41" s="876"/>
      <c r="E41" s="877"/>
      <c r="F41" s="462"/>
      <c r="G41" s="462"/>
      <c r="H41" s="462"/>
      <c r="I41" s="878"/>
      <c r="J41" s="4744" t="s">
        <v>1378</v>
      </c>
      <c r="K41" s="4745"/>
      <c r="L41" s="860">
        <v>1</v>
      </c>
      <c r="M41" s="860">
        <v>1</v>
      </c>
      <c r="N41" s="825" t="s">
        <v>356</v>
      </c>
      <c r="O41" s="825" t="s">
        <v>356</v>
      </c>
    </row>
    <row r="42" spans="1:16" s="794" customFormat="1" ht="13.25" customHeight="1">
      <c r="A42" s="462"/>
      <c r="B42" s="462"/>
      <c r="C42" s="462"/>
      <c r="D42" s="876"/>
      <c r="E42" s="877"/>
      <c r="F42" s="462"/>
      <c r="G42" s="462"/>
      <c r="H42" s="462"/>
      <c r="I42" s="878"/>
      <c r="J42" s="4744" t="s">
        <v>1379</v>
      </c>
      <c r="K42" s="4745"/>
      <c r="L42" s="860">
        <v>1</v>
      </c>
      <c r="M42" s="860">
        <v>1</v>
      </c>
      <c r="N42" s="825" t="s">
        <v>356</v>
      </c>
      <c r="O42" s="825" t="s">
        <v>356</v>
      </c>
    </row>
    <row r="43" spans="1:16" s="794" customFormat="1" ht="13.25" customHeight="1">
      <c r="A43" s="462"/>
      <c r="B43" s="462"/>
      <c r="C43" s="462"/>
      <c r="D43" s="876"/>
      <c r="E43" s="877"/>
      <c r="F43" s="462"/>
      <c r="G43" s="462"/>
      <c r="H43" s="462"/>
      <c r="I43" s="878"/>
      <c r="J43" s="4744" t="s">
        <v>1353</v>
      </c>
      <c r="K43" s="4745"/>
      <c r="L43" s="860">
        <v>1</v>
      </c>
      <c r="M43" s="860">
        <v>1</v>
      </c>
      <c r="N43" s="825" t="s">
        <v>356</v>
      </c>
      <c r="O43" s="825" t="s">
        <v>356</v>
      </c>
    </row>
    <row r="44" spans="1:16" s="794" customFormat="1" ht="13.25" customHeight="1">
      <c r="A44" s="462"/>
      <c r="B44" s="462"/>
      <c r="C44" s="462"/>
      <c r="D44" s="876"/>
      <c r="E44" s="877"/>
      <c r="F44" s="462"/>
      <c r="G44" s="462"/>
      <c r="H44" s="462"/>
      <c r="I44" s="878"/>
      <c r="J44" s="4744" t="s">
        <v>1354</v>
      </c>
      <c r="K44" s="4745"/>
      <c r="L44" s="860">
        <v>3</v>
      </c>
      <c r="M44" s="860">
        <v>3</v>
      </c>
      <c r="N44" s="825" t="s">
        <v>356</v>
      </c>
      <c r="O44" s="825" t="s">
        <v>356</v>
      </c>
    </row>
    <row r="45" spans="1:16" s="794" customFormat="1" ht="13.25" customHeight="1">
      <c r="A45" s="462"/>
      <c r="B45" s="462"/>
      <c r="C45" s="462"/>
      <c r="D45" s="876"/>
      <c r="E45" s="877"/>
      <c r="F45" s="462"/>
      <c r="G45" s="462"/>
      <c r="H45" s="462"/>
      <c r="I45" s="878"/>
      <c r="J45" s="4744" t="s">
        <v>1380</v>
      </c>
      <c r="K45" s="4745"/>
      <c r="L45" s="860">
        <v>2</v>
      </c>
      <c r="M45" s="860">
        <v>2</v>
      </c>
      <c r="N45" s="825" t="s">
        <v>356</v>
      </c>
      <c r="O45" s="825" t="s">
        <v>356</v>
      </c>
    </row>
    <row r="46" spans="1:16" s="794" customFormat="1" ht="13.75" customHeight="1" thickBot="1">
      <c r="A46" s="879"/>
      <c r="B46" s="879"/>
      <c r="C46" s="879"/>
      <c r="D46" s="880"/>
      <c r="E46" s="879"/>
      <c r="F46" s="879"/>
      <c r="G46" s="879"/>
      <c r="H46" s="879"/>
      <c r="I46" s="881"/>
      <c r="J46" s="4768" t="s">
        <v>1381</v>
      </c>
      <c r="K46" s="4769"/>
      <c r="L46" s="882">
        <v>1</v>
      </c>
      <c r="M46" s="883">
        <v>1</v>
      </c>
      <c r="N46" s="884" t="s">
        <v>356</v>
      </c>
      <c r="O46" s="884" t="s">
        <v>356</v>
      </c>
    </row>
    <row r="47" spans="1:16" s="794" customFormat="1">
      <c r="A47" s="463"/>
      <c r="B47" s="463"/>
      <c r="C47" s="463"/>
      <c r="D47" s="463"/>
      <c r="E47" s="463"/>
      <c r="F47" s="463"/>
      <c r="G47" s="463"/>
      <c r="H47" s="463"/>
      <c r="I47" s="463"/>
      <c r="J47" s="806"/>
      <c r="K47" s="806"/>
      <c r="L47" s="463"/>
      <c r="M47" s="463"/>
      <c r="N47" s="463"/>
      <c r="O47" s="847" t="s">
        <v>1013</v>
      </c>
    </row>
    <row r="48" spans="1:16" s="794" customFormat="1">
      <c r="E48" s="845"/>
      <c r="G48" s="809"/>
      <c r="L48" s="845"/>
      <c r="M48" s="816"/>
      <c r="N48" s="816"/>
      <c r="O48" s="816"/>
    </row>
    <row r="49" spans="5:16" s="794" customFormat="1">
      <c r="E49" s="845"/>
      <c r="G49" s="809"/>
      <c r="L49" s="845"/>
      <c r="M49" s="816"/>
      <c r="N49" s="816"/>
      <c r="O49" s="816"/>
    </row>
    <row r="50" spans="5:16" s="794" customFormat="1">
      <c r="E50" s="845"/>
      <c r="G50" s="809"/>
      <c r="L50" s="845"/>
    </row>
    <row r="51" spans="5:16" s="794" customFormat="1">
      <c r="E51" s="845"/>
      <c r="G51" s="809"/>
      <c r="L51" s="845"/>
    </row>
    <row r="52" spans="5:16" s="794" customFormat="1">
      <c r="E52" s="845"/>
      <c r="G52" s="809"/>
      <c r="L52" s="845"/>
    </row>
    <row r="53" spans="5:16" s="794" customFormat="1">
      <c r="E53" s="845"/>
      <c r="L53" s="845"/>
    </row>
    <row r="54" spans="5:16" s="794" customFormat="1">
      <c r="E54" s="845"/>
      <c r="L54" s="845"/>
    </row>
    <row r="55" spans="5:16" s="794" customFormat="1">
      <c r="E55" s="845"/>
      <c r="L55" s="845"/>
    </row>
    <row r="56" spans="5:16" s="794" customFormat="1">
      <c r="E56" s="845"/>
      <c r="L56" s="845"/>
    </row>
    <row r="57" spans="5:16" s="794" customFormat="1">
      <c r="E57" s="845"/>
      <c r="L57" s="845"/>
    </row>
    <row r="58" spans="5:16" s="794" customFormat="1">
      <c r="E58" s="845"/>
      <c r="L58" s="845"/>
    </row>
    <row r="59" spans="5:16" s="794" customFormat="1">
      <c r="E59" s="845"/>
      <c r="L59" s="845"/>
    </row>
    <row r="60" spans="5:16" s="794" customFormat="1">
      <c r="E60" s="845"/>
      <c r="L60" s="845"/>
    </row>
    <row r="61" spans="5:16" s="794" customFormat="1">
      <c r="E61" s="845"/>
      <c r="L61" s="845"/>
    </row>
    <row r="62" spans="5:16" s="794" customFormat="1">
      <c r="E62" s="845"/>
      <c r="L62" s="845"/>
    </row>
    <row r="63" spans="5:16" s="794" customFormat="1">
      <c r="E63" s="845"/>
      <c r="J63" s="786"/>
      <c r="K63" s="786"/>
      <c r="L63" s="845"/>
      <c r="M63" s="786"/>
      <c r="N63" s="786"/>
      <c r="O63" s="786"/>
    </row>
    <row r="64" spans="5:16" s="794" customFormat="1">
      <c r="E64" s="845"/>
      <c r="J64" s="786"/>
      <c r="K64" s="786"/>
      <c r="L64" s="845"/>
      <c r="M64" s="786"/>
      <c r="N64" s="786"/>
      <c r="O64" s="786"/>
      <c r="P64" s="786"/>
    </row>
    <row r="65" spans="5:16" s="794" customFormat="1">
      <c r="E65" s="845"/>
      <c r="J65" s="786"/>
      <c r="K65" s="786"/>
      <c r="L65" s="845"/>
      <c r="M65" s="786"/>
      <c r="N65" s="786"/>
      <c r="O65" s="786"/>
      <c r="P65" s="786"/>
    </row>
    <row r="66" spans="5:16" s="794" customFormat="1">
      <c r="E66" s="845"/>
      <c r="J66" s="786"/>
      <c r="K66" s="786"/>
      <c r="L66" s="845"/>
      <c r="M66" s="786"/>
      <c r="N66" s="786"/>
      <c r="O66" s="786"/>
      <c r="P66" s="786"/>
    </row>
    <row r="67" spans="5:16">
      <c r="I67" s="794"/>
    </row>
    <row r="68" spans="5:16">
      <c r="I68" s="794"/>
    </row>
    <row r="69" spans="5:16">
      <c r="I69" s="794"/>
    </row>
    <row r="70" spans="5:16">
      <c r="I70" s="794"/>
    </row>
    <row r="71" spans="5:16">
      <c r="I71" s="794"/>
    </row>
    <row r="72" spans="5:16">
      <c r="I72" s="794"/>
    </row>
    <row r="73" spans="5:16">
      <c r="I73" s="794"/>
    </row>
    <row r="74" spans="5:16">
      <c r="I74" s="794"/>
    </row>
    <row r="75" spans="5:16">
      <c r="I75" s="794"/>
    </row>
  </sheetData>
  <mergeCells count="41">
    <mergeCell ref="J42:K42"/>
    <mergeCell ref="J43:K43"/>
    <mergeCell ref="J44:K44"/>
    <mergeCell ref="J45:K45"/>
    <mergeCell ref="J46:K46"/>
    <mergeCell ref="J41:K41"/>
    <mergeCell ref="J30:K30"/>
    <mergeCell ref="J31:K31"/>
    <mergeCell ref="J32:K32"/>
    <mergeCell ref="J33:K33"/>
    <mergeCell ref="J34:K34"/>
    <mergeCell ref="J35:K35"/>
    <mergeCell ref="J36:K36"/>
    <mergeCell ref="J37:K37"/>
    <mergeCell ref="J38:K38"/>
    <mergeCell ref="J39:K39"/>
    <mergeCell ref="J40:K40"/>
    <mergeCell ref="J29:K29"/>
    <mergeCell ref="J18:K18"/>
    <mergeCell ref="J19:K19"/>
    <mergeCell ref="J20:K20"/>
    <mergeCell ref="J21:K21"/>
    <mergeCell ref="J22:K22"/>
    <mergeCell ref="J23:K23"/>
    <mergeCell ref="J24:K24"/>
    <mergeCell ref="J25:K25"/>
    <mergeCell ref="J26:K26"/>
    <mergeCell ref="J27:K27"/>
    <mergeCell ref="J28:K28"/>
    <mergeCell ref="J17:K17"/>
    <mergeCell ref="A1:O1"/>
    <mergeCell ref="A3:D3"/>
    <mergeCell ref="I3:K3"/>
    <mergeCell ref="A4:D4"/>
    <mergeCell ref="I4:K4"/>
    <mergeCell ref="J5:K5"/>
    <mergeCell ref="B6:D6"/>
    <mergeCell ref="C7:D7"/>
    <mergeCell ref="C8:D8"/>
    <mergeCell ref="B10:D10"/>
    <mergeCell ref="C11:D11"/>
  </mergeCells>
  <phoneticPr fontId="2"/>
  <printOptions horizontalCentered="1"/>
  <pageMargins left="0.39370078740157483" right="0.39370078740157483" top="0.59055118110236227" bottom="0.59055118110236227" header="0.11811023622047245" footer="0.11811023622047245"/>
  <pageSetup paperSize="9" firstPageNumber="34" orientation="portrait" r:id="rId1"/>
  <headerFooter alignWithMargins="0">
    <oddFooter>&amp;C&amp;"ＭＳ 明朝,標準"&amp;10&amp;P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05BA0-E2B1-4534-B0EA-2CA66BB6181C}">
  <dimension ref="A1:AE53"/>
  <sheetViews>
    <sheetView view="pageBreakPreview" zoomScaleNormal="100" zoomScaleSheetLayoutView="100" workbookViewId="0">
      <selection activeCell="N26" sqref="N26"/>
    </sheetView>
  </sheetViews>
  <sheetFormatPr defaultRowHeight="13"/>
  <cols>
    <col min="1" max="1" width="13.36328125" style="891" customWidth="1"/>
    <col min="2" max="10" width="7.90625" style="891" customWidth="1"/>
    <col min="11" max="12" width="9.36328125" style="891" customWidth="1"/>
    <col min="13" max="16" width="8.36328125" style="891" customWidth="1"/>
    <col min="17" max="16384" width="8.7265625" style="891"/>
  </cols>
  <sheetData>
    <row r="1" spans="1:31" s="886" customFormat="1" ht="30" customHeight="1">
      <c r="A1" s="4779" t="s">
        <v>1382</v>
      </c>
      <c r="B1" s="4779"/>
      <c r="C1" s="4779"/>
      <c r="D1" s="4779"/>
      <c r="E1" s="4779"/>
      <c r="F1" s="4779"/>
      <c r="G1" s="4779"/>
      <c r="H1" s="4779"/>
      <c r="I1" s="4779"/>
      <c r="J1" s="4779"/>
      <c r="K1" s="885"/>
      <c r="L1" s="885"/>
      <c r="M1" s="885"/>
      <c r="N1" s="885"/>
      <c r="O1" s="885"/>
      <c r="P1" s="885"/>
      <c r="Q1" s="885"/>
      <c r="R1" s="885"/>
      <c r="S1" s="885"/>
      <c r="T1" s="885"/>
      <c r="U1" s="885"/>
      <c r="V1" s="885"/>
      <c r="W1" s="885"/>
      <c r="X1" s="885"/>
      <c r="Y1" s="885"/>
      <c r="Z1" s="885"/>
      <c r="AA1" s="885"/>
      <c r="AB1" s="885"/>
      <c r="AC1" s="885"/>
      <c r="AD1" s="885"/>
      <c r="AE1" s="885"/>
    </row>
    <row r="2" spans="1:31" s="888" customFormat="1" ht="13.5" customHeight="1" thickBot="1">
      <c r="A2" s="887"/>
      <c r="B2" s="887"/>
      <c r="C2" s="887"/>
      <c r="D2" s="887"/>
      <c r="F2" s="889"/>
      <c r="H2" s="4780" t="s">
        <v>1383</v>
      </c>
      <c r="I2" s="4780"/>
      <c r="J2" s="4780"/>
      <c r="K2" s="890"/>
      <c r="M2" s="890"/>
      <c r="N2" s="890"/>
      <c r="O2" s="890"/>
      <c r="P2" s="890"/>
      <c r="Q2" s="890"/>
      <c r="R2" s="890"/>
      <c r="S2" s="890"/>
      <c r="T2" s="890"/>
      <c r="U2" s="890"/>
      <c r="V2" s="890"/>
      <c r="W2" s="890"/>
      <c r="X2" s="890"/>
      <c r="Y2" s="890"/>
      <c r="Z2" s="890"/>
      <c r="AA2" s="890"/>
      <c r="AB2" s="890"/>
      <c r="AC2" s="890"/>
      <c r="AD2" s="890"/>
      <c r="AE2" s="890"/>
    </row>
    <row r="3" spans="1:31" ht="18" customHeight="1">
      <c r="A3" s="4781" t="s">
        <v>1384</v>
      </c>
      <c r="B3" s="4777" t="s">
        <v>1008</v>
      </c>
      <c r="C3" s="4778"/>
      <c r="D3" s="4778"/>
      <c r="E3" s="4778"/>
      <c r="F3" s="4777" t="s">
        <v>1385</v>
      </c>
      <c r="G3" s="4778"/>
      <c r="H3" s="4778"/>
      <c r="I3" s="4778"/>
      <c r="J3" s="4778"/>
      <c r="R3" s="892"/>
      <c r="S3" s="892"/>
      <c r="T3" s="892"/>
      <c r="U3" s="892"/>
      <c r="V3" s="892"/>
      <c r="W3" s="892"/>
      <c r="X3" s="892"/>
      <c r="Y3" s="892"/>
      <c r="Z3" s="892"/>
      <c r="AA3" s="892"/>
      <c r="AB3" s="892"/>
      <c r="AC3" s="892"/>
      <c r="AD3" s="892"/>
      <c r="AE3" s="892"/>
    </row>
    <row r="4" spans="1:31" ht="18" customHeight="1">
      <c r="A4" s="4776"/>
      <c r="B4" s="4782" t="s">
        <v>838</v>
      </c>
      <c r="C4" s="4784" t="s">
        <v>1386</v>
      </c>
      <c r="D4" s="4774" t="s">
        <v>1387</v>
      </c>
      <c r="E4" s="4786"/>
      <c r="F4" s="4773" t="s">
        <v>838</v>
      </c>
      <c r="G4" s="4770" t="s">
        <v>1388</v>
      </c>
      <c r="H4" s="4770" t="s">
        <v>1386</v>
      </c>
      <c r="I4" s="4773" t="s">
        <v>1387</v>
      </c>
      <c r="J4" s="4774"/>
      <c r="R4" s="892"/>
      <c r="S4" s="892"/>
      <c r="T4" s="892"/>
      <c r="U4" s="892"/>
      <c r="V4" s="892"/>
      <c r="W4" s="892"/>
      <c r="X4" s="892"/>
      <c r="Y4" s="892"/>
      <c r="Z4" s="892"/>
      <c r="AA4" s="892"/>
      <c r="AB4" s="892"/>
      <c r="AC4" s="892"/>
      <c r="AD4" s="892"/>
      <c r="AE4" s="892"/>
    </row>
    <row r="5" spans="1:31" ht="18" customHeight="1">
      <c r="A5" s="4776"/>
      <c r="B5" s="4783"/>
      <c r="C5" s="4785"/>
      <c r="D5" s="893" t="s">
        <v>1389</v>
      </c>
      <c r="E5" s="894" t="s">
        <v>1390</v>
      </c>
      <c r="F5" s="4773"/>
      <c r="G5" s="4770"/>
      <c r="H5" s="4770"/>
      <c r="I5" s="893" t="s">
        <v>1389</v>
      </c>
      <c r="J5" s="894" t="s">
        <v>1390</v>
      </c>
      <c r="R5" s="892"/>
      <c r="S5" s="892"/>
      <c r="T5" s="892"/>
      <c r="U5" s="892"/>
      <c r="V5" s="892"/>
      <c r="W5" s="892"/>
      <c r="X5" s="892"/>
      <c r="Y5" s="892"/>
      <c r="Z5" s="892"/>
      <c r="AA5" s="892"/>
      <c r="AB5" s="892"/>
      <c r="AC5" s="892"/>
      <c r="AD5" s="892"/>
      <c r="AE5" s="892"/>
    </row>
    <row r="6" spans="1:31" ht="15.75" customHeight="1">
      <c r="A6" s="895" t="s">
        <v>1391</v>
      </c>
      <c r="B6" s="896">
        <v>1433</v>
      </c>
      <c r="C6" s="897">
        <v>122</v>
      </c>
      <c r="D6" s="897">
        <v>212</v>
      </c>
      <c r="E6" s="897">
        <v>941</v>
      </c>
      <c r="F6" s="898">
        <f>SUM(G6:J6)</f>
        <v>1356</v>
      </c>
      <c r="G6" s="899">
        <f>SUM(G7:G26)</f>
        <v>215</v>
      </c>
      <c r="H6" s="899">
        <f>SUM(H7:H26)</f>
        <v>146</v>
      </c>
      <c r="I6" s="900">
        <f t="shared" ref="I6:J6" si="0">SUM(I7:I26)</f>
        <v>145</v>
      </c>
      <c r="J6" s="900">
        <f t="shared" si="0"/>
        <v>850</v>
      </c>
      <c r="R6" s="892"/>
      <c r="S6" s="892"/>
      <c r="T6" s="892"/>
      <c r="U6" s="892"/>
      <c r="V6" s="892"/>
      <c r="W6" s="892"/>
      <c r="X6" s="892"/>
      <c r="Y6" s="892"/>
      <c r="Z6" s="892"/>
      <c r="AA6" s="892"/>
      <c r="AB6" s="892"/>
      <c r="AC6" s="892"/>
      <c r="AD6" s="892"/>
      <c r="AE6" s="892"/>
    </row>
    <row r="7" spans="1:31" ht="15" customHeight="1">
      <c r="A7" s="901" t="s">
        <v>839</v>
      </c>
      <c r="B7" s="897">
        <v>123</v>
      </c>
      <c r="C7" s="897">
        <v>9</v>
      </c>
      <c r="D7" s="897">
        <v>18</v>
      </c>
      <c r="E7" s="897">
        <v>89</v>
      </c>
      <c r="F7" s="897">
        <f>SUM(G7:J7)</f>
        <v>106</v>
      </c>
      <c r="G7" s="897">
        <v>8</v>
      </c>
      <c r="H7" s="897">
        <v>11</v>
      </c>
      <c r="I7" s="902">
        <v>8</v>
      </c>
      <c r="J7" s="902">
        <v>79</v>
      </c>
      <c r="R7" s="892"/>
      <c r="S7" s="892"/>
      <c r="T7" s="892"/>
      <c r="U7" s="892"/>
      <c r="V7" s="892"/>
      <c r="W7" s="892"/>
      <c r="X7" s="892"/>
      <c r="Y7" s="892"/>
      <c r="Z7" s="892"/>
      <c r="AA7" s="892"/>
      <c r="AB7" s="892"/>
      <c r="AC7" s="892"/>
      <c r="AD7" s="892"/>
      <c r="AE7" s="892"/>
    </row>
    <row r="8" spans="1:31" ht="15" customHeight="1">
      <c r="A8" s="901" t="s">
        <v>840</v>
      </c>
      <c r="B8" s="897">
        <v>185</v>
      </c>
      <c r="C8" s="897">
        <v>14</v>
      </c>
      <c r="D8" s="897">
        <v>35</v>
      </c>
      <c r="E8" s="897">
        <v>121</v>
      </c>
      <c r="F8" s="897">
        <f t="shared" ref="F8:F25" si="1">SUM(G8:J8)</f>
        <v>158</v>
      </c>
      <c r="G8" s="897">
        <v>17</v>
      </c>
      <c r="H8" s="897">
        <v>15</v>
      </c>
      <c r="I8" s="902">
        <v>20</v>
      </c>
      <c r="J8" s="902">
        <v>106</v>
      </c>
      <c r="R8" s="892"/>
      <c r="S8" s="892"/>
      <c r="T8" s="892"/>
      <c r="U8" s="892"/>
      <c r="V8" s="892"/>
      <c r="W8" s="892"/>
      <c r="X8" s="892"/>
      <c r="Y8" s="892"/>
      <c r="Z8" s="892"/>
      <c r="AA8" s="892"/>
      <c r="AB8" s="892"/>
      <c r="AC8" s="892"/>
      <c r="AD8" s="892"/>
      <c r="AE8" s="892"/>
    </row>
    <row r="9" spans="1:31" ht="15" customHeight="1">
      <c r="A9" s="901" t="s">
        <v>845</v>
      </c>
      <c r="B9" s="897">
        <v>214</v>
      </c>
      <c r="C9" s="897">
        <v>22</v>
      </c>
      <c r="D9" s="897">
        <v>29</v>
      </c>
      <c r="E9" s="897">
        <v>146</v>
      </c>
      <c r="F9" s="897">
        <f t="shared" si="1"/>
        <v>197</v>
      </c>
      <c r="G9" s="897">
        <v>25</v>
      </c>
      <c r="H9" s="897">
        <v>23</v>
      </c>
      <c r="I9" s="902">
        <v>25</v>
      </c>
      <c r="J9" s="902">
        <v>124</v>
      </c>
      <c r="R9" s="892"/>
      <c r="S9" s="892"/>
      <c r="T9" s="892"/>
      <c r="U9" s="892"/>
      <c r="V9" s="892"/>
      <c r="W9" s="892"/>
      <c r="X9" s="892"/>
      <c r="Y9" s="892"/>
      <c r="Z9" s="892"/>
      <c r="AA9" s="892"/>
      <c r="AB9" s="892"/>
      <c r="AC9" s="892"/>
      <c r="AD9" s="892"/>
      <c r="AE9" s="892"/>
    </row>
    <row r="10" spans="1:31" ht="15" customHeight="1">
      <c r="A10" s="901" t="s">
        <v>849</v>
      </c>
      <c r="B10" s="897">
        <v>74</v>
      </c>
      <c r="C10" s="897">
        <v>8</v>
      </c>
      <c r="D10" s="897">
        <v>7</v>
      </c>
      <c r="E10" s="897">
        <v>59</v>
      </c>
      <c r="F10" s="897">
        <f t="shared" si="1"/>
        <v>60</v>
      </c>
      <c r="G10" s="897">
        <v>0</v>
      </c>
      <c r="H10" s="897">
        <v>7</v>
      </c>
      <c r="I10" s="902">
        <v>4</v>
      </c>
      <c r="J10" s="902">
        <v>49</v>
      </c>
      <c r="R10" s="892"/>
      <c r="S10" s="892"/>
      <c r="T10" s="892"/>
      <c r="U10" s="892"/>
      <c r="V10" s="892"/>
      <c r="W10" s="892"/>
      <c r="X10" s="892"/>
      <c r="Y10" s="892"/>
      <c r="Z10" s="892"/>
      <c r="AA10" s="892"/>
      <c r="AB10" s="892"/>
      <c r="AC10" s="892"/>
      <c r="AD10" s="892"/>
      <c r="AE10" s="892"/>
    </row>
    <row r="11" spans="1:31" ht="15" customHeight="1">
      <c r="A11" s="901" t="s">
        <v>852</v>
      </c>
      <c r="B11" s="897">
        <v>94</v>
      </c>
      <c r="C11" s="897">
        <v>7</v>
      </c>
      <c r="D11" s="897">
        <v>14</v>
      </c>
      <c r="E11" s="897">
        <v>65</v>
      </c>
      <c r="F11" s="897">
        <f t="shared" si="1"/>
        <v>80</v>
      </c>
      <c r="G11" s="897">
        <v>10</v>
      </c>
      <c r="H11" s="897">
        <v>9</v>
      </c>
      <c r="I11" s="902">
        <v>11</v>
      </c>
      <c r="J11" s="902">
        <v>50</v>
      </c>
      <c r="R11" s="892"/>
      <c r="S11" s="892"/>
      <c r="T11" s="892"/>
      <c r="U11" s="892"/>
      <c r="V11" s="892"/>
      <c r="W11" s="892"/>
      <c r="X11" s="892"/>
      <c r="Y11" s="892"/>
      <c r="Z11" s="892"/>
      <c r="AA11" s="892"/>
      <c r="AB11" s="892"/>
      <c r="AC11" s="892"/>
      <c r="AD11" s="892"/>
      <c r="AE11" s="892"/>
    </row>
    <row r="12" spans="1:31" ht="15" customHeight="1">
      <c r="A12" s="901" t="s">
        <v>1392</v>
      </c>
      <c r="B12" s="897">
        <v>1</v>
      </c>
      <c r="C12" s="903" t="s">
        <v>356</v>
      </c>
      <c r="D12" s="903" t="s">
        <v>356</v>
      </c>
      <c r="E12" s="903" t="s">
        <v>356</v>
      </c>
      <c r="F12" s="903" t="s">
        <v>356</v>
      </c>
      <c r="G12" s="903" t="s">
        <v>356</v>
      </c>
      <c r="H12" s="903" t="s">
        <v>356</v>
      </c>
      <c r="I12" s="903" t="s">
        <v>356</v>
      </c>
      <c r="J12" s="903" t="s">
        <v>356</v>
      </c>
      <c r="R12" s="892"/>
      <c r="S12" s="892"/>
      <c r="T12" s="892"/>
      <c r="U12" s="892"/>
      <c r="V12" s="892"/>
      <c r="W12" s="892"/>
      <c r="X12" s="892"/>
      <c r="Y12" s="892"/>
      <c r="Z12" s="892"/>
      <c r="AA12" s="892"/>
      <c r="AB12" s="892"/>
      <c r="AC12" s="892"/>
      <c r="AD12" s="892"/>
      <c r="AE12" s="892"/>
    </row>
    <row r="13" spans="1:31" ht="15" customHeight="1">
      <c r="A13" s="901" t="s">
        <v>853</v>
      </c>
      <c r="B13" s="897">
        <v>47</v>
      </c>
      <c r="C13" s="897">
        <v>5</v>
      </c>
      <c r="D13" s="897">
        <v>5</v>
      </c>
      <c r="E13" s="897">
        <v>27</v>
      </c>
      <c r="F13" s="897">
        <f t="shared" si="1"/>
        <v>41</v>
      </c>
      <c r="G13" s="897">
        <v>11</v>
      </c>
      <c r="H13" s="897">
        <v>3</v>
      </c>
      <c r="I13" s="902">
        <v>6</v>
      </c>
      <c r="J13" s="902">
        <v>21</v>
      </c>
      <c r="R13" s="892"/>
      <c r="S13" s="892"/>
      <c r="T13" s="892"/>
      <c r="U13" s="892"/>
      <c r="V13" s="892"/>
      <c r="W13" s="892"/>
      <c r="X13" s="892"/>
      <c r="Y13" s="892"/>
      <c r="Z13" s="892"/>
      <c r="AA13" s="892"/>
      <c r="AB13" s="892"/>
      <c r="AC13" s="892"/>
      <c r="AD13" s="892"/>
      <c r="AE13" s="892"/>
    </row>
    <row r="14" spans="1:31" ht="15" customHeight="1">
      <c r="A14" s="901" t="s">
        <v>854</v>
      </c>
      <c r="B14" s="897">
        <v>103</v>
      </c>
      <c r="C14" s="897">
        <v>5</v>
      </c>
      <c r="D14" s="897">
        <v>20</v>
      </c>
      <c r="E14" s="897">
        <v>76</v>
      </c>
      <c r="F14" s="897">
        <f t="shared" si="1"/>
        <v>95</v>
      </c>
      <c r="G14" s="897">
        <v>3</v>
      </c>
      <c r="H14" s="897">
        <v>4</v>
      </c>
      <c r="I14" s="902">
        <v>15</v>
      </c>
      <c r="J14" s="902">
        <v>73</v>
      </c>
      <c r="R14" s="892"/>
      <c r="S14" s="892"/>
      <c r="T14" s="892"/>
      <c r="U14" s="892"/>
      <c r="V14" s="892"/>
      <c r="W14" s="892"/>
      <c r="X14" s="892"/>
      <c r="Y14" s="892"/>
      <c r="Z14" s="892"/>
      <c r="AA14" s="892"/>
      <c r="AB14" s="892"/>
      <c r="AC14" s="892"/>
      <c r="AD14" s="892"/>
      <c r="AE14" s="892"/>
    </row>
    <row r="15" spans="1:31" ht="15" customHeight="1">
      <c r="A15" s="901" t="s">
        <v>1025</v>
      </c>
      <c r="B15" s="897">
        <v>84</v>
      </c>
      <c r="C15" s="897">
        <v>5</v>
      </c>
      <c r="D15" s="897">
        <v>8</v>
      </c>
      <c r="E15" s="897">
        <v>69</v>
      </c>
      <c r="F15" s="897">
        <f t="shared" si="1"/>
        <v>72</v>
      </c>
      <c r="G15" s="897">
        <v>1</v>
      </c>
      <c r="H15" s="897">
        <v>7</v>
      </c>
      <c r="I15" s="902">
        <v>3</v>
      </c>
      <c r="J15" s="902">
        <v>61</v>
      </c>
      <c r="R15" s="892"/>
      <c r="S15" s="892"/>
      <c r="T15" s="892"/>
      <c r="U15" s="892"/>
      <c r="V15" s="892"/>
      <c r="W15" s="892"/>
      <c r="X15" s="892"/>
      <c r="Y15" s="892"/>
      <c r="Z15" s="892"/>
      <c r="AA15" s="892"/>
      <c r="AB15" s="892"/>
      <c r="AC15" s="892"/>
      <c r="AD15" s="892"/>
      <c r="AE15" s="892"/>
    </row>
    <row r="16" spans="1:31" ht="15" customHeight="1">
      <c r="A16" s="901" t="s">
        <v>843</v>
      </c>
      <c r="B16" s="897">
        <v>99</v>
      </c>
      <c r="C16" s="897">
        <v>4</v>
      </c>
      <c r="D16" s="897">
        <v>19</v>
      </c>
      <c r="E16" s="897">
        <v>63</v>
      </c>
      <c r="F16" s="897">
        <f t="shared" si="1"/>
        <v>96</v>
      </c>
      <c r="G16" s="897">
        <v>20</v>
      </c>
      <c r="H16" s="897">
        <v>11</v>
      </c>
      <c r="I16" s="902">
        <v>4</v>
      </c>
      <c r="J16" s="902">
        <v>61</v>
      </c>
      <c r="R16" s="892"/>
      <c r="S16" s="892"/>
      <c r="T16" s="892"/>
      <c r="U16" s="892"/>
      <c r="V16" s="892"/>
      <c r="W16" s="892"/>
      <c r="X16" s="892"/>
      <c r="Y16" s="892"/>
      <c r="Z16" s="892"/>
      <c r="AA16" s="892"/>
      <c r="AB16" s="892"/>
      <c r="AC16" s="892"/>
      <c r="AD16" s="892"/>
      <c r="AE16" s="892"/>
    </row>
    <row r="17" spans="1:31" ht="15" customHeight="1">
      <c r="A17" s="901" t="s">
        <v>1393</v>
      </c>
      <c r="B17" s="897">
        <v>87</v>
      </c>
      <c r="C17" s="897">
        <v>7</v>
      </c>
      <c r="D17" s="897">
        <v>13</v>
      </c>
      <c r="E17" s="897">
        <v>62</v>
      </c>
      <c r="F17" s="897">
        <f t="shared" si="1"/>
        <v>87</v>
      </c>
      <c r="G17" s="897">
        <v>14</v>
      </c>
      <c r="H17" s="897">
        <v>12</v>
      </c>
      <c r="I17" s="902">
        <v>17</v>
      </c>
      <c r="J17" s="902">
        <v>44</v>
      </c>
      <c r="R17" s="892"/>
      <c r="S17" s="892"/>
      <c r="T17" s="892"/>
      <c r="U17" s="892"/>
      <c r="V17" s="892"/>
      <c r="W17" s="892"/>
      <c r="X17" s="892"/>
      <c r="Y17" s="892"/>
      <c r="Z17" s="892"/>
      <c r="AA17" s="892"/>
      <c r="AB17" s="892"/>
      <c r="AC17" s="892"/>
      <c r="AD17" s="892"/>
      <c r="AE17" s="892"/>
    </row>
    <row r="18" spans="1:31" ht="15" customHeight="1">
      <c r="A18" s="901" t="s">
        <v>1394</v>
      </c>
      <c r="B18" s="897">
        <v>133</v>
      </c>
      <c r="C18" s="897">
        <v>11</v>
      </c>
      <c r="D18" s="897">
        <v>22</v>
      </c>
      <c r="E18" s="897">
        <v>60</v>
      </c>
      <c r="F18" s="897">
        <f t="shared" si="1"/>
        <v>121</v>
      </c>
      <c r="G18" s="897">
        <v>39</v>
      </c>
      <c r="H18" s="897">
        <v>12</v>
      </c>
      <c r="I18" s="902">
        <v>8</v>
      </c>
      <c r="J18" s="902">
        <v>62</v>
      </c>
      <c r="R18" s="892"/>
      <c r="S18" s="892"/>
      <c r="T18" s="892"/>
      <c r="U18" s="892"/>
      <c r="V18" s="892"/>
      <c r="W18" s="892"/>
      <c r="X18" s="892"/>
      <c r="Y18" s="892"/>
      <c r="Z18" s="892"/>
      <c r="AA18" s="892"/>
      <c r="AB18" s="892"/>
      <c r="AC18" s="892"/>
      <c r="AD18" s="892"/>
      <c r="AE18" s="892"/>
    </row>
    <row r="19" spans="1:31" ht="15" customHeight="1">
      <c r="A19" s="901" t="s">
        <v>850</v>
      </c>
      <c r="B19" s="897">
        <v>121</v>
      </c>
      <c r="C19" s="897">
        <v>11</v>
      </c>
      <c r="D19" s="897">
        <v>5</v>
      </c>
      <c r="E19" s="897">
        <v>72</v>
      </c>
      <c r="F19" s="897">
        <f t="shared" si="1"/>
        <v>110</v>
      </c>
      <c r="G19" s="897">
        <v>31</v>
      </c>
      <c r="H19" s="897">
        <v>12</v>
      </c>
      <c r="I19" s="902">
        <v>11</v>
      </c>
      <c r="J19" s="902">
        <v>56</v>
      </c>
      <c r="R19" s="892"/>
      <c r="S19" s="892"/>
      <c r="T19" s="892"/>
      <c r="U19" s="892"/>
      <c r="V19" s="892"/>
      <c r="W19" s="892"/>
      <c r="X19" s="892"/>
      <c r="Y19" s="892"/>
      <c r="Z19" s="892"/>
      <c r="AA19" s="892"/>
      <c r="AB19" s="892"/>
      <c r="AC19" s="892"/>
      <c r="AD19" s="892"/>
      <c r="AE19" s="892"/>
    </row>
    <row r="20" spans="1:31" ht="15" customHeight="1">
      <c r="A20" s="901" t="s">
        <v>1395</v>
      </c>
      <c r="B20" s="897">
        <v>53</v>
      </c>
      <c r="C20" s="897">
        <v>14</v>
      </c>
      <c r="D20" s="897">
        <v>17</v>
      </c>
      <c r="E20" s="897">
        <v>20</v>
      </c>
      <c r="F20" s="897">
        <f t="shared" si="1"/>
        <v>49</v>
      </c>
      <c r="G20" s="897">
        <v>5</v>
      </c>
      <c r="H20" s="897">
        <v>12</v>
      </c>
      <c r="I20" s="902">
        <v>10</v>
      </c>
      <c r="J20" s="902">
        <v>22</v>
      </c>
      <c r="R20" s="892"/>
      <c r="S20" s="892"/>
      <c r="T20" s="892"/>
      <c r="U20" s="892"/>
      <c r="V20" s="892"/>
      <c r="W20" s="892"/>
      <c r="X20" s="892"/>
      <c r="Y20" s="892"/>
      <c r="Z20" s="892"/>
      <c r="AA20" s="892"/>
      <c r="AB20" s="892"/>
      <c r="AC20" s="892"/>
      <c r="AD20" s="892"/>
      <c r="AE20" s="892"/>
    </row>
    <row r="21" spans="1:31" ht="15" customHeight="1">
      <c r="A21" s="901" t="s">
        <v>855</v>
      </c>
      <c r="B21" s="897">
        <v>2</v>
      </c>
      <c r="C21" s="904" t="s">
        <v>1011</v>
      </c>
      <c r="D21" s="904" t="s">
        <v>1011</v>
      </c>
      <c r="E21" s="904" t="s">
        <v>1011</v>
      </c>
      <c r="F21" s="903" t="s">
        <v>356</v>
      </c>
      <c r="G21" s="903" t="s">
        <v>356</v>
      </c>
      <c r="H21" s="903" t="s">
        <v>356</v>
      </c>
      <c r="I21" s="903" t="s">
        <v>356</v>
      </c>
      <c r="J21" s="903" t="s">
        <v>356</v>
      </c>
      <c r="R21" s="892"/>
      <c r="S21" s="892"/>
      <c r="T21" s="892"/>
      <c r="U21" s="892"/>
      <c r="V21" s="892"/>
      <c r="W21" s="892"/>
      <c r="X21" s="892"/>
      <c r="Y21" s="892"/>
      <c r="Z21" s="892"/>
      <c r="AA21" s="892"/>
      <c r="AB21" s="892"/>
      <c r="AC21" s="892"/>
      <c r="AD21" s="892"/>
      <c r="AE21" s="892"/>
    </row>
    <row r="22" spans="1:31" ht="15" customHeight="1">
      <c r="A22" s="901" t="s">
        <v>1396</v>
      </c>
      <c r="B22" s="897">
        <v>13</v>
      </c>
      <c r="C22" s="904" t="s">
        <v>1011</v>
      </c>
      <c r="D22" s="904" t="s">
        <v>1011</v>
      </c>
      <c r="E22" s="897">
        <v>9</v>
      </c>
      <c r="F22" s="897">
        <f t="shared" si="1"/>
        <v>14</v>
      </c>
      <c r="G22" s="904">
        <v>5</v>
      </c>
      <c r="H22" s="904" t="s">
        <v>1011</v>
      </c>
      <c r="I22" s="904">
        <v>1</v>
      </c>
      <c r="J22" s="902">
        <v>8</v>
      </c>
      <c r="R22" s="892"/>
      <c r="S22" s="892"/>
      <c r="T22" s="892"/>
      <c r="U22" s="892"/>
      <c r="V22" s="892"/>
      <c r="W22" s="892"/>
      <c r="X22" s="892"/>
      <c r="Y22" s="892"/>
      <c r="Z22" s="892"/>
      <c r="AA22" s="892"/>
      <c r="AB22" s="892"/>
      <c r="AC22" s="892"/>
      <c r="AD22" s="892"/>
      <c r="AE22" s="892"/>
    </row>
    <row r="23" spans="1:31" s="892" customFormat="1" ht="15" customHeight="1">
      <c r="A23" s="901" t="s">
        <v>1397</v>
      </c>
      <c r="B23" s="904" t="s">
        <v>1011</v>
      </c>
      <c r="C23" s="904" t="s">
        <v>1011</v>
      </c>
      <c r="D23" s="904" t="s">
        <v>1011</v>
      </c>
      <c r="E23" s="904" t="s">
        <v>1011</v>
      </c>
      <c r="F23" s="903" t="s">
        <v>356</v>
      </c>
      <c r="G23" s="903" t="s">
        <v>356</v>
      </c>
      <c r="H23" s="904" t="s">
        <v>1011</v>
      </c>
      <c r="I23" s="904" t="s">
        <v>1011</v>
      </c>
      <c r="J23" s="904" t="s">
        <v>1011</v>
      </c>
    </row>
    <row r="24" spans="1:31" ht="15" customHeight="1">
      <c r="A24" s="905" t="s">
        <v>1396</v>
      </c>
      <c r="B24" s="897">
        <v>8</v>
      </c>
      <c r="C24" s="904" t="s">
        <v>1011</v>
      </c>
      <c r="D24" s="904" t="s">
        <v>1011</v>
      </c>
      <c r="E24" s="904" t="s">
        <v>1011</v>
      </c>
      <c r="F24" s="897">
        <f t="shared" si="1"/>
        <v>10</v>
      </c>
      <c r="G24" s="903">
        <v>10</v>
      </c>
      <c r="H24" s="903" t="s">
        <v>356</v>
      </c>
      <c r="I24" s="903" t="s">
        <v>356</v>
      </c>
      <c r="J24" s="903" t="s">
        <v>356</v>
      </c>
      <c r="R24" s="892"/>
      <c r="S24" s="892"/>
      <c r="T24" s="892"/>
      <c r="U24" s="892"/>
      <c r="V24" s="892"/>
      <c r="W24" s="892"/>
      <c r="X24" s="892"/>
      <c r="Y24" s="892"/>
      <c r="Z24" s="892"/>
      <c r="AA24" s="892"/>
      <c r="AB24" s="892"/>
      <c r="AC24" s="892"/>
      <c r="AD24" s="892"/>
      <c r="AE24" s="892"/>
    </row>
    <row r="25" spans="1:31" ht="15" customHeight="1">
      <c r="A25" s="905" t="s">
        <v>858</v>
      </c>
      <c r="B25" s="897">
        <v>29</v>
      </c>
      <c r="C25" s="904" t="s">
        <v>1011</v>
      </c>
      <c r="D25" s="904" t="s">
        <v>1011</v>
      </c>
      <c r="E25" s="897">
        <v>15</v>
      </c>
      <c r="F25" s="897">
        <f t="shared" si="1"/>
        <v>19</v>
      </c>
      <c r="G25" s="904">
        <v>11</v>
      </c>
      <c r="H25" s="904">
        <v>1</v>
      </c>
      <c r="I25" s="903" t="s">
        <v>1011</v>
      </c>
      <c r="J25" s="902">
        <v>7</v>
      </c>
      <c r="R25" s="892"/>
      <c r="S25" s="892"/>
      <c r="T25" s="892"/>
      <c r="U25" s="892"/>
      <c r="V25" s="892"/>
      <c r="W25" s="892"/>
      <c r="X25" s="892"/>
      <c r="Y25" s="892"/>
      <c r="Z25" s="892"/>
      <c r="AA25" s="892"/>
      <c r="AB25" s="892"/>
      <c r="AC25" s="892"/>
      <c r="AD25" s="892"/>
      <c r="AE25" s="892"/>
    </row>
    <row r="26" spans="1:31" ht="15" customHeight="1" thickBot="1">
      <c r="A26" s="906" t="s">
        <v>1398</v>
      </c>
      <c r="B26" s="907">
        <v>45</v>
      </c>
      <c r="C26" s="907">
        <v>3</v>
      </c>
      <c r="D26" s="907">
        <v>4</v>
      </c>
      <c r="E26" s="907">
        <v>33</v>
      </c>
      <c r="F26" s="907">
        <f>SUM(G26:J26)</f>
        <v>41</v>
      </c>
      <c r="G26" s="907">
        <v>5</v>
      </c>
      <c r="H26" s="907">
        <v>7</v>
      </c>
      <c r="I26" s="908">
        <v>2</v>
      </c>
      <c r="J26" s="908">
        <v>27</v>
      </c>
      <c r="R26" s="892"/>
      <c r="S26" s="892"/>
      <c r="T26" s="892"/>
      <c r="U26" s="892"/>
      <c r="V26" s="892"/>
      <c r="W26" s="892"/>
      <c r="X26" s="892"/>
      <c r="Y26" s="892"/>
      <c r="Z26" s="892"/>
      <c r="AA26" s="892"/>
      <c r="AB26" s="892"/>
      <c r="AC26" s="892"/>
      <c r="AD26" s="892"/>
      <c r="AE26" s="892"/>
    </row>
    <row r="27" spans="1:31" ht="13.5" thickBot="1">
      <c r="A27" s="909"/>
      <c r="B27" s="910"/>
      <c r="H27" s="892"/>
      <c r="I27" s="910"/>
      <c r="M27" s="892"/>
      <c r="N27" s="892"/>
      <c r="O27" s="892"/>
      <c r="P27" s="892"/>
      <c r="Q27" s="892"/>
      <c r="R27" s="892"/>
      <c r="S27" s="892"/>
      <c r="T27" s="892"/>
      <c r="U27" s="892"/>
      <c r="V27" s="892"/>
      <c r="W27" s="892"/>
      <c r="X27" s="892"/>
      <c r="Y27" s="892"/>
      <c r="Z27" s="892"/>
      <c r="AA27" s="892"/>
      <c r="AB27" s="892"/>
      <c r="AC27" s="892"/>
      <c r="AD27" s="892"/>
      <c r="AE27" s="892"/>
    </row>
    <row r="28" spans="1:31" ht="18" customHeight="1">
      <c r="A28" s="4775" t="s">
        <v>1384</v>
      </c>
      <c r="B28" s="4777" t="s">
        <v>1399</v>
      </c>
      <c r="C28" s="4778"/>
      <c r="D28" s="4778"/>
      <c r="E28" s="4778"/>
      <c r="F28" s="4778"/>
      <c r="G28" s="4777" t="s">
        <v>504</v>
      </c>
      <c r="H28" s="4778"/>
      <c r="I28" s="4778"/>
      <c r="J28" s="4778"/>
      <c r="K28" s="4778"/>
    </row>
    <row r="29" spans="1:31" ht="18" customHeight="1">
      <c r="A29" s="4776"/>
      <c r="B29" s="4773" t="s">
        <v>838</v>
      </c>
      <c r="C29" s="4770" t="s">
        <v>1388</v>
      </c>
      <c r="D29" s="4770" t="s">
        <v>1386</v>
      </c>
      <c r="E29" s="4773" t="s">
        <v>1387</v>
      </c>
      <c r="F29" s="4774"/>
      <c r="G29" s="4773" t="s">
        <v>838</v>
      </c>
      <c r="H29" s="4770" t="s">
        <v>1388</v>
      </c>
      <c r="I29" s="4770" t="s">
        <v>1400</v>
      </c>
      <c r="J29" s="4770" t="s">
        <v>1401</v>
      </c>
      <c r="K29" s="4771" t="s">
        <v>1402</v>
      </c>
    </row>
    <row r="30" spans="1:31" ht="18" customHeight="1">
      <c r="A30" s="4776"/>
      <c r="B30" s="4773"/>
      <c r="C30" s="4770"/>
      <c r="D30" s="4770"/>
      <c r="E30" s="893" t="s">
        <v>1389</v>
      </c>
      <c r="F30" s="894" t="s">
        <v>1390</v>
      </c>
      <c r="G30" s="4773"/>
      <c r="H30" s="4770"/>
      <c r="I30" s="4770"/>
      <c r="J30" s="4770"/>
      <c r="K30" s="4772"/>
    </row>
    <row r="31" spans="1:31" ht="15.75" customHeight="1">
      <c r="A31" s="895" t="s">
        <v>1391</v>
      </c>
      <c r="B31" s="911">
        <f>SUM(C31:F31)</f>
        <v>1107</v>
      </c>
      <c r="C31" s="897">
        <f>SUM(C32:C51)</f>
        <v>173</v>
      </c>
      <c r="D31" s="897">
        <f>SUM(D32:D51)</f>
        <v>172</v>
      </c>
      <c r="E31" s="897">
        <f>SUM(E32:E51)</f>
        <v>120</v>
      </c>
      <c r="F31" s="897">
        <v>642</v>
      </c>
      <c r="G31" s="898">
        <v>970</v>
      </c>
      <c r="H31" s="899">
        <v>167</v>
      </c>
      <c r="I31" s="899">
        <v>129</v>
      </c>
      <c r="J31" s="899">
        <v>135</v>
      </c>
      <c r="K31" s="912">
        <v>540</v>
      </c>
    </row>
    <row r="32" spans="1:31" ht="15" customHeight="1">
      <c r="A32" s="901" t="s">
        <v>839</v>
      </c>
      <c r="B32" s="913">
        <v>74</v>
      </c>
      <c r="C32" s="897">
        <v>5</v>
      </c>
      <c r="D32" s="897">
        <v>7</v>
      </c>
      <c r="E32" s="902">
        <v>12</v>
      </c>
      <c r="F32" s="902">
        <v>56</v>
      </c>
      <c r="G32" s="897">
        <v>73</v>
      </c>
      <c r="H32" s="897">
        <v>4</v>
      </c>
      <c r="I32" s="897">
        <v>9</v>
      </c>
      <c r="J32" s="897">
        <v>10</v>
      </c>
      <c r="K32" s="914">
        <v>49</v>
      </c>
    </row>
    <row r="33" spans="1:11" ht="15" customHeight="1">
      <c r="A33" s="901" t="s">
        <v>840</v>
      </c>
      <c r="B33" s="913">
        <v>132</v>
      </c>
      <c r="C33" s="897">
        <v>10</v>
      </c>
      <c r="D33" s="897">
        <v>23</v>
      </c>
      <c r="E33" s="902">
        <v>16</v>
      </c>
      <c r="F33" s="902">
        <v>93</v>
      </c>
      <c r="G33" s="897">
        <v>117</v>
      </c>
      <c r="H33" s="897">
        <v>11</v>
      </c>
      <c r="I33" s="897">
        <v>13</v>
      </c>
      <c r="J33" s="897">
        <v>20</v>
      </c>
      <c r="K33" s="914">
        <v>73</v>
      </c>
    </row>
    <row r="34" spans="1:11" ht="15" customHeight="1">
      <c r="A34" s="901" t="s">
        <v>845</v>
      </c>
      <c r="B34" s="913">
        <v>143</v>
      </c>
      <c r="C34" s="897">
        <v>18</v>
      </c>
      <c r="D34" s="897">
        <v>24</v>
      </c>
      <c r="E34" s="902">
        <v>20</v>
      </c>
      <c r="F34" s="902">
        <v>97</v>
      </c>
      <c r="G34" s="897">
        <v>148</v>
      </c>
      <c r="H34" s="897">
        <v>17</v>
      </c>
      <c r="I34" s="897">
        <v>27</v>
      </c>
      <c r="J34" s="897">
        <v>22</v>
      </c>
      <c r="K34" s="914">
        <v>83</v>
      </c>
    </row>
    <row r="35" spans="1:11" ht="15" customHeight="1">
      <c r="A35" s="901" t="s">
        <v>849</v>
      </c>
      <c r="B35" s="913">
        <v>51</v>
      </c>
      <c r="C35" s="897">
        <v>1</v>
      </c>
      <c r="D35" s="897">
        <v>14</v>
      </c>
      <c r="E35" s="902">
        <v>4</v>
      </c>
      <c r="F35" s="902">
        <v>33</v>
      </c>
      <c r="G35" s="897">
        <v>41</v>
      </c>
      <c r="H35" s="897" t="s">
        <v>356</v>
      </c>
      <c r="I35" s="897">
        <v>6</v>
      </c>
      <c r="J35" s="897">
        <v>8</v>
      </c>
      <c r="K35" s="914">
        <v>27</v>
      </c>
    </row>
    <row r="36" spans="1:11" ht="15" customHeight="1">
      <c r="A36" s="901" t="s">
        <v>852</v>
      </c>
      <c r="B36" s="913">
        <v>61</v>
      </c>
      <c r="C36" s="897">
        <v>7</v>
      </c>
      <c r="D36" s="897">
        <v>13</v>
      </c>
      <c r="E36" s="902">
        <v>7</v>
      </c>
      <c r="F36" s="902">
        <v>41</v>
      </c>
      <c r="G36" s="897">
        <v>52</v>
      </c>
      <c r="H36" s="897">
        <v>7</v>
      </c>
      <c r="I36" s="897">
        <v>10</v>
      </c>
      <c r="J36" s="897">
        <v>1</v>
      </c>
      <c r="K36" s="914">
        <v>34</v>
      </c>
    </row>
    <row r="37" spans="1:11" ht="15" customHeight="1">
      <c r="A37" s="901" t="s">
        <v>1392</v>
      </c>
      <c r="B37" s="913">
        <v>1</v>
      </c>
      <c r="C37" s="903" t="s">
        <v>356</v>
      </c>
      <c r="D37" s="903" t="s">
        <v>1403</v>
      </c>
      <c r="E37" s="903" t="s">
        <v>1403</v>
      </c>
      <c r="F37" s="903" t="s">
        <v>1404</v>
      </c>
      <c r="G37" s="904" t="s">
        <v>1404</v>
      </c>
      <c r="H37" s="903" t="s">
        <v>356</v>
      </c>
      <c r="I37" s="903" t="s">
        <v>1404</v>
      </c>
      <c r="J37" s="903" t="s">
        <v>1404</v>
      </c>
      <c r="K37" s="903" t="s">
        <v>1404</v>
      </c>
    </row>
    <row r="38" spans="1:11" ht="15" customHeight="1">
      <c r="A38" s="901" t="s">
        <v>853</v>
      </c>
      <c r="B38" s="913">
        <v>24</v>
      </c>
      <c r="C38" s="897">
        <v>7</v>
      </c>
      <c r="D38" s="897">
        <v>6</v>
      </c>
      <c r="E38" s="902">
        <v>3</v>
      </c>
      <c r="F38" s="902">
        <v>15</v>
      </c>
      <c r="G38" s="897">
        <v>27</v>
      </c>
      <c r="H38" s="897">
        <v>6</v>
      </c>
      <c r="I38" s="897">
        <v>2</v>
      </c>
      <c r="J38" s="897">
        <v>4</v>
      </c>
      <c r="K38" s="914">
        <v>15</v>
      </c>
    </row>
    <row r="39" spans="1:11" ht="15" customHeight="1">
      <c r="A39" s="901" t="s">
        <v>854</v>
      </c>
      <c r="B39" s="913">
        <v>71</v>
      </c>
      <c r="C39" s="897">
        <v>5</v>
      </c>
      <c r="D39" s="897">
        <v>11</v>
      </c>
      <c r="E39" s="902">
        <v>11</v>
      </c>
      <c r="F39" s="902">
        <v>49</v>
      </c>
      <c r="G39" s="897">
        <v>72</v>
      </c>
      <c r="H39" s="897">
        <v>5</v>
      </c>
      <c r="I39" s="897">
        <v>18</v>
      </c>
      <c r="J39" s="897">
        <v>13</v>
      </c>
      <c r="K39" s="914">
        <v>36</v>
      </c>
    </row>
    <row r="40" spans="1:11" ht="15" customHeight="1">
      <c r="A40" s="901" t="s">
        <v>1025</v>
      </c>
      <c r="B40" s="913">
        <v>52</v>
      </c>
      <c r="C40" s="897">
        <v>3</v>
      </c>
      <c r="D40" s="897">
        <v>5</v>
      </c>
      <c r="E40" s="902">
        <v>3</v>
      </c>
      <c r="F40" s="902">
        <v>44</v>
      </c>
      <c r="G40" s="897">
        <v>57</v>
      </c>
      <c r="H40" s="897">
        <v>4</v>
      </c>
      <c r="I40" s="897">
        <v>4</v>
      </c>
      <c r="J40" s="897">
        <v>9</v>
      </c>
      <c r="K40" s="914">
        <v>39</v>
      </c>
    </row>
    <row r="41" spans="1:11" ht="15" customHeight="1">
      <c r="A41" s="901" t="s">
        <v>843</v>
      </c>
      <c r="B41" s="913">
        <v>64</v>
      </c>
      <c r="C41" s="897">
        <v>20</v>
      </c>
      <c r="D41" s="897">
        <v>7</v>
      </c>
      <c r="E41" s="902">
        <v>6</v>
      </c>
      <c r="F41" s="902">
        <v>50</v>
      </c>
      <c r="G41" s="897">
        <v>83</v>
      </c>
      <c r="H41" s="897">
        <v>22</v>
      </c>
      <c r="I41" s="897">
        <v>5</v>
      </c>
      <c r="J41" s="897">
        <v>16</v>
      </c>
      <c r="K41" s="914">
        <v>41</v>
      </c>
    </row>
    <row r="42" spans="1:11" ht="15" customHeight="1">
      <c r="A42" s="901" t="s">
        <v>1393</v>
      </c>
      <c r="B42" s="913">
        <v>61</v>
      </c>
      <c r="C42" s="897">
        <v>12</v>
      </c>
      <c r="D42" s="897">
        <v>16</v>
      </c>
      <c r="E42" s="902">
        <v>10</v>
      </c>
      <c r="F42" s="902">
        <v>35</v>
      </c>
      <c r="G42" s="897">
        <v>59</v>
      </c>
      <c r="H42" s="897">
        <v>8</v>
      </c>
      <c r="I42" s="897">
        <v>8</v>
      </c>
      <c r="J42" s="897">
        <v>9</v>
      </c>
      <c r="K42" s="914">
        <v>35</v>
      </c>
    </row>
    <row r="43" spans="1:11" ht="15" customHeight="1">
      <c r="A43" s="901" t="s">
        <v>1394</v>
      </c>
      <c r="B43" s="913">
        <v>69</v>
      </c>
      <c r="C43" s="897">
        <v>34</v>
      </c>
      <c r="D43" s="897">
        <v>14</v>
      </c>
      <c r="E43" s="902">
        <v>7</v>
      </c>
      <c r="F43" s="902">
        <v>48</v>
      </c>
      <c r="G43" s="897">
        <v>87</v>
      </c>
      <c r="H43" s="897">
        <v>29</v>
      </c>
      <c r="I43" s="897">
        <v>11</v>
      </c>
      <c r="J43" s="897">
        <v>7</v>
      </c>
      <c r="K43" s="914">
        <v>41</v>
      </c>
    </row>
    <row r="44" spans="1:11" ht="15" customHeight="1">
      <c r="A44" s="901" t="s">
        <v>850</v>
      </c>
      <c r="B44" s="913">
        <v>65</v>
      </c>
      <c r="C44" s="897">
        <v>19</v>
      </c>
      <c r="D44" s="897">
        <v>16</v>
      </c>
      <c r="E44" s="902">
        <v>8</v>
      </c>
      <c r="F44" s="902">
        <v>41</v>
      </c>
      <c r="G44" s="897">
        <v>67</v>
      </c>
      <c r="H44" s="897">
        <v>20</v>
      </c>
      <c r="I44" s="897">
        <v>5</v>
      </c>
      <c r="J44" s="897">
        <v>7</v>
      </c>
      <c r="K44" s="914">
        <v>34</v>
      </c>
    </row>
    <row r="45" spans="1:11" ht="15" customHeight="1">
      <c r="A45" s="901" t="s">
        <v>1395</v>
      </c>
      <c r="B45" s="913">
        <v>24</v>
      </c>
      <c r="C45" s="897">
        <v>6</v>
      </c>
      <c r="D45" s="897">
        <v>7</v>
      </c>
      <c r="E45" s="902">
        <v>9</v>
      </c>
      <c r="F45" s="902">
        <v>8</v>
      </c>
      <c r="G45" s="897">
        <v>30</v>
      </c>
      <c r="H45" s="897">
        <v>9</v>
      </c>
      <c r="I45" s="897">
        <v>11</v>
      </c>
      <c r="J45" s="897">
        <v>4</v>
      </c>
      <c r="K45" s="914">
        <v>6</v>
      </c>
    </row>
    <row r="46" spans="1:11" ht="15" customHeight="1">
      <c r="A46" s="901" t="s">
        <v>855</v>
      </c>
      <c r="B46" s="913">
        <v>1</v>
      </c>
      <c r="C46" s="903" t="s">
        <v>1039</v>
      </c>
      <c r="D46" s="903" t="s">
        <v>1403</v>
      </c>
      <c r="E46" s="903" t="s">
        <v>1403</v>
      </c>
      <c r="F46" s="903" t="s">
        <v>1403</v>
      </c>
      <c r="G46" s="897" t="s">
        <v>356</v>
      </c>
      <c r="H46" s="903" t="s">
        <v>356</v>
      </c>
      <c r="I46" s="903" t="s">
        <v>356</v>
      </c>
      <c r="J46" s="903" t="s">
        <v>356</v>
      </c>
      <c r="K46" s="903" t="s">
        <v>356</v>
      </c>
    </row>
    <row r="47" spans="1:11" ht="15" customHeight="1">
      <c r="A47" s="901" t="s">
        <v>1396</v>
      </c>
      <c r="B47" s="913">
        <v>7</v>
      </c>
      <c r="C47" s="904" t="s">
        <v>356</v>
      </c>
      <c r="D47" s="904">
        <v>1</v>
      </c>
      <c r="E47" s="904">
        <v>1</v>
      </c>
      <c r="F47" s="902">
        <v>5</v>
      </c>
      <c r="G47" s="897">
        <v>7</v>
      </c>
      <c r="H47" s="904">
        <v>1</v>
      </c>
      <c r="I47" s="904" t="s">
        <v>356</v>
      </c>
      <c r="J47" s="904">
        <v>1</v>
      </c>
      <c r="K47" s="914">
        <v>5</v>
      </c>
    </row>
    <row r="48" spans="1:11" ht="15" customHeight="1">
      <c r="A48" s="901" t="s">
        <v>1397</v>
      </c>
      <c r="B48" s="915" t="s">
        <v>1011</v>
      </c>
      <c r="C48" s="904" t="s">
        <v>356</v>
      </c>
      <c r="D48" s="904" t="s">
        <v>356</v>
      </c>
      <c r="E48" s="904" t="s">
        <v>356</v>
      </c>
      <c r="F48" s="904" t="s">
        <v>356</v>
      </c>
      <c r="G48" s="904" t="s">
        <v>356</v>
      </c>
      <c r="H48" s="904" t="s">
        <v>356</v>
      </c>
      <c r="I48" s="904" t="s">
        <v>356</v>
      </c>
      <c r="J48" s="904" t="s">
        <v>356</v>
      </c>
      <c r="K48" s="903" t="s">
        <v>356</v>
      </c>
    </row>
    <row r="49" spans="1:11" ht="15" customHeight="1">
      <c r="A49" s="905" t="s">
        <v>1396</v>
      </c>
      <c r="B49" s="915" t="s">
        <v>1011</v>
      </c>
      <c r="C49" s="903">
        <v>11</v>
      </c>
      <c r="D49" s="903" t="s">
        <v>356</v>
      </c>
      <c r="E49" s="903" t="s">
        <v>356</v>
      </c>
      <c r="F49" s="903" t="s">
        <v>356</v>
      </c>
      <c r="G49" s="904">
        <v>9</v>
      </c>
      <c r="H49" s="903">
        <v>9</v>
      </c>
      <c r="I49" s="903" t="s">
        <v>356</v>
      </c>
      <c r="J49" s="903" t="s">
        <v>356</v>
      </c>
      <c r="K49" s="903" t="s">
        <v>356</v>
      </c>
    </row>
    <row r="50" spans="1:11" ht="15" customHeight="1">
      <c r="A50" s="905" t="s">
        <v>858</v>
      </c>
      <c r="B50" s="913">
        <v>4</v>
      </c>
      <c r="C50" s="904">
        <v>10</v>
      </c>
      <c r="D50" s="904">
        <v>1</v>
      </c>
      <c r="E50" s="903" t="s">
        <v>356</v>
      </c>
      <c r="F50" s="902">
        <v>3</v>
      </c>
      <c r="G50" s="897">
        <v>10</v>
      </c>
      <c r="H50" s="904">
        <v>9</v>
      </c>
      <c r="I50" s="904" t="s">
        <v>1404</v>
      </c>
      <c r="J50" s="904" t="s">
        <v>1404</v>
      </c>
      <c r="K50" s="916" t="s">
        <v>1404</v>
      </c>
    </row>
    <row r="51" spans="1:11" ht="15" customHeight="1" thickBot="1">
      <c r="A51" s="906" t="s">
        <v>1398</v>
      </c>
      <c r="B51" s="917">
        <v>32</v>
      </c>
      <c r="C51" s="907">
        <v>5</v>
      </c>
      <c r="D51" s="907">
        <v>7</v>
      </c>
      <c r="E51" s="908">
        <v>3</v>
      </c>
      <c r="F51" s="908">
        <v>22</v>
      </c>
      <c r="G51" s="907">
        <v>30</v>
      </c>
      <c r="H51" s="907">
        <v>6</v>
      </c>
      <c r="I51" s="907" t="s">
        <v>356</v>
      </c>
      <c r="J51" s="907">
        <v>3</v>
      </c>
      <c r="K51" s="918">
        <v>21</v>
      </c>
    </row>
    <row r="52" spans="1:11">
      <c r="A52" s="909" t="s">
        <v>1405</v>
      </c>
      <c r="B52" s="892"/>
      <c r="C52" s="892"/>
      <c r="D52" s="892"/>
      <c r="H52" s="919"/>
      <c r="J52" s="919"/>
      <c r="K52" s="920"/>
    </row>
    <row r="53" spans="1:11">
      <c r="A53" s="921"/>
      <c r="K53" s="922" t="s">
        <v>1406</v>
      </c>
    </row>
  </sheetData>
  <mergeCells count="24">
    <mergeCell ref="A1:J1"/>
    <mergeCell ref="H2:J2"/>
    <mergeCell ref="A3:A5"/>
    <mergeCell ref="B3:E3"/>
    <mergeCell ref="F3:J3"/>
    <mergeCell ref="B4:B5"/>
    <mergeCell ref="C4:C5"/>
    <mergeCell ref="D4:E4"/>
    <mergeCell ref="F4:F5"/>
    <mergeCell ref="G4:G5"/>
    <mergeCell ref="A28:A30"/>
    <mergeCell ref="B28:F28"/>
    <mergeCell ref="G28:K28"/>
    <mergeCell ref="B29:B30"/>
    <mergeCell ref="C29:C30"/>
    <mergeCell ref="D29:D30"/>
    <mergeCell ref="E29:F29"/>
    <mergeCell ref="G29:G30"/>
    <mergeCell ref="H29:H30"/>
    <mergeCell ref="I29:I30"/>
    <mergeCell ref="J29:J30"/>
    <mergeCell ref="K29:K30"/>
    <mergeCell ref="H4:H5"/>
    <mergeCell ref="I4:J4"/>
  </mergeCells>
  <phoneticPr fontId="2"/>
  <printOptions horizontalCentered="1"/>
  <pageMargins left="0.39370078740157483" right="0.59055118110236227" top="0.59055118110236227" bottom="0.59055118110236227" header="0.11811023622047245" footer="0.11811023622047245"/>
  <pageSetup paperSize="9" scale="98" firstPageNumber="45" fitToWidth="2" orientation="portrait" useFirstPageNumber="1" r:id="rId1"/>
  <headerFooter alignWithMargins="0">
    <oddFooter>&amp;C&amp;"ＭＳ 明朝,標準"&amp;10&amp;P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9429A-CCC9-49FB-BE88-BD3083BC5751}">
  <dimension ref="A1:BN30"/>
  <sheetViews>
    <sheetView view="pageBreakPreview" topLeftCell="A16" zoomScaleNormal="100" zoomScaleSheetLayoutView="100" workbookViewId="0">
      <selection activeCell="L26" sqref="L26:P26"/>
    </sheetView>
  </sheetViews>
  <sheetFormatPr defaultColWidth="9" defaultRowHeight="13"/>
  <cols>
    <col min="1" max="1" width="8.08984375" style="549" customWidth="1"/>
    <col min="2" max="11" width="1.453125" style="549" customWidth="1"/>
    <col min="12" max="66" width="1.36328125" style="549" customWidth="1"/>
    <col min="67" max="16384" width="9" style="549"/>
  </cols>
  <sheetData>
    <row r="1" spans="1:66" s="454" customFormat="1" ht="30" customHeight="1">
      <c r="A1" s="4501" t="s">
        <v>1407</v>
      </c>
      <c r="B1" s="4501"/>
      <c r="C1" s="4501"/>
      <c r="D1" s="4501"/>
      <c r="E1" s="4501"/>
      <c r="F1" s="4501"/>
      <c r="G1" s="4501"/>
      <c r="H1" s="4501"/>
      <c r="I1" s="4501"/>
      <c r="J1" s="4501"/>
      <c r="K1" s="4501"/>
      <c r="L1" s="4501"/>
      <c r="M1" s="4501"/>
      <c r="N1" s="4501"/>
      <c r="O1" s="4501"/>
      <c r="P1" s="4501"/>
      <c r="Q1" s="4501"/>
      <c r="R1" s="4501"/>
      <c r="S1" s="4501"/>
      <c r="T1" s="4501"/>
      <c r="U1" s="4501"/>
      <c r="V1" s="4501"/>
      <c r="W1" s="4501"/>
      <c r="X1" s="4501"/>
      <c r="Y1" s="4501"/>
      <c r="Z1" s="4501"/>
      <c r="AA1" s="4501"/>
      <c r="AB1" s="4501"/>
      <c r="AC1" s="4501"/>
      <c r="AD1" s="4501"/>
      <c r="AE1" s="4501"/>
      <c r="AF1" s="4501"/>
      <c r="AG1" s="4501"/>
      <c r="AH1" s="4501"/>
      <c r="AI1" s="4501"/>
      <c r="AJ1" s="4501"/>
      <c r="AK1" s="4501"/>
      <c r="AL1" s="4501"/>
      <c r="AM1" s="4501"/>
      <c r="AN1" s="4501"/>
      <c r="AO1" s="4501"/>
      <c r="AP1" s="4501"/>
      <c r="AQ1" s="4501"/>
      <c r="AR1" s="4501"/>
      <c r="AS1" s="4501"/>
      <c r="AT1" s="4501"/>
      <c r="AU1" s="4501"/>
      <c r="AV1" s="4501"/>
      <c r="AW1" s="4501"/>
      <c r="AX1" s="4501"/>
      <c r="AY1" s="4501"/>
      <c r="AZ1" s="4501"/>
      <c r="BA1" s="4501"/>
      <c r="BB1" s="4501"/>
      <c r="BC1" s="4501"/>
      <c r="BD1" s="4501"/>
      <c r="BE1" s="4501"/>
      <c r="BF1" s="4501"/>
      <c r="BG1" s="4501"/>
      <c r="BH1" s="4501"/>
      <c r="BI1" s="4501"/>
      <c r="BJ1" s="4501"/>
      <c r="BK1" s="4501"/>
      <c r="BL1" s="4501"/>
      <c r="BM1" s="4501"/>
      <c r="BN1" s="4501"/>
    </row>
    <row r="2" spans="1:66" s="511" customFormat="1" ht="15" customHeight="1" thickBot="1">
      <c r="B2" s="457"/>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86" t="s">
        <v>1408</v>
      </c>
    </row>
    <row r="3" spans="1:66" ht="18.899999999999999" customHeight="1">
      <c r="A3" s="4829" t="s">
        <v>373</v>
      </c>
      <c r="B3" s="4507"/>
      <c r="C3" s="4507"/>
      <c r="D3" s="4843" t="s">
        <v>1409</v>
      </c>
      <c r="E3" s="4844"/>
      <c r="F3" s="4844"/>
      <c r="G3" s="4844"/>
      <c r="H3" s="4844"/>
      <c r="I3" s="4844"/>
      <c r="J3" s="4845"/>
      <c r="K3" s="4839" t="s">
        <v>1410</v>
      </c>
      <c r="L3" s="4839"/>
      <c r="M3" s="4839"/>
      <c r="N3" s="4839"/>
      <c r="O3" s="4839"/>
      <c r="P3" s="4839"/>
      <c r="Q3" s="4839"/>
      <c r="R3" s="4839" t="s">
        <v>1411</v>
      </c>
      <c r="S3" s="4839"/>
      <c r="T3" s="4839"/>
      <c r="U3" s="4839"/>
      <c r="V3" s="4839"/>
      <c r="W3" s="4839"/>
      <c r="X3" s="4839"/>
      <c r="Y3" s="4839" t="s">
        <v>1412</v>
      </c>
      <c r="Z3" s="4839"/>
      <c r="AA3" s="4839"/>
      <c r="AB3" s="4839"/>
      <c r="AC3" s="4839"/>
      <c r="AD3" s="4839"/>
      <c r="AE3" s="4839"/>
      <c r="AF3" s="4839" t="s">
        <v>1413</v>
      </c>
      <c r="AG3" s="4839"/>
      <c r="AH3" s="4839"/>
      <c r="AI3" s="4839"/>
      <c r="AJ3" s="4839"/>
      <c r="AK3" s="4839"/>
      <c r="AL3" s="4839"/>
      <c r="AM3" s="4839" t="s">
        <v>1414</v>
      </c>
      <c r="AN3" s="4839"/>
      <c r="AO3" s="4839"/>
      <c r="AP3" s="4839"/>
      <c r="AQ3" s="4839"/>
      <c r="AR3" s="4839"/>
      <c r="AS3" s="4839"/>
      <c r="AT3" s="4839" t="s">
        <v>1415</v>
      </c>
      <c r="AU3" s="4839"/>
      <c r="AV3" s="4839"/>
      <c r="AW3" s="4839"/>
      <c r="AX3" s="4839"/>
      <c r="AY3" s="4839"/>
      <c r="AZ3" s="4839"/>
      <c r="BA3" s="4839" t="s">
        <v>1416</v>
      </c>
      <c r="BB3" s="4839"/>
      <c r="BC3" s="4839"/>
      <c r="BD3" s="4839"/>
      <c r="BE3" s="4839"/>
      <c r="BF3" s="4839"/>
      <c r="BG3" s="4839"/>
      <c r="BH3" s="4839" t="s">
        <v>1417</v>
      </c>
      <c r="BI3" s="4839"/>
      <c r="BJ3" s="4839"/>
      <c r="BK3" s="4839"/>
      <c r="BL3" s="4839"/>
      <c r="BM3" s="4839"/>
      <c r="BN3" s="4840"/>
    </row>
    <row r="4" spans="1:66" ht="16.5" customHeight="1">
      <c r="A4" s="4826" t="s">
        <v>1009</v>
      </c>
      <c r="B4" s="4826"/>
      <c r="C4" s="4827"/>
      <c r="D4" s="4841">
        <v>1554</v>
      </c>
      <c r="E4" s="4842"/>
      <c r="F4" s="4842"/>
      <c r="G4" s="4842"/>
      <c r="H4" s="4842"/>
      <c r="I4" s="4842"/>
      <c r="J4" s="4842"/>
      <c r="K4" s="4837">
        <v>6</v>
      </c>
      <c r="L4" s="4837"/>
      <c r="M4" s="4837"/>
      <c r="N4" s="4837"/>
      <c r="O4" s="4837"/>
      <c r="P4" s="4837"/>
      <c r="Q4" s="4837"/>
      <c r="R4" s="4837">
        <v>137</v>
      </c>
      <c r="S4" s="4837"/>
      <c r="T4" s="4837"/>
      <c r="U4" s="4837"/>
      <c r="V4" s="4837"/>
      <c r="W4" s="4837"/>
      <c r="X4" s="4837"/>
      <c r="Y4" s="4837">
        <v>307</v>
      </c>
      <c r="Z4" s="4837"/>
      <c r="AA4" s="4837"/>
      <c r="AB4" s="4837"/>
      <c r="AC4" s="4837"/>
      <c r="AD4" s="4837"/>
      <c r="AE4" s="4837"/>
      <c r="AF4" s="4837">
        <v>289</v>
      </c>
      <c r="AG4" s="4837"/>
      <c r="AH4" s="4837"/>
      <c r="AI4" s="4837"/>
      <c r="AJ4" s="4837"/>
      <c r="AK4" s="4837"/>
      <c r="AL4" s="4837"/>
      <c r="AM4" s="4837">
        <v>224</v>
      </c>
      <c r="AN4" s="4837"/>
      <c r="AO4" s="4837"/>
      <c r="AP4" s="4837"/>
      <c r="AQ4" s="4837"/>
      <c r="AR4" s="4837"/>
      <c r="AS4" s="4837"/>
      <c r="AT4" s="4837">
        <v>282</v>
      </c>
      <c r="AU4" s="4837"/>
      <c r="AV4" s="4837"/>
      <c r="AW4" s="4837"/>
      <c r="AX4" s="4837"/>
      <c r="AY4" s="4837"/>
      <c r="AZ4" s="4837"/>
      <c r="BA4" s="4837">
        <v>216</v>
      </c>
      <c r="BB4" s="4837"/>
      <c r="BC4" s="4837"/>
      <c r="BD4" s="4837"/>
      <c r="BE4" s="4837"/>
      <c r="BF4" s="4837"/>
      <c r="BG4" s="4837"/>
      <c r="BH4" s="4837">
        <v>93</v>
      </c>
      <c r="BI4" s="4837"/>
      <c r="BJ4" s="4837"/>
      <c r="BK4" s="4837"/>
      <c r="BL4" s="4837"/>
      <c r="BM4" s="4837"/>
      <c r="BN4" s="4837"/>
    </row>
    <row r="5" spans="1:66" ht="16.5" customHeight="1">
      <c r="A5" s="4818">
        <v>17</v>
      </c>
      <c r="B5" s="4818"/>
      <c r="C5" s="4819"/>
      <c r="D5" s="4838">
        <v>1331</v>
      </c>
      <c r="E5" s="4822"/>
      <c r="F5" s="4822"/>
      <c r="G5" s="4822"/>
      <c r="H5" s="4822"/>
      <c r="I5" s="4822"/>
      <c r="J5" s="4822"/>
      <c r="K5" s="4821">
        <v>4</v>
      </c>
      <c r="L5" s="4821"/>
      <c r="M5" s="4821"/>
      <c r="N5" s="4821"/>
      <c r="O5" s="4821"/>
      <c r="P5" s="4821"/>
      <c r="Q5" s="4821"/>
      <c r="R5" s="4821">
        <v>84</v>
      </c>
      <c r="S5" s="4821"/>
      <c r="T5" s="4821"/>
      <c r="U5" s="4821"/>
      <c r="V5" s="4821"/>
      <c r="W5" s="4821"/>
      <c r="X5" s="4821"/>
      <c r="Y5" s="4821">
        <v>266</v>
      </c>
      <c r="Z5" s="4821"/>
      <c r="AA5" s="4821"/>
      <c r="AB5" s="4821"/>
      <c r="AC5" s="4821"/>
      <c r="AD5" s="4821"/>
      <c r="AE5" s="4821"/>
      <c r="AF5" s="4821">
        <v>227</v>
      </c>
      <c r="AG5" s="4821"/>
      <c r="AH5" s="4821"/>
      <c r="AI5" s="4821"/>
      <c r="AJ5" s="4821"/>
      <c r="AK5" s="4821"/>
      <c r="AL5" s="4821"/>
      <c r="AM5" s="4821">
        <v>184</v>
      </c>
      <c r="AN5" s="4821"/>
      <c r="AO5" s="4821"/>
      <c r="AP5" s="4821"/>
      <c r="AQ5" s="4821"/>
      <c r="AR5" s="4821"/>
      <c r="AS5" s="4821"/>
      <c r="AT5" s="4821">
        <v>260</v>
      </c>
      <c r="AU5" s="4821"/>
      <c r="AV5" s="4821"/>
      <c r="AW5" s="4821"/>
      <c r="AX5" s="4821"/>
      <c r="AY5" s="4821"/>
      <c r="AZ5" s="4821"/>
      <c r="BA5" s="4821">
        <v>191</v>
      </c>
      <c r="BB5" s="4821"/>
      <c r="BC5" s="4821"/>
      <c r="BD5" s="4821"/>
      <c r="BE5" s="4821"/>
      <c r="BF5" s="4821"/>
      <c r="BG5" s="4821"/>
      <c r="BH5" s="4821">
        <v>115</v>
      </c>
      <c r="BI5" s="4821"/>
      <c r="BJ5" s="4821"/>
      <c r="BK5" s="4821"/>
      <c r="BL5" s="4821"/>
      <c r="BM5" s="4821"/>
      <c r="BN5" s="4821"/>
    </row>
    <row r="6" spans="1:66" ht="16.5" customHeight="1">
      <c r="A6" s="4818">
        <v>22</v>
      </c>
      <c r="B6" s="4818"/>
      <c r="C6" s="4819"/>
      <c r="D6" s="4586">
        <v>1187</v>
      </c>
      <c r="E6" s="4587">
        <v>6</v>
      </c>
      <c r="F6" s="4587">
        <v>73</v>
      </c>
      <c r="G6" s="4587">
        <v>189</v>
      </c>
      <c r="H6" s="4587">
        <v>192</v>
      </c>
      <c r="I6" s="4587">
        <v>162</v>
      </c>
      <c r="J6" s="4587">
        <v>220</v>
      </c>
      <c r="K6" s="4594">
        <v>37</v>
      </c>
      <c r="L6" s="4594">
        <v>133</v>
      </c>
      <c r="M6" s="4594">
        <v>1187</v>
      </c>
      <c r="N6" s="4594">
        <v>6</v>
      </c>
      <c r="O6" s="4594">
        <v>73</v>
      </c>
      <c r="P6" s="4594">
        <v>189</v>
      </c>
      <c r="Q6" s="4594">
        <v>192</v>
      </c>
      <c r="R6" s="4594">
        <v>73</v>
      </c>
      <c r="S6" s="4594">
        <v>220</v>
      </c>
      <c r="T6" s="4594">
        <v>181</v>
      </c>
      <c r="U6" s="4594">
        <v>133</v>
      </c>
      <c r="V6" s="4594">
        <v>1187</v>
      </c>
      <c r="W6" s="4594">
        <v>6</v>
      </c>
      <c r="X6" s="4594">
        <v>73</v>
      </c>
      <c r="Y6" s="4594">
        <v>189</v>
      </c>
      <c r="Z6" s="4594">
        <v>192</v>
      </c>
      <c r="AA6" s="4594">
        <v>162</v>
      </c>
      <c r="AB6" s="4594">
        <v>220</v>
      </c>
      <c r="AC6" s="4594">
        <v>181</v>
      </c>
      <c r="AD6" s="4594">
        <v>133</v>
      </c>
      <c r="AE6" s="4594">
        <v>1187</v>
      </c>
      <c r="AF6" s="4594">
        <v>192</v>
      </c>
      <c r="AG6" s="4594">
        <v>73</v>
      </c>
      <c r="AH6" s="4594">
        <v>189</v>
      </c>
      <c r="AI6" s="4594">
        <v>192</v>
      </c>
      <c r="AJ6" s="4594">
        <v>162</v>
      </c>
      <c r="AK6" s="4594">
        <v>220</v>
      </c>
      <c r="AL6" s="4594">
        <v>181</v>
      </c>
      <c r="AM6" s="4594">
        <v>162</v>
      </c>
      <c r="AN6" s="4594">
        <v>1187</v>
      </c>
      <c r="AO6" s="4594">
        <v>6</v>
      </c>
      <c r="AP6" s="4594">
        <v>73</v>
      </c>
      <c r="AQ6" s="4594">
        <v>189</v>
      </c>
      <c r="AR6" s="4594">
        <v>192</v>
      </c>
      <c r="AS6" s="4594">
        <v>162</v>
      </c>
      <c r="AT6" s="4594">
        <v>220</v>
      </c>
      <c r="AU6" s="4594">
        <v>181</v>
      </c>
      <c r="AV6" s="4594">
        <v>133</v>
      </c>
      <c r="AW6" s="4594">
        <v>1187</v>
      </c>
      <c r="AX6" s="4594">
        <v>6</v>
      </c>
      <c r="AY6" s="4594">
        <v>73</v>
      </c>
      <c r="AZ6" s="4594">
        <v>189</v>
      </c>
      <c r="BA6" s="4594">
        <v>181</v>
      </c>
      <c r="BB6" s="4594">
        <v>162</v>
      </c>
      <c r="BC6" s="4594">
        <v>220</v>
      </c>
      <c r="BD6" s="4594">
        <v>181</v>
      </c>
      <c r="BE6" s="4594">
        <v>133</v>
      </c>
      <c r="BF6" s="4594">
        <v>1187</v>
      </c>
      <c r="BG6" s="4594">
        <v>6</v>
      </c>
      <c r="BH6" s="4594">
        <v>133</v>
      </c>
      <c r="BI6" s="4594">
        <v>189</v>
      </c>
      <c r="BJ6" s="4594">
        <v>192</v>
      </c>
      <c r="BK6" s="4594">
        <v>162</v>
      </c>
      <c r="BL6" s="4594">
        <v>220</v>
      </c>
      <c r="BM6" s="4594">
        <v>181</v>
      </c>
      <c r="BN6" s="4594">
        <v>133</v>
      </c>
    </row>
    <row r="7" spans="1:66" ht="16.5" customHeight="1">
      <c r="A7" s="4818">
        <v>27</v>
      </c>
      <c r="B7" s="4818"/>
      <c r="C7" s="4819"/>
      <c r="D7" s="4836">
        <v>934</v>
      </c>
      <c r="E7" s="4820"/>
      <c r="F7" s="4820"/>
      <c r="G7" s="4820"/>
      <c r="H7" s="4820"/>
      <c r="I7" s="4820"/>
      <c r="J7" s="4820"/>
      <c r="K7" s="4811">
        <v>6</v>
      </c>
      <c r="L7" s="4811"/>
      <c r="M7" s="4811"/>
      <c r="N7" s="4811"/>
      <c r="O7" s="4811"/>
      <c r="P7" s="4811"/>
      <c r="Q7" s="4811"/>
      <c r="R7" s="4811">
        <v>48</v>
      </c>
      <c r="S7" s="4811"/>
      <c r="T7" s="4811"/>
      <c r="U7" s="4811"/>
      <c r="V7" s="4811"/>
      <c r="W7" s="4811"/>
      <c r="X7" s="4811"/>
      <c r="Y7" s="4811">
        <v>153</v>
      </c>
      <c r="Z7" s="4811"/>
      <c r="AA7" s="4811"/>
      <c r="AB7" s="4811"/>
      <c r="AC7" s="4811"/>
      <c r="AD7" s="4811"/>
      <c r="AE7" s="4811"/>
      <c r="AF7" s="4811">
        <v>149</v>
      </c>
      <c r="AG7" s="4811"/>
      <c r="AH7" s="4811"/>
      <c r="AI7" s="4811"/>
      <c r="AJ7" s="4811"/>
      <c r="AK7" s="4811"/>
      <c r="AL7" s="4811"/>
      <c r="AM7" s="4811">
        <v>119</v>
      </c>
      <c r="AN7" s="4811"/>
      <c r="AO7" s="4811"/>
      <c r="AP7" s="4811"/>
      <c r="AQ7" s="4811"/>
      <c r="AR7" s="4811"/>
      <c r="AS7" s="4811"/>
      <c r="AT7" s="4811">
        <v>173</v>
      </c>
      <c r="AU7" s="4811"/>
      <c r="AV7" s="4811"/>
      <c r="AW7" s="4811"/>
      <c r="AX7" s="4811"/>
      <c r="AY7" s="4811"/>
      <c r="AZ7" s="4811"/>
      <c r="BA7" s="4811">
        <v>156</v>
      </c>
      <c r="BB7" s="4811"/>
      <c r="BC7" s="4811"/>
      <c r="BD7" s="4811"/>
      <c r="BE7" s="4811"/>
      <c r="BF7" s="4811"/>
      <c r="BG7" s="4811"/>
      <c r="BH7" s="4811">
        <v>130</v>
      </c>
      <c r="BI7" s="4811"/>
      <c r="BJ7" s="4811"/>
      <c r="BK7" s="4811"/>
      <c r="BL7" s="4811"/>
      <c r="BM7" s="4811"/>
      <c r="BN7" s="4811"/>
    </row>
    <row r="8" spans="1:66" ht="16.5" customHeight="1" thickBot="1">
      <c r="A8" s="4813" t="s">
        <v>504</v>
      </c>
      <c r="B8" s="4813"/>
      <c r="C8" s="4814"/>
      <c r="D8" s="4815">
        <v>840</v>
      </c>
      <c r="E8" s="4816"/>
      <c r="F8" s="4816"/>
      <c r="G8" s="4816"/>
      <c r="H8" s="4816"/>
      <c r="I8" s="4816"/>
      <c r="J8" s="4816"/>
      <c r="K8" s="4810">
        <v>26</v>
      </c>
      <c r="L8" s="4810"/>
      <c r="M8" s="4810"/>
      <c r="N8" s="4810"/>
      <c r="O8" s="4810"/>
      <c r="P8" s="4810"/>
      <c r="Q8" s="4810"/>
      <c r="R8" s="4810">
        <v>41</v>
      </c>
      <c r="S8" s="4810"/>
      <c r="T8" s="4810"/>
      <c r="U8" s="4810"/>
      <c r="V8" s="4810"/>
      <c r="W8" s="4810"/>
      <c r="X8" s="4810"/>
      <c r="Y8" s="4810">
        <v>115</v>
      </c>
      <c r="Z8" s="4810"/>
      <c r="AA8" s="4810"/>
      <c r="AB8" s="4810"/>
      <c r="AC8" s="4810"/>
      <c r="AD8" s="4810"/>
      <c r="AE8" s="4810"/>
      <c r="AF8" s="4810">
        <v>133</v>
      </c>
      <c r="AG8" s="4810"/>
      <c r="AH8" s="4810"/>
      <c r="AI8" s="4810"/>
      <c r="AJ8" s="4810"/>
      <c r="AK8" s="4810"/>
      <c r="AL8" s="4810"/>
      <c r="AM8" s="4810">
        <v>89</v>
      </c>
      <c r="AN8" s="4810"/>
      <c r="AO8" s="4810"/>
      <c r="AP8" s="4810"/>
      <c r="AQ8" s="4810"/>
      <c r="AR8" s="4810"/>
      <c r="AS8" s="4810"/>
      <c r="AT8" s="4810">
        <v>156</v>
      </c>
      <c r="AU8" s="4810"/>
      <c r="AV8" s="4810"/>
      <c r="AW8" s="4810"/>
      <c r="AX8" s="4810"/>
      <c r="AY8" s="4810"/>
      <c r="AZ8" s="4810"/>
      <c r="BA8" s="4810">
        <v>120</v>
      </c>
      <c r="BB8" s="4810"/>
      <c r="BC8" s="4810"/>
      <c r="BD8" s="4810"/>
      <c r="BE8" s="4810"/>
      <c r="BF8" s="4810"/>
      <c r="BG8" s="4810"/>
      <c r="BH8" s="4810">
        <v>160</v>
      </c>
      <c r="BI8" s="4810"/>
      <c r="BJ8" s="4810"/>
      <c r="BK8" s="4810"/>
      <c r="BL8" s="4810"/>
      <c r="BM8" s="4810"/>
      <c r="BN8" s="4810"/>
    </row>
    <row r="9" spans="1:66" s="511" customFormat="1" ht="15" customHeight="1">
      <c r="A9" s="923"/>
      <c r="B9" s="923"/>
      <c r="C9" s="923"/>
      <c r="D9" s="923"/>
      <c r="E9" s="923"/>
      <c r="F9" s="923"/>
      <c r="G9" s="923"/>
      <c r="H9" s="923"/>
      <c r="I9" s="923"/>
      <c r="J9" s="923"/>
      <c r="K9" s="923"/>
      <c r="L9" s="923"/>
      <c r="M9" s="923"/>
      <c r="N9" s="923"/>
      <c r="O9" s="923"/>
      <c r="P9" s="923"/>
      <c r="Q9" s="923"/>
      <c r="R9" s="923"/>
      <c r="S9" s="923"/>
      <c r="T9" s="923"/>
      <c r="U9" s="923"/>
      <c r="V9" s="923"/>
      <c r="W9" s="923"/>
      <c r="X9" s="923"/>
      <c r="Y9" s="923"/>
      <c r="Z9" s="923"/>
      <c r="AA9" s="923"/>
      <c r="AB9" s="923"/>
      <c r="AC9" s="923"/>
      <c r="AD9" s="923"/>
      <c r="AE9" s="923"/>
      <c r="AG9" s="638"/>
      <c r="AH9" s="638"/>
      <c r="AI9" s="638"/>
      <c r="AJ9" s="638"/>
      <c r="AK9" s="638"/>
      <c r="AL9" s="638"/>
      <c r="AM9" s="638"/>
      <c r="AN9" s="638"/>
      <c r="AO9" s="638"/>
      <c r="AP9" s="638"/>
      <c r="AQ9" s="638"/>
      <c r="AR9" s="638"/>
      <c r="AS9" s="638"/>
      <c r="AT9" s="638"/>
      <c r="AU9" s="638"/>
      <c r="AV9" s="638"/>
      <c r="AW9" s="638"/>
      <c r="AX9" s="638"/>
      <c r="AY9" s="638"/>
      <c r="AZ9" s="638"/>
      <c r="BA9" s="638"/>
      <c r="BB9" s="638"/>
      <c r="BC9" s="638"/>
      <c r="BD9" s="638"/>
      <c r="BE9" s="638"/>
      <c r="BF9" s="638"/>
      <c r="BG9" s="638"/>
      <c r="BH9" s="638"/>
      <c r="BI9" s="638"/>
      <c r="BJ9" s="638"/>
      <c r="BK9" s="638"/>
      <c r="BL9" s="638"/>
      <c r="BM9" s="638"/>
      <c r="BN9" s="639" t="s">
        <v>1418</v>
      </c>
    </row>
    <row r="10" spans="1:66" s="454" customFormat="1" ht="11" customHeight="1"/>
    <row r="11" spans="1:66" s="454" customFormat="1" ht="30" customHeight="1">
      <c r="A11" s="4501" t="s">
        <v>1419</v>
      </c>
      <c r="B11" s="4501"/>
      <c r="C11" s="4501"/>
      <c r="D11" s="4501"/>
      <c r="E11" s="4501"/>
      <c r="F11" s="4501"/>
      <c r="G11" s="4501"/>
      <c r="H11" s="4501"/>
      <c r="I11" s="4501"/>
      <c r="J11" s="4501"/>
      <c r="K11" s="4501"/>
      <c r="L11" s="4501"/>
      <c r="M11" s="4501"/>
      <c r="N11" s="4501"/>
      <c r="O11" s="4501"/>
      <c r="P11" s="4501"/>
      <c r="Q11" s="4501"/>
      <c r="R11" s="4501"/>
      <c r="S11" s="4501"/>
      <c r="T11" s="4501"/>
      <c r="U11" s="4501"/>
      <c r="V11" s="4501"/>
      <c r="W11" s="4501"/>
      <c r="X11" s="4501"/>
      <c r="Y11" s="4501"/>
      <c r="Z11" s="4501"/>
      <c r="AA11" s="4501"/>
      <c r="AB11" s="4501"/>
      <c r="AC11" s="4501"/>
      <c r="AD11" s="4501"/>
      <c r="AE11" s="4501"/>
      <c r="AF11" s="4501"/>
      <c r="AG11" s="4501"/>
      <c r="AH11" s="4501"/>
      <c r="AI11" s="4501"/>
      <c r="AJ11" s="4501"/>
      <c r="AK11" s="4501"/>
      <c r="AL11" s="4501"/>
      <c r="AM11" s="4501"/>
      <c r="AN11" s="4501"/>
      <c r="AO11" s="4501"/>
      <c r="AP11" s="4501"/>
      <c r="AQ11" s="4501"/>
      <c r="AR11" s="4501"/>
      <c r="AS11" s="4501"/>
      <c r="AT11" s="4501"/>
      <c r="AU11" s="4501"/>
      <c r="AV11" s="4501"/>
      <c r="AW11" s="4501"/>
      <c r="AX11" s="4501"/>
      <c r="AY11" s="4501"/>
      <c r="AZ11" s="4501"/>
      <c r="BA11" s="4501"/>
      <c r="BB11" s="4501"/>
      <c r="BC11" s="4501"/>
      <c r="BD11" s="4501"/>
      <c r="BE11" s="4501"/>
      <c r="BF11" s="4501"/>
      <c r="BG11" s="4501"/>
      <c r="BH11" s="4501"/>
      <c r="BI11" s="4501"/>
      <c r="BJ11" s="4501"/>
      <c r="BK11" s="4501"/>
      <c r="BL11" s="4501"/>
      <c r="BM11" s="4501"/>
      <c r="BN11" s="4501"/>
    </row>
    <row r="12" spans="1:66" s="511" customFormat="1" ht="15" customHeight="1" thickBot="1">
      <c r="B12" s="561"/>
      <c r="C12" s="561"/>
      <c r="D12" s="561"/>
      <c r="E12" s="561"/>
      <c r="F12" s="561"/>
      <c r="G12" s="561"/>
      <c r="H12" s="561"/>
      <c r="I12" s="561"/>
      <c r="J12" s="561"/>
      <c r="K12" s="561"/>
      <c r="L12" s="561"/>
      <c r="M12" s="561"/>
      <c r="N12" s="561"/>
      <c r="O12" s="561"/>
      <c r="P12" s="561"/>
      <c r="Q12" s="561"/>
      <c r="R12" s="561"/>
      <c r="S12" s="561"/>
      <c r="T12" s="561"/>
      <c r="U12" s="561"/>
      <c r="V12" s="561"/>
      <c r="W12" s="561"/>
      <c r="X12" s="561"/>
      <c r="Y12" s="561"/>
      <c r="Z12" s="561"/>
      <c r="AA12" s="561"/>
      <c r="AB12" s="561"/>
      <c r="AC12" s="561"/>
      <c r="AD12" s="561"/>
      <c r="AE12" s="561"/>
      <c r="AF12" s="561"/>
      <c r="AG12" s="561"/>
      <c r="AH12" s="561"/>
      <c r="AI12" s="561"/>
      <c r="AJ12" s="561"/>
      <c r="AK12" s="561"/>
      <c r="AL12" s="561"/>
      <c r="AM12" s="561"/>
      <c r="AN12" s="561"/>
      <c r="AO12" s="561"/>
      <c r="AP12" s="561"/>
      <c r="AQ12" s="561"/>
      <c r="AR12" s="561"/>
      <c r="AS12" s="561"/>
      <c r="AT12" s="561"/>
      <c r="AU12" s="561"/>
      <c r="AV12" s="561"/>
      <c r="AW12" s="561"/>
      <c r="AX12" s="561"/>
      <c r="AY12" s="561"/>
      <c r="AZ12" s="561"/>
      <c r="BA12" s="561"/>
      <c r="BB12" s="561"/>
      <c r="BC12" s="561"/>
      <c r="BD12" s="561"/>
      <c r="BE12" s="561"/>
      <c r="BF12" s="561"/>
      <c r="BG12" s="561"/>
      <c r="BH12" s="561"/>
      <c r="BI12" s="561"/>
      <c r="BJ12" s="561"/>
      <c r="BK12" s="561"/>
      <c r="BL12" s="561"/>
      <c r="BM12" s="561"/>
      <c r="BN12" s="486" t="s">
        <v>1383</v>
      </c>
    </row>
    <row r="13" spans="1:66" ht="18.899999999999999" customHeight="1">
      <c r="A13" s="4828" t="s">
        <v>1420</v>
      </c>
      <c r="B13" s="4828"/>
      <c r="C13" s="4829"/>
      <c r="D13" s="4804" t="s">
        <v>1421</v>
      </c>
      <c r="E13" s="4807"/>
      <c r="F13" s="4807"/>
      <c r="G13" s="4807"/>
      <c r="H13" s="4807"/>
      <c r="I13" s="4807"/>
      <c r="J13" s="4808"/>
      <c r="K13" s="4804" t="s">
        <v>1422</v>
      </c>
      <c r="L13" s="4807"/>
      <c r="M13" s="4807"/>
      <c r="N13" s="4807"/>
      <c r="O13" s="4807"/>
      <c r="P13" s="4807"/>
      <c r="Q13" s="4808"/>
      <c r="R13" s="4830" t="s">
        <v>1423</v>
      </c>
      <c r="S13" s="4831"/>
      <c r="T13" s="4831"/>
      <c r="U13" s="4831"/>
      <c r="V13" s="4831"/>
      <c r="W13" s="4831"/>
      <c r="X13" s="4832"/>
      <c r="Y13" s="4833" t="s">
        <v>1424</v>
      </c>
      <c r="Z13" s="4834"/>
      <c r="AA13" s="4834"/>
      <c r="AB13" s="4834"/>
      <c r="AC13" s="4834"/>
      <c r="AD13" s="4834"/>
      <c r="AE13" s="4835"/>
      <c r="AF13" s="4823" t="s">
        <v>1425</v>
      </c>
      <c r="AG13" s="4824"/>
      <c r="AH13" s="4824"/>
      <c r="AI13" s="4824"/>
      <c r="AJ13" s="4824"/>
      <c r="AK13" s="4824"/>
      <c r="AL13" s="4825"/>
      <c r="AM13" s="4823" t="s">
        <v>1426</v>
      </c>
      <c r="AN13" s="4824"/>
      <c r="AO13" s="4824"/>
      <c r="AP13" s="4824"/>
      <c r="AQ13" s="4824"/>
      <c r="AR13" s="4824"/>
      <c r="AS13" s="4825"/>
      <c r="AT13" s="4823" t="s">
        <v>1427</v>
      </c>
      <c r="AU13" s="4824"/>
      <c r="AV13" s="4824"/>
      <c r="AW13" s="4824"/>
      <c r="AX13" s="4824"/>
      <c r="AY13" s="4824"/>
      <c r="AZ13" s="4825"/>
      <c r="BA13" s="4823" t="s">
        <v>1428</v>
      </c>
      <c r="BB13" s="4824"/>
      <c r="BC13" s="4824"/>
      <c r="BD13" s="4824"/>
      <c r="BE13" s="4824"/>
      <c r="BF13" s="4824"/>
      <c r="BG13" s="4825"/>
      <c r="BH13" s="4823" t="s">
        <v>1429</v>
      </c>
      <c r="BI13" s="4824"/>
      <c r="BJ13" s="4824"/>
      <c r="BK13" s="4824"/>
      <c r="BL13" s="4824"/>
      <c r="BM13" s="4824"/>
      <c r="BN13" s="4824"/>
    </row>
    <row r="14" spans="1:66" ht="16.5" customHeight="1">
      <c r="A14" s="4826" t="s">
        <v>1009</v>
      </c>
      <c r="B14" s="4826"/>
      <c r="C14" s="4827"/>
      <c r="D14" s="4822">
        <v>1554</v>
      </c>
      <c r="E14" s="4817"/>
      <c r="F14" s="4817"/>
      <c r="G14" s="4817"/>
      <c r="H14" s="4817"/>
      <c r="I14" s="4817"/>
      <c r="J14" s="4817"/>
      <c r="K14" s="4821">
        <v>25</v>
      </c>
      <c r="L14" s="4817"/>
      <c r="M14" s="4817"/>
      <c r="N14" s="4817"/>
      <c r="O14" s="4817"/>
      <c r="P14" s="4817"/>
      <c r="Q14" s="4817"/>
      <c r="R14" s="4821">
        <v>229</v>
      </c>
      <c r="S14" s="4817"/>
      <c r="T14" s="4817"/>
      <c r="U14" s="4817"/>
      <c r="V14" s="4817"/>
      <c r="W14" s="4817"/>
      <c r="X14" s="4817"/>
      <c r="Y14" s="4821">
        <v>284</v>
      </c>
      <c r="Z14" s="4817"/>
      <c r="AA14" s="4817"/>
      <c r="AB14" s="4817"/>
      <c r="AC14" s="4817"/>
      <c r="AD14" s="4817"/>
      <c r="AE14" s="4817"/>
      <c r="AF14" s="4821">
        <v>419</v>
      </c>
      <c r="AG14" s="4817"/>
      <c r="AH14" s="4817"/>
      <c r="AI14" s="4817"/>
      <c r="AJ14" s="4817"/>
      <c r="AK14" s="4817"/>
      <c r="AL14" s="4817"/>
      <c r="AM14" s="4821">
        <v>221</v>
      </c>
      <c r="AN14" s="4817"/>
      <c r="AO14" s="4817"/>
      <c r="AP14" s="4817"/>
      <c r="AQ14" s="4817"/>
      <c r="AR14" s="4817"/>
      <c r="AS14" s="4817"/>
      <c r="AT14" s="4821">
        <v>182</v>
      </c>
      <c r="AU14" s="4817"/>
      <c r="AV14" s="4817"/>
      <c r="AW14" s="4817"/>
      <c r="AX14" s="4817"/>
      <c r="AY14" s="4817"/>
      <c r="AZ14" s="4817"/>
      <c r="BA14" s="4821">
        <v>64</v>
      </c>
      <c r="BB14" s="4817"/>
      <c r="BC14" s="4817"/>
      <c r="BD14" s="4817"/>
      <c r="BE14" s="4817"/>
      <c r="BF14" s="4817"/>
      <c r="BG14" s="4817"/>
      <c r="BH14" s="4821">
        <v>130</v>
      </c>
      <c r="BI14" s="4817"/>
      <c r="BJ14" s="4817"/>
      <c r="BK14" s="4817"/>
      <c r="BL14" s="4817"/>
      <c r="BM14" s="4817"/>
      <c r="BN14" s="4817"/>
    </row>
    <row r="15" spans="1:66" ht="16.5" customHeight="1">
      <c r="A15" s="4818">
        <v>17</v>
      </c>
      <c r="B15" s="4818"/>
      <c r="C15" s="4819"/>
      <c r="D15" s="4822">
        <v>1331</v>
      </c>
      <c r="E15" s="4817"/>
      <c r="F15" s="4817"/>
      <c r="G15" s="4817"/>
      <c r="H15" s="4817"/>
      <c r="I15" s="4817"/>
      <c r="J15" s="4817"/>
      <c r="K15" s="4821">
        <v>16</v>
      </c>
      <c r="L15" s="4817"/>
      <c r="M15" s="4817"/>
      <c r="N15" s="4817"/>
      <c r="O15" s="4817"/>
      <c r="P15" s="4817"/>
      <c r="Q15" s="4817"/>
      <c r="R15" s="4821">
        <v>108</v>
      </c>
      <c r="S15" s="4817"/>
      <c r="T15" s="4817"/>
      <c r="U15" s="4817"/>
      <c r="V15" s="4817"/>
      <c r="W15" s="4817"/>
      <c r="X15" s="4817"/>
      <c r="Y15" s="4821">
        <v>233</v>
      </c>
      <c r="Z15" s="4817"/>
      <c r="AA15" s="4817"/>
      <c r="AB15" s="4817"/>
      <c r="AC15" s="4817"/>
      <c r="AD15" s="4817"/>
      <c r="AE15" s="4817"/>
      <c r="AF15" s="4821">
        <v>367</v>
      </c>
      <c r="AG15" s="4817"/>
      <c r="AH15" s="4817"/>
      <c r="AI15" s="4817"/>
      <c r="AJ15" s="4817"/>
      <c r="AK15" s="4817"/>
      <c r="AL15" s="4817"/>
      <c r="AM15" s="4821">
        <v>221</v>
      </c>
      <c r="AN15" s="4817"/>
      <c r="AO15" s="4817"/>
      <c r="AP15" s="4817"/>
      <c r="AQ15" s="4817"/>
      <c r="AR15" s="4817"/>
      <c r="AS15" s="4817"/>
      <c r="AT15" s="4821">
        <v>196</v>
      </c>
      <c r="AU15" s="4817"/>
      <c r="AV15" s="4817"/>
      <c r="AW15" s="4817"/>
      <c r="AX15" s="4817"/>
      <c r="AY15" s="4817"/>
      <c r="AZ15" s="4817"/>
      <c r="BA15" s="4821">
        <v>59</v>
      </c>
      <c r="BB15" s="4817"/>
      <c r="BC15" s="4817"/>
      <c r="BD15" s="4817"/>
      <c r="BE15" s="4817"/>
      <c r="BF15" s="4817"/>
      <c r="BG15" s="4817"/>
      <c r="BH15" s="4821">
        <v>131</v>
      </c>
      <c r="BI15" s="4817"/>
      <c r="BJ15" s="4817"/>
      <c r="BK15" s="4817"/>
      <c r="BL15" s="4817"/>
      <c r="BM15" s="4817"/>
      <c r="BN15" s="4817"/>
    </row>
    <row r="16" spans="1:66" ht="16.5" customHeight="1">
      <c r="A16" s="4818">
        <v>22</v>
      </c>
      <c r="B16" s="4818"/>
      <c r="C16" s="4819"/>
      <c r="D16" s="4587">
        <v>1187</v>
      </c>
      <c r="E16" s="4817"/>
      <c r="F16" s="4817"/>
      <c r="G16" s="4817"/>
      <c r="H16" s="4817"/>
      <c r="I16" s="4817"/>
      <c r="J16" s="4817"/>
      <c r="K16" s="4594">
        <v>42</v>
      </c>
      <c r="L16" s="4817"/>
      <c r="M16" s="4817"/>
      <c r="N16" s="4817"/>
      <c r="O16" s="4817"/>
      <c r="P16" s="4817"/>
      <c r="Q16" s="4817"/>
      <c r="R16" s="4594">
        <v>155</v>
      </c>
      <c r="S16" s="4817"/>
      <c r="T16" s="4817"/>
      <c r="U16" s="4817"/>
      <c r="V16" s="4817"/>
      <c r="W16" s="4817"/>
      <c r="X16" s="4817"/>
      <c r="Y16" s="4594">
        <v>215</v>
      </c>
      <c r="Z16" s="4817"/>
      <c r="AA16" s="4817"/>
      <c r="AB16" s="4817"/>
      <c r="AC16" s="4817"/>
      <c r="AD16" s="4817"/>
      <c r="AE16" s="4817"/>
      <c r="AF16" s="4594">
        <v>295</v>
      </c>
      <c r="AG16" s="4817"/>
      <c r="AH16" s="4817"/>
      <c r="AI16" s="4817"/>
      <c r="AJ16" s="4817"/>
      <c r="AK16" s="4817"/>
      <c r="AL16" s="4817"/>
      <c r="AM16" s="4594">
        <v>199</v>
      </c>
      <c r="AN16" s="4817"/>
      <c r="AO16" s="4817"/>
      <c r="AP16" s="4817"/>
      <c r="AQ16" s="4817"/>
      <c r="AR16" s="4817"/>
      <c r="AS16" s="4817"/>
      <c r="AT16" s="4594">
        <v>115</v>
      </c>
      <c r="AU16" s="4817"/>
      <c r="AV16" s="4817"/>
      <c r="AW16" s="4817"/>
      <c r="AX16" s="4817"/>
      <c r="AY16" s="4817"/>
      <c r="AZ16" s="4817"/>
      <c r="BA16" s="4594">
        <v>61</v>
      </c>
      <c r="BB16" s="4817"/>
      <c r="BC16" s="4817"/>
      <c r="BD16" s="4817"/>
      <c r="BE16" s="4817"/>
      <c r="BF16" s="4817"/>
      <c r="BG16" s="4817"/>
      <c r="BH16" s="4594">
        <v>105</v>
      </c>
      <c r="BI16" s="4817"/>
      <c r="BJ16" s="4817"/>
      <c r="BK16" s="4817"/>
      <c r="BL16" s="4817"/>
      <c r="BM16" s="4817"/>
      <c r="BN16" s="4817"/>
    </row>
    <row r="17" spans="1:66" ht="16.5" customHeight="1">
      <c r="A17" s="4818">
        <v>27</v>
      </c>
      <c r="B17" s="4818"/>
      <c r="C17" s="4819"/>
      <c r="D17" s="4820">
        <v>934</v>
      </c>
      <c r="E17" s="4812"/>
      <c r="F17" s="4812"/>
      <c r="G17" s="4812"/>
      <c r="H17" s="4812"/>
      <c r="I17" s="4812"/>
      <c r="J17" s="4812"/>
      <c r="K17" s="4811">
        <v>26</v>
      </c>
      <c r="L17" s="4812"/>
      <c r="M17" s="4812"/>
      <c r="N17" s="4812"/>
      <c r="O17" s="4812"/>
      <c r="P17" s="4812"/>
      <c r="Q17" s="4812"/>
      <c r="R17" s="4811">
        <v>154</v>
      </c>
      <c r="S17" s="4812"/>
      <c r="T17" s="4812"/>
      <c r="U17" s="4812"/>
      <c r="V17" s="4812"/>
      <c r="W17" s="4812"/>
      <c r="X17" s="4812"/>
      <c r="Y17" s="4811">
        <v>177</v>
      </c>
      <c r="Z17" s="4812"/>
      <c r="AA17" s="4812"/>
      <c r="AB17" s="4812"/>
      <c r="AC17" s="4812"/>
      <c r="AD17" s="4812"/>
      <c r="AE17" s="4812"/>
      <c r="AF17" s="4811">
        <v>237</v>
      </c>
      <c r="AG17" s="4812"/>
      <c r="AH17" s="4812"/>
      <c r="AI17" s="4812"/>
      <c r="AJ17" s="4812"/>
      <c r="AK17" s="4812"/>
      <c r="AL17" s="4812"/>
      <c r="AM17" s="4811">
        <v>111</v>
      </c>
      <c r="AN17" s="4812"/>
      <c r="AO17" s="4812"/>
      <c r="AP17" s="4812"/>
      <c r="AQ17" s="4812"/>
      <c r="AR17" s="4812"/>
      <c r="AS17" s="4812"/>
      <c r="AT17" s="4811">
        <v>96</v>
      </c>
      <c r="AU17" s="4812"/>
      <c r="AV17" s="4812"/>
      <c r="AW17" s="4812"/>
      <c r="AX17" s="4812"/>
      <c r="AY17" s="4812"/>
      <c r="AZ17" s="4812"/>
      <c r="BA17" s="4811">
        <v>40</v>
      </c>
      <c r="BB17" s="4812"/>
      <c r="BC17" s="4812"/>
      <c r="BD17" s="4812"/>
      <c r="BE17" s="4812"/>
      <c r="BF17" s="4812"/>
      <c r="BG17" s="4812"/>
      <c r="BH17" s="4811">
        <v>93</v>
      </c>
      <c r="BI17" s="4812"/>
      <c r="BJ17" s="4812"/>
      <c r="BK17" s="4812"/>
      <c r="BL17" s="4812"/>
      <c r="BM17" s="4812"/>
      <c r="BN17" s="4812"/>
    </row>
    <row r="18" spans="1:66" ht="16.5" customHeight="1" thickBot="1">
      <c r="A18" s="4813" t="s">
        <v>504</v>
      </c>
      <c r="B18" s="4813"/>
      <c r="C18" s="4814"/>
      <c r="D18" s="4815">
        <v>840</v>
      </c>
      <c r="E18" s="4816"/>
      <c r="F18" s="4816"/>
      <c r="G18" s="4816"/>
      <c r="H18" s="4816"/>
      <c r="I18" s="4816"/>
      <c r="J18" s="4816"/>
      <c r="K18" s="4810">
        <v>18</v>
      </c>
      <c r="L18" s="4810"/>
      <c r="M18" s="4810"/>
      <c r="N18" s="4810"/>
      <c r="O18" s="4810"/>
      <c r="P18" s="4810"/>
      <c r="Q18" s="4810"/>
      <c r="R18" s="4810">
        <v>110</v>
      </c>
      <c r="S18" s="4810"/>
      <c r="T18" s="4810"/>
      <c r="U18" s="4810"/>
      <c r="V18" s="4810"/>
      <c r="W18" s="4810"/>
      <c r="X18" s="4810"/>
      <c r="Y18" s="4810">
        <v>127</v>
      </c>
      <c r="Z18" s="4810"/>
      <c r="AA18" s="4810"/>
      <c r="AB18" s="4810"/>
      <c r="AC18" s="4810"/>
      <c r="AD18" s="4810"/>
      <c r="AE18" s="4810"/>
      <c r="AF18" s="4810">
        <v>278</v>
      </c>
      <c r="AG18" s="4810"/>
      <c r="AH18" s="4810"/>
      <c r="AI18" s="4810"/>
      <c r="AJ18" s="4810"/>
      <c r="AK18" s="4810"/>
      <c r="AL18" s="4810"/>
      <c r="AM18" s="4810" t="s">
        <v>284</v>
      </c>
      <c r="AN18" s="4810"/>
      <c r="AO18" s="4810"/>
      <c r="AP18" s="4810"/>
      <c r="AQ18" s="4810"/>
      <c r="AR18" s="4810"/>
      <c r="AS18" s="4810"/>
      <c r="AT18" s="4810">
        <v>126</v>
      </c>
      <c r="AU18" s="4810"/>
      <c r="AV18" s="4810"/>
      <c r="AW18" s="4810"/>
      <c r="AX18" s="4810"/>
      <c r="AY18" s="4810"/>
      <c r="AZ18" s="4810"/>
      <c r="BA18" s="4810">
        <v>98</v>
      </c>
      <c r="BB18" s="4810"/>
      <c r="BC18" s="4810"/>
      <c r="BD18" s="4810"/>
      <c r="BE18" s="4810"/>
      <c r="BF18" s="4810"/>
      <c r="BG18" s="4810"/>
      <c r="BH18" s="4810">
        <v>83</v>
      </c>
      <c r="BI18" s="4810"/>
      <c r="BJ18" s="4810"/>
      <c r="BK18" s="4810"/>
      <c r="BL18" s="4810"/>
      <c r="BM18" s="4810"/>
      <c r="BN18" s="4810"/>
    </row>
    <row r="19" spans="1:66" s="511" customFormat="1" ht="15" customHeight="1">
      <c r="A19" s="924"/>
      <c r="B19" s="924"/>
      <c r="C19" s="924"/>
      <c r="D19" s="924"/>
      <c r="E19" s="924"/>
      <c r="F19" s="924"/>
      <c r="G19" s="924"/>
      <c r="H19" s="924"/>
      <c r="I19" s="924"/>
      <c r="J19" s="924"/>
      <c r="K19" s="924"/>
      <c r="L19" s="924"/>
      <c r="M19" s="924"/>
      <c r="N19" s="924"/>
      <c r="O19" s="924"/>
      <c r="P19" s="924"/>
      <c r="Q19" s="924"/>
      <c r="R19" s="924"/>
      <c r="S19" s="924"/>
      <c r="T19" s="924"/>
      <c r="U19" s="924"/>
      <c r="V19" s="924"/>
      <c r="W19" s="924"/>
      <c r="X19" s="924"/>
      <c r="Y19" s="924"/>
      <c r="Z19" s="924"/>
      <c r="AA19" s="924"/>
      <c r="AB19" s="924"/>
      <c r="AC19" s="924"/>
      <c r="AD19" s="924"/>
      <c r="AE19" s="924"/>
      <c r="AG19" s="925"/>
      <c r="AH19" s="925"/>
      <c r="AI19" s="925"/>
      <c r="AJ19" s="925"/>
      <c r="AK19" s="925"/>
      <c r="AL19" s="925"/>
      <c r="AM19" s="925"/>
      <c r="AN19" s="925"/>
      <c r="AO19" s="925"/>
      <c r="AP19" s="925"/>
      <c r="AQ19" s="925"/>
      <c r="AR19" s="925"/>
      <c r="AS19" s="925"/>
      <c r="AT19" s="925"/>
      <c r="AU19" s="925"/>
      <c r="AV19" s="925"/>
      <c r="AW19" s="925"/>
      <c r="AX19" s="925"/>
      <c r="AY19" s="925"/>
      <c r="AZ19" s="925"/>
      <c r="BA19" s="925"/>
      <c r="BB19" s="925"/>
      <c r="BC19" s="925"/>
      <c r="BD19" s="925"/>
      <c r="BE19" s="925"/>
      <c r="BF19" s="925"/>
      <c r="BG19" s="925"/>
      <c r="BH19" s="925"/>
      <c r="BI19" s="925"/>
      <c r="BJ19" s="925"/>
      <c r="BK19" s="925"/>
      <c r="BL19" s="925"/>
      <c r="BM19" s="925"/>
      <c r="BN19" s="517" t="s">
        <v>1406</v>
      </c>
    </row>
    <row r="20" spans="1:66" s="454" customFormat="1" ht="11" customHeight="1"/>
    <row r="21" spans="1:66" s="454" customFormat="1" ht="30" customHeight="1">
      <c r="A21" s="4501" t="s">
        <v>1430</v>
      </c>
      <c r="B21" s="4501"/>
      <c r="C21" s="4501"/>
      <c r="D21" s="4501"/>
      <c r="E21" s="4501"/>
      <c r="F21" s="4501"/>
      <c r="G21" s="4501"/>
      <c r="H21" s="4501"/>
      <c r="I21" s="4501"/>
      <c r="J21" s="4501"/>
      <c r="K21" s="4501"/>
      <c r="L21" s="4501"/>
      <c r="M21" s="4501"/>
      <c r="N21" s="4501"/>
      <c r="O21" s="4501"/>
      <c r="P21" s="4501"/>
      <c r="Q21" s="4501"/>
      <c r="R21" s="4501"/>
      <c r="S21" s="4501"/>
      <c r="T21" s="4501"/>
      <c r="U21" s="4501"/>
      <c r="V21" s="4501"/>
      <c r="W21" s="4501"/>
      <c r="X21" s="4501"/>
      <c r="Y21" s="4501"/>
      <c r="Z21" s="4501"/>
      <c r="AA21" s="4501"/>
      <c r="AB21" s="4501"/>
      <c r="AC21" s="4501"/>
      <c r="AD21" s="4501"/>
      <c r="AE21" s="4501"/>
      <c r="AF21" s="4501"/>
      <c r="AG21" s="4501"/>
      <c r="AH21" s="4501"/>
      <c r="AI21" s="4501"/>
      <c r="AJ21" s="4501"/>
      <c r="AK21" s="4501"/>
      <c r="AL21" s="4501"/>
      <c r="AM21" s="4501"/>
      <c r="AN21" s="4501"/>
      <c r="AO21" s="4501"/>
      <c r="AP21" s="4501"/>
      <c r="AQ21" s="4501"/>
      <c r="AR21" s="4501"/>
      <c r="AS21" s="4501"/>
      <c r="AT21" s="4501"/>
      <c r="AU21" s="4501"/>
      <c r="AV21" s="4501"/>
      <c r="AW21" s="4501"/>
      <c r="AX21" s="4501"/>
      <c r="AY21" s="4501"/>
      <c r="AZ21" s="4501"/>
      <c r="BA21" s="4501"/>
      <c r="BB21" s="4501"/>
      <c r="BC21" s="4501"/>
      <c r="BD21" s="4501"/>
      <c r="BE21" s="4501"/>
      <c r="BF21" s="4501"/>
      <c r="BG21" s="4501"/>
      <c r="BH21" s="4501"/>
      <c r="BI21" s="4501"/>
      <c r="BJ21" s="4501"/>
      <c r="BK21" s="4501"/>
      <c r="BL21" s="4501"/>
      <c r="BM21" s="4501"/>
      <c r="BN21" s="4501"/>
    </row>
    <row r="22" spans="1:66" s="511" customFormat="1" ht="15" customHeight="1" thickBot="1">
      <c r="B22" s="561"/>
      <c r="C22" s="561"/>
      <c r="D22" s="561"/>
      <c r="E22" s="561"/>
      <c r="F22" s="561"/>
      <c r="G22" s="561"/>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561"/>
      <c r="BF22" s="561"/>
      <c r="BG22" s="561"/>
      <c r="BH22" s="561"/>
      <c r="BI22" s="561"/>
      <c r="BJ22" s="561"/>
      <c r="BK22" s="561"/>
      <c r="BL22" s="561"/>
      <c r="BN22" s="486" t="s">
        <v>1431</v>
      </c>
    </row>
    <row r="23" spans="1:66" s="609" customFormat="1" ht="33" customHeight="1">
      <c r="A23" s="611" t="s">
        <v>373</v>
      </c>
      <c r="B23" s="4804" t="s">
        <v>1432</v>
      </c>
      <c r="C23" s="4805"/>
      <c r="D23" s="4805"/>
      <c r="E23" s="4805"/>
      <c r="F23" s="4806"/>
      <c r="G23" s="4804" t="s">
        <v>1433</v>
      </c>
      <c r="H23" s="4805"/>
      <c r="I23" s="4805"/>
      <c r="J23" s="4805"/>
      <c r="K23" s="4806"/>
      <c r="L23" s="4804" t="s">
        <v>1434</v>
      </c>
      <c r="M23" s="4807"/>
      <c r="N23" s="4807"/>
      <c r="O23" s="4807"/>
      <c r="P23" s="4808"/>
      <c r="Q23" s="4804" t="s">
        <v>1435</v>
      </c>
      <c r="R23" s="4807"/>
      <c r="S23" s="4807"/>
      <c r="T23" s="4807"/>
      <c r="U23" s="4808"/>
      <c r="V23" s="4804" t="s">
        <v>1436</v>
      </c>
      <c r="W23" s="4807"/>
      <c r="X23" s="4807"/>
      <c r="Y23" s="4807"/>
      <c r="Z23" s="4808"/>
      <c r="AA23" s="4804" t="s">
        <v>1437</v>
      </c>
      <c r="AB23" s="4807"/>
      <c r="AC23" s="4807"/>
      <c r="AD23" s="4807"/>
      <c r="AE23" s="4808"/>
      <c r="AF23" s="4804" t="s">
        <v>1438</v>
      </c>
      <c r="AG23" s="4805"/>
      <c r="AH23" s="4805"/>
      <c r="AI23" s="4805"/>
      <c r="AJ23" s="4806"/>
      <c r="AK23" s="4804" t="s">
        <v>1439</v>
      </c>
      <c r="AL23" s="4805"/>
      <c r="AM23" s="4805"/>
      <c r="AN23" s="4805"/>
      <c r="AO23" s="4806"/>
      <c r="AP23" s="4804" t="s">
        <v>1440</v>
      </c>
      <c r="AQ23" s="4805"/>
      <c r="AR23" s="4805"/>
      <c r="AS23" s="4805"/>
      <c r="AT23" s="4806"/>
      <c r="AU23" s="4804" t="s">
        <v>1441</v>
      </c>
      <c r="AV23" s="4807"/>
      <c r="AW23" s="4807"/>
      <c r="AX23" s="4807"/>
      <c r="AY23" s="4808"/>
      <c r="AZ23" s="4804" t="s">
        <v>1442</v>
      </c>
      <c r="BA23" s="4807"/>
      <c r="BB23" s="4807"/>
      <c r="BC23" s="4807"/>
      <c r="BD23" s="4808"/>
      <c r="BE23" s="4804" t="s">
        <v>1443</v>
      </c>
      <c r="BF23" s="4805"/>
      <c r="BG23" s="4805"/>
      <c r="BH23" s="4805"/>
      <c r="BI23" s="4806"/>
      <c r="BJ23" s="4809" t="s">
        <v>1444</v>
      </c>
      <c r="BK23" s="4805"/>
      <c r="BL23" s="4805"/>
      <c r="BM23" s="4805"/>
      <c r="BN23" s="4805"/>
    </row>
    <row r="24" spans="1:66" ht="16.5" customHeight="1">
      <c r="A24" s="926" t="s">
        <v>1009</v>
      </c>
      <c r="B24" s="4799">
        <v>2668</v>
      </c>
      <c r="C24" s="4798"/>
      <c r="D24" s="4798"/>
      <c r="E24" s="4798"/>
      <c r="F24" s="4798"/>
      <c r="G24" s="4800">
        <v>2194</v>
      </c>
      <c r="H24" s="4802"/>
      <c r="I24" s="4802"/>
      <c r="J24" s="4802"/>
      <c r="K24" s="4802"/>
      <c r="L24" s="4794">
        <v>4</v>
      </c>
      <c r="M24" s="4794"/>
      <c r="N24" s="4794"/>
      <c r="O24" s="4794"/>
      <c r="P24" s="4798"/>
      <c r="Q24" s="4794">
        <v>66</v>
      </c>
      <c r="R24" s="4794"/>
      <c r="S24" s="4794"/>
      <c r="T24" s="4794"/>
      <c r="U24" s="4798"/>
      <c r="V24" s="4794">
        <v>10</v>
      </c>
      <c r="W24" s="4794"/>
      <c r="X24" s="4794"/>
      <c r="Y24" s="4794"/>
      <c r="Z24" s="4798"/>
      <c r="AA24" s="4794">
        <v>162</v>
      </c>
      <c r="AB24" s="4794"/>
      <c r="AC24" s="4794"/>
      <c r="AD24" s="4794"/>
      <c r="AE24" s="4798"/>
      <c r="AF24" s="4794">
        <v>14</v>
      </c>
      <c r="AG24" s="4794"/>
      <c r="AH24" s="4794"/>
      <c r="AI24" s="4794"/>
      <c r="AJ24" s="4798"/>
      <c r="AK24" s="4794">
        <v>109</v>
      </c>
      <c r="AL24" s="4794"/>
      <c r="AM24" s="4794"/>
      <c r="AN24" s="4794"/>
      <c r="AO24" s="4798"/>
      <c r="AP24" s="4794">
        <v>5</v>
      </c>
      <c r="AQ24" s="4794"/>
      <c r="AR24" s="4794"/>
      <c r="AS24" s="4794"/>
      <c r="AT24" s="4798"/>
      <c r="AU24" s="4794">
        <v>1</v>
      </c>
      <c r="AV24" s="4794"/>
      <c r="AW24" s="4794"/>
      <c r="AX24" s="4794"/>
      <c r="AY24" s="4798"/>
      <c r="AZ24" s="4803" t="s">
        <v>1011</v>
      </c>
      <c r="BA24" s="4794"/>
      <c r="BB24" s="4794"/>
      <c r="BC24" s="4794"/>
      <c r="BD24" s="4798"/>
      <c r="BE24" s="4794">
        <v>8</v>
      </c>
      <c r="BF24" s="4794"/>
      <c r="BG24" s="4794"/>
      <c r="BH24" s="4794"/>
      <c r="BI24" s="4798"/>
      <c r="BJ24" s="4794">
        <v>95</v>
      </c>
      <c r="BK24" s="4794"/>
      <c r="BL24" s="4794"/>
      <c r="BM24" s="4794"/>
      <c r="BN24" s="4798"/>
    </row>
    <row r="25" spans="1:66" ht="16.5" customHeight="1">
      <c r="A25" s="926" t="s">
        <v>1445</v>
      </c>
      <c r="B25" s="4799">
        <v>2774.7199999999993</v>
      </c>
      <c r="C25" s="4798"/>
      <c r="D25" s="4798"/>
      <c r="E25" s="4798"/>
      <c r="F25" s="4798"/>
      <c r="G25" s="4800">
        <v>2308.9899999999998</v>
      </c>
      <c r="H25" s="4802"/>
      <c r="I25" s="4802"/>
      <c r="J25" s="4802"/>
      <c r="K25" s="4802"/>
      <c r="L25" s="4794">
        <v>30.98</v>
      </c>
      <c r="M25" s="4794"/>
      <c r="N25" s="4794"/>
      <c r="O25" s="4794"/>
      <c r="P25" s="4798"/>
      <c r="Q25" s="4794">
        <v>54.83</v>
      </c>
      <c r="R25" s="4794"/>
      <c r="S25" s="4794"/>
      <c r="T25" s="4794"/>
      <c r="U25" s="4798"/>
      <c r="V25" s="4794">
        <v>8.7899999999999991</v>
      </c>
      <c r="W25" s="4794"/>
      <c r="X25" s="4794"/>
      <c r="Y25" s="4794"/>
      <c r="Z25" s="4798"/>
      <c r="AA25" s="4794">
        <v>146.43</v>
      </c>
      <c r="AB25" s="4794"/>
      <c r="AC25" s="4794"/>
      <c r="AD25" s="4794"/>
      <c r="AE25" s="4798"/>
      <c r="AF25" s="4794">
        <v>11.78</v>
      </c>
      <c r="AG25" s="4794"/>
      <c r="AH25" s="4794"/>
      <c r="AI25" s="4794"/>
      <c r="AJ25" s="4798"/>
      <c r="AK25" s="4794">
        <v>120.43</v>
      </c>
      <c r="AL25" s="4794"/>
      <c r="AM25" s="4794"/>
      <c r="AN25" s="4794"/>
      <c r="AO25" s="4798"/>
      <c r="AP25" s="4794">
        <v>5.6</v>
      </c>
      <c r="AQ25" s="4794"/>
      <c r="AR25" s="4794"/>
      <c r="AS25" s="4794"/>
      <c r="AT25" s="4798"/>
      <c r="AU25" s="4794">
        <v>1.89</v>
      </c>
      <c r="AV25" s="4794"/>
      <c r="AW25" s="4794"/>
      <c r="AX25" s="4794"/>
      <c r="AY25" s="4798"/>
      <c r="AZ25" s="4792" t="s">
        <v>1011</v>
      </c>
      <c r="BA25" s="4793"/>
      <c r="BB25" s="4793"/>
      <c r="BC25" s="4793"/>
      <c r="BD25" s="4793"/>
      <c r="BE25" s="4794">
        <v>1</v>
      </c>
      <c r="BF25" s="4794"/>
      <c r="BG25" s="4794"/>
      <c r="BH25" s="4794"/>
      <c r="BI25" s="4798"/>
      <c r="BJ25" s="4794">
        <v>84</v>
      </c>
      <c r="BK25" s="4794"/>
      <c r="BL25" s="4794"/>
      <c r="BM25" s="4794"/>
      <c r="BN25" s="4798"/>
    </row>
    <row r="26" spans="1:66" ht="16.5" customHeight="1">
      <c r="A26" s="926" t="s">
        <v>1232</v>
      </c>
      <c r="B26" s="4799">
        <v>2836</v>
      </c>
      <c r="C26" s="4798"/>
      <c r="D26" s="4798"/>
      <c r="E26" s="4798"/>
      <c r="F26" s="4798"/>
      <c r="G26" s="4800">
        <v>2350</v>
      </c>
      <c r="H26" s="4802"/>
      <c r="I26" s="4802"/>
      <c r="J26" s="4802"/>
      <c r="K26" s="4802"/>
      <c r="L26" s="4794">
        <v>29</v>
      </c>
      <c r="M26" s="4794"/>
      <c r="N26" s="4794"/>
      <c r="O26" s="4794"/>
      <c r="P26" s="4798"/>
      <c r="Q26" s="4794">
        <v>59</v>
      </c>
      <c r="R26" s="4794"/>
      <c r="S26" s="4794"/>
      <c r="T26" s="4794"/>
      <c r="U26" s="4798"/>
      <c r="V26" s="4794">
        <v>2</v>
      </c>
      <c r="W26" s="4794"/>
      <c r="X26" s="4794"/>
      <c r="Y26" s="4794"/>
      <c r="Z26" s="4798"/>
      <c r="AA26" s="4794">
        <v>149</v>
      </c>
      <c r="AB26" s="4794"/>
      <c r="AC26" s="4794"/>
      <c r="AD26" s="4794"/>
      <c r="AE26" s="4798"/>
      <c r="AF26" s="4794">
        <v>13</v>
      </c>
      <c r="AG26" s="4794"/>
      <c r="AH26" s="4794"/>
      <c r="AI26" s="4794"/>
      <c r="AJ26" s="4798"/>
      <c r="AK26" s="4794">
        <v>134</v>
      </c>
      <c r="AL26" s="4794"/>
      <c r="AM26" s="4794"/>
      <c r="AN26" s="4794"/>
      <c r="AO26" s="4798"/>
      <c r="AP26" s="4794">
        <v>6</v>
      </c>
      <c r="AQ26" s="4794"/>
      <c r="AR26" s="4794"/>
      <c r="AS26" s="4794"/>
      <c r="AT26" s="4798"/>
      <c r="AU26" s="4792" t="s">
        <v>1012</v>
      </c>
      <c r="AV26" s="4793"/>
      <c r="AW26" s="4793"/>
      <c r="AX26" s="4793"/>
      <c r="AY26" s="4793"/>
      <c r="AZ26" s="4792" t="s">
        <v>1012</v>
      </c>
      <c r="BA26" s="4793"/>
      <c r="BB26" s="4793"/>
      <c r="BC26" s="4793"/>
      <c r="BD26" s="4793"/>
      <c r="BE26" s="4794">
        <v>10</v>
      </c>
      <c r="BF26" s="4798"/>
      <c r="BG26" s="4798"/>
      <c r="BH26" s="4798"/>
      <c r="BI26" s="4798"/>
      <c r="BJ26" s="4794">
        <v>84</v>
      </c>
      <c r="BK26" s="4794"/>
      <c r="BL26" s="4794"/>
      <c r="BM26" s="4794"/>
      <c r="BN26" s="4798"/>
    </row>
    <row r="27" spans="1:66" ht="16.5" customHeight="1">
      <c r="A27" s="926" t="s">
        <v>1446</v>
      </c>
      <c r="B27" s="4799">
        <v>2679</v>
      </c>
      <c r="C27" s="4793"/>
      <c r="D27" s="4793"/>
      <c r="E27" s="4793"/>
      <c r="F27" s="4793"/>
      <c r="G27" s="4800">
        <v>2273</v>
      </c>
      <c r="H27" s="4801"/>
      <c r="I27" s="4801"/>
      <c r="J27" s="4801"/>
      <c r="K27" s="4801"/>
      <c r="L27" s="4794">
        <v>16</v>
      </c>
      <c r="M27" s="4794"/>
      <c r="N27" s="4794"/>
      <c r="O27" s="4794"/>
      <c r="P27" s="4793"/>
      <c r="Q27" s="4794">
        <v>48</v>
      </c>
      <c r="R27" s="4794"/>
      <c r="S27" s="4794"/>
      <c r="T27" s="4794"/>
      <c r="U27" s="4793"/>
      <c r="V27" s="4794">
        <v>1</v>
      </c>
      <c r="W27" s="4794"/>
      <c r="X27" s="4794"/>
      <c r="Y27" s="4794"/>
      <c r="Z27" s="4793"/>
      <c r="AA27" s="4794">
        <v>131</v>
      </c>
      <c r="AB27" s="4794"/>
      <c r="AC27" s="4794"/>
      <c r="AD27" s="4794"/>
      <c r="AE27" s="4793"/>
      <c r="AF27" s="4794">
        <v>3</v>
      </c>
      <c r="AG27" s="4794"/>
      <c r="AH27" s="4794"/>
      <c r="AI27" s="4794"/>
      <c r="AJ27" s="4793"/>
      <c r="AK27" s="4794">
        <v>127</v>
      </c>
      <c r="AL27" s="4794"/>
      <c r="AM27" s="4794"/>
      <c r="AN27" s="4794"/>
      <c r="AO27" s="4793"/>
      <c r="AP27" s="4794">
        <v>3</v>
      </c>
      <c r="AQ27" s="4794"/>
      <c r="AR27" s="4794"/>
      <c r="AS27" s="4794"/>
      <c r="AT27" s="4793"/>
      <c r="AU27" s="4792" t="s">
        <v>1012</v>
      </c>
      <c r="AV27" s="4793"/>
      <c r="AW27" s="4793"/>
      <c r="AX27" s="4793"/>
      <c r="AY27" s="4793"/>
      <c r="AZ27" s="4792" t="s">
        <v>1012</v>
      </c>
      <c r="BA27" s="4793"/>
      <c r="BB27" s="4793"/>
      <c r="BC27" s="4793"/>
      <c r="BD27" s="4793"/>
      <c r="BE27" s="4792">
        <v>3</v>
      </c>
      <c r="BF27" s="4793"/>
      <c r="BG27" s="4793"/>
      <c r="BH27" s="4793"/>
      <c r="BI27" s="4793"/>
      <c r="BJ27" s="4794">
        <v>74</v>
      </c>
      <c r="BK27" s="4794"/>
      <c r="BL27" s="4794"/>
      <c r="BM27" s="4794"/>
      <c r="BN27" s="4793"/>
    </row>
    <row r="28" spans="1:66" ht="16.5" customHeight="1" thickBot="1">
      <c r="A28" s="927" t="s">
        <v>504</v>
      </c>
      <c r="B28" s="4795">
        <v>2838</v>
      </c>
      <c r="C28" s="4789"/>
      <c r="D28" s="4789"/>
      <c r="E28" s="4789"/>
      <c r="F28" s="4789"/>
      <c r="G28" s="4796">
        <v>2326</v>
      </c>
      <c r="H28" s="4797"/>
      <c r="I28" s="4797"/>
      <c r="J28" s="4797"/>
      <c r="K28" s="4797"/>
      <c r="L28" s="4639" t="s">
        <v>1404</v>
      </c>
      <c r="M28" s="4640"/>
      <c r="N28" s="4640"/>
      <c r="O28" s="4640"/>
      <c r="P28" s="4787"/>
      <c r="Q28" s="4639" t="s">
        <v>1404</v>
      </c>
      <c r="R28" s="4640"/>
      <c r="S28" s="4640"/>
      <c r="T28" s="4640"/>
      <c r="U28" s="4787"/>
      <c r="V28" s="4788">
        <v>1</v>
      </c>
      <c r="W28" s="4788"/>
      <c r="X28" s="4788"/>
      <c r="Y28" s="4788"/>
      <c r="Z28" s="4789"/>
      <c r="AA28" s="4639" t="s">
        <v>1404</v>
      </c>
      <c r="AB28" s="4640"/>
      <c r="AC28" s="4640"/>
      <c r="AD28" s="4640"/>
      <c r="AE28" s="4787"/>
      <c r="AF28" s="4788">
        <v>7</v>
      </c>
      <c r="AG28" s="4788"/>
      <c r="AH28" s="4788"/>
      <c r="AI28" s="4788"/>
      <c r="AJ28" s="4789"/>
      <c r="AK28" s="4788">
        <v>188</v>
      </c>
      <c r="AL28" s="4788"/>
      <c r="AM28" s="4788"/>
      <c r="AN28" s="4788"/>
      <c r="AO28" s="4789"/>
      <c r="AP28" s="4639" t="s">
        <v>1404</v>
      </c>
      <c r="AQ28" s="4640"/>
      <c r="AR28" s="4640"/>
      <c r="AS28" s="4640"/>
      <c r="AT28" s="4787"/>
      <c r="AU28" s="4790" t="s">
        <v>1012</v>
      </c>
      <c r="AV28" s="4791"/>
      <c r="AW28" s="4791"/>
      <c r="AX28" s="4791"/>
      <c r="AY28" s="4791"/>
      <c r="AZ28" s="4790" t="s">
        <v>1012</v>
      </c>
      <c r="BA28" s="4791"/>
      <c r="BB28" s="4791"/>
      <c r="BC28" s="4791"/>
      <c r="BD28" s="4791"/>
      <c r="BE28" s="4639">
        <v>20</v>
      </c>
      <c r="BF28" s="4787"/>
      <c r="BG28" s="4787"/>
      <c r="BH28" s="4787"/>
      <c r="BI28" s="4787"/>
      <c r="BJ28" s="4640">
        <v>77</v>
      </c>
      <c r="BK28" s="4640"/>
      <c r="BL28" s="4640"/>
      <c r="BM28" s="4640"/>
      <c r="BN28" s="4787"/>
    </row>
    <row r="29" spans="1:66" s="511" customFormat="1" ht="15" customHeight="1">
      <c r="A29" s="923" t="s">
        <v>1447</v>
      </c>
      <c r="B29" s="923"/>
      <c r="C29" s="923"/>
      <c r="D29" s="923"/>
      <c r="E29" s="923"/>
      <c r="F29" s="923"/>
      <c r="G29" s="923"/>
      <c r="H29" s="923"/>
      <c r="I29" s="923"/>
      <c r="J29" s="923"/>
      <c r="K29" s="923"/>
      <c r="L29" s="923"/>
      <c r="M29" s="923"/>
      <c r="N29" s="923"/>
      <c r="O29" s="923"/>
      <c r="P29" s="923"/>
      <c r="Q29" s="923"/>
      <c r="R29" s="923"/>
      <c r="S29" s="923"/>
      <c r="T29" s="923"/>
      <c r="U29" s="923"/>
      <c r="V29" s="923"/>
      <c r="W29" s="923"/>
      <c r="X29" s="923"/>
      <c r="Y29" s="923"/>
      <c r="AU29" s="638"/>
      <c r="AV29" s="638"/>
      <c r="AW29" s="638"/>
      <c r="AX29" s="638"/>
      <c r="AY29" s="638"/>
      <c r="AZ29" s="638"/>
      <c r="BA29" s="638"/>
      <c r="BB29" s="638"/>
      <c r="BC29" s="638"/>
      <c r="BD29" s="638"/>
      <c r="BE29" s="638"/>
      <c r="BF29" s="638"/>
      <c r="BG29" s="638"/>
      <c r="BH29" s="638"/>
      <c r="BI29" s="638"/>
      <c r="BJ29" s="638"/>
      <c r="BK29" s="638"/>
      <c r="BL29" s="638"/>
      <c r="BM29" s="638"/>
      <c r="BN29" s="639" t="s">
        <v>1448</v>
      </c>
    </row>
    <row r="30" spans="1:66">
      <c r="G30" s="928"/>
      <c r="H30" s="928"/>
      <c r="I30" s="928"/>
      <c r="J30" s="928"/>
      <c r="K30" s="928"/>
    </row>
  </sheetData>
  <mergeCells count="201">
    <mergeCell ref="A1:BN1"/>
    <mergeCell ref="A3:C3"/>
    <mergeCell ref="D3:J3"/>
    <mergeCell ref="K3:Q3"/>
    <mergeCell ref="R3:X3"/>
    <mergeCell ref="Y3:AE3"/>
    <mergeCell ref="AF3:AL3"/>
    <mergeCell ref="AM3:AS3"/>
    <mergeCell ref="AT3:AZ3"/>
    <mergeCell ref="BA3:BG3"/>
    <mergeCell ref="BH3:BN3"/>
    <mergeCell ref="A4:C4"/>
    <mergeCell ref="D4:J4"/>
    <mergeCell ref="K4:Q4"/>
    <mergeCell ref="R4:X4"/>
    <mergeCell ref="Y4:AE4"/>
    <mergeCell ref="AF4:AL4"/>
    <mergeCell ref="AM4:AS4"/>
    <mergeCell ref="AT4:AZ4"/>
    <mergeCell ref="BA4:BG4"/>
    <mergeCell ref="BH4:BN4"/>
    <mergeCell ref="A5:C5"/>
    <mergeCell ref="D5:J5"/>
    <mergeCell ref="K5:Q5"/>
    <mergeCell ref="R5:X5"/>
    <mergeCell ref="Y5:AE5"/>
    <mergeCell ref="AF5:AL5"/>
    <mergeCell ref="AM5:AS5"/>
    <mergeCell ref="AT5:AZ5"/>
    <mergeCell ref="BA5:BG5"/>
    <mergeCell ref="BH5:BN5"/>
    <mergeCell ref="A6:C6"/>
    <mergeCell ref="D6:J6"/>
    <mergeCell ref="K6:Q6"/>
    <mergeCell ref="R6:X6"/>
    <mergeCell ref="Y6:AE6"/>
    <mergeCell ref="AF6:AL6"/>
    <mergeCell ref="AM6:AS6"/>
    <mergeCell ref="AT6:AZ6"/>
    <mergeCell ref="BA6:BG6"/>
    <mergeCell ref="BH6:BN6"/>
    <mergeCell ref="A7:C7"/>
    <mergeCell ref="D7:J7"/>
    <mergeCell ref="K7:Q7"/>
    <mergeCell ref="R7:X7"/>
    <mergeCell ref="Y7:AE7"/>
    <mergeCell ref="AF7:AL7"/>
    <mergeCell ref="AM7:AS7"/>
    <mergeCell ref="AT7:AZ7"/>
    <mergeCell ref="BA7:BG7"/>
    <mergeCell ref="BH7:BN7"/>
    <mergeCell ref="A8:C8"/>
    <mergeCell ref="D8:J8"/>
    <mergeCell ref="K8:Q8"/>
    <mergeCell ref="R8:X8"/>
    <mergeCell ref="Y8:AE8"/>
    <mergeCell ref="AF8:AL8"/>
    <mergeCell ref="AM8:AS8"/>
    <mergeCell ref="AT8:AZ8"/>
    <mergeCell ref="BA8:BG8"/>
    <mergeCell ref="BH8:BN8"/>
    <mergeCell ref="A11:BN11"/>
    <mergeCell ref="A13:C13"/>
    <mergeCell ref="D13:J13"/>
    <mergeCell ref="K13:Q13"/>
    <mergeCell ref="R13:X13"/>
    <mergeCell ref="Y13:AE13"/>
    <mergeCell ref="AF13:AL13"/>
    <mergeCell ref="AM13:AS13"/>
    <mergeCell ref="AT13:AZ13"/>
    <mergeCell ref="BA13:BG13"/>
    <mergeCell ref="BH13:BN13"/>
    <mergeCell ref="A14:C14"/>
    <mergeCell ref="D14:J14"/>
    <mergeCell ref="K14:Q14"/>
    <mergeCell ref="R14:X14"/>
    <mergeCell ref="Y14:AE14"/>
    <mergeCell ref="AF14:AL14"/>
    <mergeCell ref="AM14:AS14"/>
    <mergeCell ref="AT14:AZ14"/>
    <mergeCell ref="BA14:BG14"/>
    <mergeCell ref="BH14:BN14"/>
    <mergeCell ref="A15:C15"/>
    <mergeCell ref="D15:J15"/>
    <mergeCell ref="K15:Q15"/>
    <mergeCell ref="R15:X15"/>
    <mergeCell ref="Y15:AE15"/>
    <mergeCell ref="AF15:AL15"/>
    <mergeCell ref="AM15:AS15"/>
    <mergeCell ref="AT15:AZ15"/>
    <mergeCell ref="BA15:BG15"/>
    <mergeCell ref="BH15:BN15"/>
    <mergeCell ref="A16:C16"/>
    <mergeCell ref="D16:J16"/>
    <mergeCell ref="K16:Q16"/>
    <mergeCell ref="R16:X16"/>
    <mergeCell ref="Y16:AE16"/>
    <mergeCell ref="AF16:AL16"/>
    <mergeCell ref="AM16:AS16"/>
    <mergeCell ref="AT16:AZ16"/>
    <mergeCell ref="BA16:BG16"/>
    <mergeCell ref="BH16:BN16"/>
    <mergeCell ref="A17:C17"/>
    <mergeCell ref="D17:J17"/>
    <mergeCell ref="K17:Q17"/>
    <mergeCell ref="R17:X17"/>
    <mergeCell ref="Y17:AE17"/>
    <mergeCell ref="AF17:AL17"/>
    <mergeCell ref="AM17:AS17"/>
    <mergeCell ref="AT17:AZ17"/>
    <mergeCell ref="BA17:BG17"/>
    <mergeCell ref="BH17:BN17"/>
    <mergeCell ref="A18:C18"/>
    <mergeCell ref="D18:J18"/>
    <mergeCell ref="K18:Q18"/>
    <mergeCell ref="R18:X18"/>
    <mergeCell ref="Y18:AE18"/>
    <mergeCell ref="AF18:AL18"/>
    <mergeCell ref="AM18:AS18"/>
    <mergeCell ref="AT18:AZ18"/>
    <mergeCell ref="AK23:AO23"/>
    <mergeCell ref="AP23:AT23"/>
    <mergeCell ref="AU23:AY23"/>
    <mergeCell ref="AZ23:BD23"/>
    <mergeCell ref="BE23:BI23"/>
    <mergeCell ref="BJ23:BN23"/>
    <mergeCell ref="BA18:BG18"/>
    <mergeCell ref="BH18:BN18"/>
    <mergeCell ref="A21:BN21"/>
    <mergeCell ref="B23:F23"/>
    <mergeCell ref="G23:K23"/>
    <mergeCell ref="L23:P23"/>
    <mergeCell ref="Q23:U23"/>
    <mergeCell ref="V23:Z23"/>
    <mergeCell ref="AA23:AE23"/>
    <mergeCell ref="AF23:AJ23"/>
    <mergeCell ref="BJ24:BN24"/>
    <mergeCell ref="B25:F25"/>
    <mergeCell ref="G25:K25"/>
    <mergeCell ref="L25:P25"/>
    <mergeCell ref="Q25:U25"/>
    <mergeCell ref="V25:Z25"/>
    <mergeCell ref="AA25:AE25"/>
    <mergeCell ref="AF25:AJ25"/>
    <mergeCell ref="AK25:AO25"/>
    <mergeCell ref="AP25:AT25"/>
    <mergeCell ref="AF24:AJ24"/>
    <mergeCell ref="AK24:AO24"/>
    <mergeCell ref="AP24:AT24"/>
    <mergeCell ref="AU24:AY24"/>
    <mergeCell ref="AZ24:BD24"/>
    <mergeCell ref="BE24:BI24"/>
    <mergeCell ref="B24:F24"/>
    <mergeCell ref="G24:K24"/>
    <mergeCell ref="L24:P24"/>
    <mergeCell ref="Q24:U24"/>
    <mergeCell ref="V24:Z24"/>
    <mergeCell ref="AA24:AE24"/>
    <mergeCell ref="AU25:AY25"/>
    <mergeCell ref="AZ25:BD25"/>
    <mergeCell ref="BE25:BI25"/>
    <mergeCell ref="BJ25:BN25"/>
    <mergeCell ref="B26:F26"/>
    <mergeCell ref="G26:K26"/>
    <mergeCell ref="L26:P26"/>
    <mergeCell ref="Q26:U26"/>
    <mergeCell ref="V26:Z26"/>
    <mergeCell ref="AA26:AE26"/>
    <mergeCell ref="B28:F28"/>
    <mergeCell ref="G28:K28"/>
    <mergeCell ref="L28:P28"/>
    <mergeCell ref="Q28:U28"/>
    <mergeCell ref="V28:Z28"/>
    <mergeCell ref="AA28:AE28"/>
    <mergeCell ref="BJ26:BN26"/>
    <mergeCell ref="B27:F27"/>
    <mergeCell ref="G27:K27"/>
    <mergeCell ref="L27:P27"/>
    <mergeCell ref="Q27:U27"/>
    <mergeCell ref="V27:Z27"/>
    <mergeCell ref="AA27:AE27"/>
    <mergeCell ref="AF27:AJ27"/>
    <mergeCell ref="AK27:AO27"/>
    <mergeCell ref="AP27:AT27"/>
    <mergeCell ref="AF26:AJ26"/>
    <mergeCell ref="AK26:AO26"/>
    <mergeCell ref="AP26:AT26"/>
    <mergeCell ref="AU26:AY26"/>
    <mergeCell ref="AZ26:BD26"/>
    <mergeCell ref="BE26:BI26"/>
    <mergeCell ref="BJ28:BN28"/>
    <mergeCell ref="AF28:AJ28"/>
    <mergeCell ref="AK28:AO28"/>
    <mergeCell ref="AP28:AT28"/>
    <mergeCell ref="AU28:AY28"/>
    <mergeCell ref="AZ28:BD28"/>
    <mergeCell ref="BE28:BI28"/>
    <mergeCell ref="AU27:AY27"/>
    <mergeCell ref="AZ27:BD27"/>
    <mergeCell ref="BE27:BI27"/>
    <mergeCell ref="BJ27:BN27"/>
  </mergeCells>
  <phoneticPr fontId="2"/>
  <printOptions horizontalCentered="1"/>
  <pageMargins left="0.39370078740157483" right="0.59055118110236227" top="0.59055118110236227" bottom="0.59055118110236227" header="0.11811023622047245" footer="0.11811023622047245"/>
  <pageSetup paperSize="9" scale="98" firstPageNumber="37" orientation="portrait" r:id="rId1"/>
  <headerFooter alignWithMargins="0">
    <oddFooter>&amp;C&amp;"ＭＳ 明朝,標準"&amp;10&amp;P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7B738-BA9A-4409-8CBD-9C7C381F446F}">
  <dimension ref="A1:W65"/>
  <sheetViews>
    <sheetView view="pageBreakPreview" topLeftCell="A22" zoomScale="90" zoomScaleNormal="100" zoomScaleSheetLayoutView="90" workbookViewId="0">
      <selection activeCell="N26" sqref="N26"/>
    </sheetView>
  </sheetViews>
  <sheetFormatPr defaultColWidth="9" defaultRowHeight="13"/>
  <cols>
    <col min="1" max="1" width="12.54296875" style="934" customWidth="1"/>
    <col min="2" max="23" width="3.81640625" style="934" customWidth="1"/>
    <col min="24" max="25" width="9.36328125" style="934" customWidth="1"/>
    <col min="26" max="16384" width="9" style="934"/>
  </cols>
  <sheetData>
    <row r="1" spans="1:23" s="929" customFormat="1" ht="30" customHeight="1">
      <c r="A1" s="4884" t="s">
        <v>1449</v>
      </c>
      <c r="B1" s="4884"/>
      <c r="C1" s="4884"/>
      <c r="D1" s="4884"/>
      <c r="E1" s="4884"/>
      <c r="F1" s="4884"/>
      <c r="G1" s="4884"/>
      <c r="H1" s="4884"/>
      <c r="I1" s="4884"/>
      <c r="J1" s="4884"/>
      <c r="K1" s="4884"/>
      <c r="L1" s="4884"/>
      <c r="M1" s="4884"/>
      <c r="N1" s="4884"/>
      <c r="O1" s="4884"/>
      <c r="P1" s="4884"/>
      <c r="Q1" s="4884"/>
      <c r="R1" s="4884"/>
      <c r="S1" s="4884"/>
      <c r="T1" s="4884"/>
      <c r="U1" s="4884"/>
      <c r="V1" s="4884"/>
      <c r="W1" s="4884"/>
    </row>
    <row r="2" spans="1:23" s="930" customFormat="1" ht="15" customHeight="1" thickBot="1">
      <c r="B2" s="931"/>
      <c r="C2" s="931"/>
      <c r="D2" s="931"/>
      <c r="E2" s="931"/>
      <c r="F2" s="931"/>
      <c r="G2" s="931"/>
      <c r="H2" s="931"/>
      <c r="I2" s="931"/>
      <c r="J2" s="931"/>
      <c r="K2" s="931"/>
      <c r="L2" s="931"/>
      <c r="M2" s="931"/>
      <c r="N2" s="931"/>
      <c r="O2" s="931"/>
      <c r="P2" s="931"/>
      <c r="Q2" s="931"/>
      <c r="R2" s="931"/>
      <c r="S2" s="931"/>
      <c r="T2" s="931"/>
      <c r="U2" s="931"/>
      <c r="V2" s="931"/>
      <c r="W2" s="932" t="s">
        <v>1450</v>
      </c>
    </row>
    <row r="3" spans="1:23" ht="32.25" customHeight="1">
      <c r="A3" s="933" t="s">
        <v>1384</v>
      </c>
      <c r="B3" s="4878" t="s">
        <v>1451</v>
      </c>
      <c r="C3" s="4879"/>
      <c r="D3" s="4885" t="s">
        <v>1433</v>
      </c>
      <c r="E3" s="4886"/>
      <c r="F3" s="4885" t="s">
        <v>1434</v>
      </c>
      <c r="G3" s="4886"/>
      <c r="H3" s="4885" t="s">
        <v>1435</v>
      </c>
      <c r="I3" s="4886"/>
      <c r="J3" s="4885" t="s">
        <v>1436</v>
      </c>
      <c r="K3" s="4886"/>
      <c r="L3" s="4885" t="s">
        <v>1437</v>
      </c>
      <c r="M3" s="4886"/>
      <c r="N3" s="4878" t="s">
        <v>1438</v>
      </c>
      <c r="O3" s="4879"/>
      <c r="P3" s="4885" t="s">
        <v>1439</v>
      </c>
      <c r="Q3" s="4886"/>
      <c r="R3" s="4878" t="s">
        <v>1452</v>
      </c>
      <c r="S3" s="4879"/>
      <c r="T3" s="4878" t="s">
        <v>1453</v>
      </c>
      <c r="U3" s="4879"/>
      <c r="V3" s="4878" t="s">
        <v>1443</v>
      </c>
      <c r="W3" s="4880"/>
    </row>
    <row r="4" spans="1:23" ht="16.5" customHeight="1">
      <c r="A4" s="935" t="s">
        <v>1454</v>
      </c>
      <c r="B4" s="4881">
        <v>2838</v>
      </c>
      <c r="C4" s="4882">
        <v>2700.7415000000005</v>
      </c>
      <c r="D4" s="4877">
        <f t="shared" ref="D4" si="0">SUM(D5:E24)</f>
        <v>2316</v>
      </c>
      <c r="E4" s="4877">
        <v>2700.7415000000005</v>
      </c>
      <c r="F4" s="4883" t="s">
        <v>1404</v>
      </c>
      <c r="G4" s="4883"/>
      <c r="H4" s="4883" t="s">
        <v>1404</v>
      </c>
      <c r="I4" s="4883"/>
      <c r="J4" s="4877">
        <v>1</v>
      </c>
      <c r="K4" s="4877">
        <v>2700.7415000000005</v>
      </c>
      <c r="L4" s="4877">
        <f>SUM(L5:M24)</f>
        <v>7554</v>
      </c>
      <c r="M4" s="4877"/>
      <c r="N4" s="4865" t="s">
        <v>1404</v>
      </c>
      <c r="O4" s="4865"/>
      <c r="P4" s="4877">
        <v>188</v>
      </c>
      <c r="Q4" s="4877"/>
      <c r="R4" s="4877">
        <v>77</v>
      </c>
      <c r="S4" s="4877">
        <v>2700.7415000000005</v>
      </c>
      <c r="T4" s="4865" t="s">
        <v>1404</v>
      </c>
      <c r="U4" s="4865"/>
      <c r="V4" s="4877">
        <v>20</v>
      </c>
      <c r="W4" s="4877">
        <v>2700.7415000000005</v>
      </c>
    </row>
    <row r="5" spans="1:23" s="937" customFormat="1" ht="16.5" customHeight="1">
      <c r="A5" s="936" t="s">
        <v>839</v>
      </c>
      <c r="B5" s="4874">
        <v>172</v>
      </c>
      <c r="C5" s="4875">
        <v>2701.7415000000001</v>
      </c>
      <c r="D5" s="4865">
        <v>157</v>
      </c>
      <c r="E5" s="4865"/>
      <c r="F5" s="4865" t="s">
        <v>1404</v>
      </c>
      <c r="G5" s="4865"/>
      <c r="H5" s="4873" t="s">
        <v>356</v>
      </c>
      <c r="I5" s="4873"/>
      <c r="J5" s="4873" t="s">
        <v>356</v>
      </c>
      <c r="K5" s="4870"/>
      <c r="L5" s="4865" t="s">
        <v>1404</v>
      </c>
      <c r="M5" s="4865"/>
      <c r="N5" s="4865" t="s">
        <v>356</v>
      </c>
      <c r="O5" s="4865"/>
      <c r="P5" s="4865" t="s">
        <v>1404</v>
      </c>
      <c r="Q5" s="4865"/>
      <c r="R5" s="4865" t="s">
        <v>1404</v>
      </c>
      <c r="S5" s="4865"/>
      <c r="T5" s="4865" t="s">
        <v>356</v>
      </c>
      <c r="U5" s="4865"/>
      <c r="V5" s="4865" t="s">
        <v>1404</v>
      </c>
      <c r="W5" s="4865"/>
    </row>
    <row r="6" spans="1:23" s="937" customFormat="1" ht="16.5" customHeight="1">
      <c r="A6" s="936" t="s">
        <v>840</v>
      </c>
      <c r="B6" s="4874">
        <v>372</v>
      </c>
      <c r="C6" s="4875">
        <v>2702.7415000000001</v>
      </c>
      <c r="D6" s="4865">
        <v>300</v>
      </c>
      <c r="E6" s="4865"/>
      <c r="F6" s="4865" t="s">
        <v>1404</v>
      </c>
      <c r="G6" s="4865"/>
      <c r="H6" s="4865" t="s">
        <v>1404</v>
      </c>
      <c r="I6" s="4865"/>
      <c r="J6" s="4865" t="s">
        <v>1404</v>
      </c>
      <c r="K6" s="4865"/>
      <c r="L6" s="4870">
        <v>2417</v>
      </c>
      <c r="M6" s="4870"/>
      <c r="N6" s="4865" t="s">
        <v>1404</v>
      </c>
      <c r="O6" s="4865"/>
      <c r="P6" s="4865" t="s">
        <v>1404</v>
      </c>
      <c r="Q6" s="4865"/>
      <c r="R6" s="4865">
        <v>3</v>
      </c>
      <c r="S6" s="4865"/>
      <c r="T6" s="4865" t="s">
        <v>1404</v>
      </c>
      <c r="U6" s="4865"/>
      <c r="V6" s="4865" t="s">
        <v>1404</v>
      </c>
      <c r="W6" s="4865"/>
    </row>
    <row r="7" spans="1:23" s="937" customFormat="1" ht="16.5" customHeight="1">
      <c r="A7" s="936" t="s">
        <v>845</v>
      </c>
      <c r="B7" s="4874">
        <v>531</v>
      </c>
      <c r="C7" s="4875">
        <v>2703.7415000000001</v>
      </c>
      <c r="D7" s="4865">
        <v>420</v>
      </c>
      <c r="E7" s="4865"/>
      <c r="F7" s="4865" t="s">
        <v>1404</v>
      </c>
      <c r="G7" s="4865"/>
      <c r="H7" s="4865">
        <v>11</v>
      </c>
      <c r="I7" s="4865"/>
      <c r="J7" s="4865" t="s">
        <v>1404</v>
      </c>
      <c r="K7" s="4865"/>
      <c r="L7" s="4865" t="s">
        <v>1404</v>
      </c>
      <c r="M7" s="4865"/>
      <c r="N7" s="4865" t="s">
        <v>1404</v>
      </c>
      <c r="O7" s="4865"/>
      <c r="P7" s="4865" t="s">
        <v>1404</v>
      </c>
      <c r="Q7" s="4865"/>
      <c r="R7" s="4865" t="s">
        <v>1404</v>
      </c>
      <c r="S7" s="4865"/>
      <c r="T7" s="4865" t="s">
        <v>1404</v>
      </c>
      <c r="U7" s="4865"/>
      <c r="V7" s="4865" t="s">
        <v>1404</v>
      </c>
      <c r="W7" s="4865"/>
    </row>
    <row r="8" spans="1:23" s="937" customFormat="1" ht="16.5" customHeight="1">
      <c r="A8" s="936" t="s">
        <v>849</v>
      </c>
      <c r="B8" s="4874">
        <v>175</v>
      </c>
      <c r="C8" s="4875">
        <v>2704.7415000000001</v>
      </c>
      <c r="D8" s="4865">
        <v>145</v>
      </c>
      <c r="E8" s="4865"/>
      <c r="F8" s="4865" t="s">
        <v>1404</v>
      </c>
      <c r="G8" s="4865"/>
      <c r="H8" s="4865">
        <v>4</v>
      </c>
      <c r="I8" s="4865"/>
      <c r="J8" s="4865" t="s">
        <v>1404</v>
      </c>
      <c r="K8" s="4865"/>
      <c r="L8" s="4870">
        <v>1506</v>
      </c>
      <c r="M8" s="4870"/>
      <c r="N8" s="4865" t="s">
        <v>356</v>
      </c>
      <c r="O8" s="4865"/>
      <c r="P8" s="4865" t="s">
        <v>1404</v>
      </c>
      <c r="Q8" s="4865"/>
      <c r="R8" s="4865" t="s">
        <v>1404</v>
      </c>
      <c r="S8" s="4865"/>
      <c r="T8" s="4865" t="s">
        <v>356</v>
      </c>
      <c r="U8" s="4865"/>
      <c r="V8" s="4865" t="s">
        <v>1404</v>
      </c>
      <c r="W8" s="4865"/>
    </row>
    <row r="9" spans="1:23" s="937" customFormat="1" ht="16.5" customHeight="1">
      <c r="A9" s="936" t="s">
        <v>852</v>
      </c>
      <c r="B9" s="4874">
        <v>122</v>
      </c>
      <c r="C9" s="4875">
        <v>2705.7415000000001</v>
      </c>
      <c r="D9" s="4865">
        <v>95</v>
      </c>
      <c r="E9" s="4865"/>
      <c r="F9" s="4865" t="s">
        <v>1404</v>
      </c>
      <c r="G9" s="4865"/>
      <c r="H9" s="4865" t="s">
        <v>1404</v>
      </c>
      <c r="I9" s="4865"/>
      <c r="J9" s="4865" t="s">
        <v>1404</v>
      </c>
      <c r="K9" s="4865"/>
      <c r="L9" s="4865" t="s">
        <v>1404</v>
      </c>
      <c r="M9" s="4865"/>
      <c r="N9" s="4865" t="s">
        <v>356</v>
      </c>
      <c r="O9" s="4865"/>
      <c r="P9" s="4865" t="s">
        <v>1404</v>
      </c>
      <c r="Q9" s="4865"/>
      <c r="R9" s="4865">
        <v>17</v>
      </c>
      <c r="S9" s="4865"/>
      <c r="T9" s="4865" t="s">
        <v>1404</v>
      </c>
      <c r="U9" s="4865"/>
      <c r="V9" s="4865" t="s">
        <v>356</v>
      </c>
      <c r="W9" s="4865"/>
    </row>
    <row r="10" spans="1:23" s="937" customFormat="1" ht="16.5" customHeight="1">
      <c r="A10" s="936" t="s">
        <v>1392</v>
      </c>
      <c r="B10" s="4876" t="s">
        <v>1404</v>
      </c>
      <c r="C10" s="4876"/>
      <c r="D10" s="4876" t="s">
        <v>1404</v>
      </c>
      <c r="E10" s="4876"/>
      <c r="F10" s="4865" t="s">
        <v>1404</v>
      </c>
      <c r="G10" s="4865"/>
      <c r="H10" s="4865" t="s">
        <v>1404</v>
      </c>
      <c r="I10" s="4865"/>
      <c r="J10" s="4865" t="s">
        <v>1404</v>
      </c>
      <c r="K10" s="4865"/>
      <c r="L10" s="4865" t="s">
        <v>1404</v>
      </c>
      <c r="M10" s="4865"/>
      <c r="N10" s="4865" t="s">
        <v>1404</v>
      </c>
      <c r="O10" s="4865"/>
      <c r="P10" s="4865" t="s">
        <v>1404</v>
      </c>
      <c r="Q10" s="4865"/>
      <c r="R10" s="4865" t="s">
        <v>1404</v>
      </c>
      <c r="S10" s="4865"/>
      <c r="T10" s="4865" t="s">
        <v>1404</v>
      </c>
      <c r="U10" s="4865"/>
      <c r="V10" s="4865" t="s">
        <v>1404</v>
      </c>
      <c r="W10" s="4865"/>
    </row>
    <row r="11" spans="1:23" s="937" customFormat="1" ht="16.5" customHeight="1">
      <c r="A11" s="936" t="s">
        <v>853</v>
      </c>
      <c r="B11" s="4874">
        <v>78</v>
      </c>
      <c r="C11" s="4875">
        <v>2707.7415000000001</v>
      </c>
      <c r="D11" s="4865">
        <v>64</v>
      </c>
      <c r="E11" s="4865"/>
      <c r="F11" s="4865" t="s">
        <v>1404</v>
      </c>
      <c r="G11" s="4865"/>
      <c r="H11" s="4870" t="s">
        <v>356</v>
      </c>
      <c r="I11" s="4870"/>
      <c r="J11" s="4870" t="s">
        <v>356</v>
      </c>
      <c r="K11" s="4870"/>
      <c r="L11" s="4865" t="s">
        <v>1404</v>
      </c>
      <c r="M11" s="4865"/>
      <c r="N11" s="4865" t="s">
        <v>356</v>
      </c>
      <c r="O11" s="4865"/>
      <c r="P11" s="4865" t="s">
        <v>1404</v>
      </c>
      <c r="Q11" s="4865"/>
      <c r="R11" s="4865" t="s">
        <v>1404</v>
      </c>
      <c r="S11" s="4865"/>
      <c r="T11" s="4865" t="s">
        <v>356</v>
      </c>
      <c r="U11" s="4865"/>
      <c r="V11" s="4865" t="s">
        <v>356</v>
      </c>
      <c r="W11" s="4865"/>
    </row>
    <row r="12" spans="1:23" s="937" customFormat="1" ht="16.5" customHeight="1">
      <c r="A12" s="936" t="s">
        <v>854</v>
      </c>
      <c r="B12" s="4874">
        <v>69</v>
      </c>
      <c r="C12" s="4875">
        <v>2708.7415000000001</v>
      </c>
      <c r="D12" s="4865">
        <v>232</v>
      </c>
      <c r="E12" s="4865"/>
      <c r="F12" s="4865" t="s">
        <v>1404</v>
      </c>
      <c r="G12" s="4865"/>
      <c r="H12" s="4865" t="s">
        <v>1404</v>
      </c>
      <c r="I12" s="4865"/>
      <c r="J12" s="4870" t="s">
        <v>356</v>
      </c>
      <c r="K12" s="4870"/>
      <c r="L12" s="4870">
        <v>3143</v>
      </c>
      <c r="M12" s="4870"/>
      <c r="N12" s="4865" t="s">
        <v>1404</v>
      </c>
      <c r="O12" s="4865"/>
      <c r="P12" s="4865" t="s">
        <v>1404</v>
      </c>
      <c r="Q12" s="4865"/>
      <c r="R12" s="4865" t="s">
        <v>356</v>
      </c>
      <c r="S12" s="4865"/>
      <c r="T12" s="4865" t="s">
        <v>356</v>
      </c>
      <c r="U12" s="4865"/>
      <c r="V12" s="4865" t="s">
        <v>1404</v>
      </c>
      <c r="W12" s="4865"/>
    </row>
    <row r="13" spans="1:23" s="937" customFormat="1" ht="16.5" customHeight="1">
      <c r="A13" s="936" t="s">
        <v>1025</v>
      </c>
      <c r="B13" s="4874">
        <v>53</v>
      </c>
      <c r="C13" s="4875">
        <v>2709.7415000000001</v>
      </c>
      <c r="D13" s="4865">
        <v>133</v>
      </c>
      <c r="E13" s="4865"/>
      <c r="F13" s="4865" t="s">
        <v>1404</v>
      </c>
      <c r="G13" s="4865"/>
      <c r="H13" s="4865">
        <v>4</v>
      </c>
      <c r="I13" s="4865"/>
      <c r="J13" s="4865" t="s">
        <v>1404</v>
      </c>
      <c r="K13" s="4865"/>
      <c r="L13" s="4865" t="s">
        <v>1404</v>
      </c>
      <c r="M13" s="4865"/>
      <c r="N13" s="4865" t="s">
        <v>356</v>
      </c>
      <c r="O13" s="4865"/>
      <c r="P13" s="4865" t="s">
        <v>1404</v>
      </c>
      <c r="Q13" s="4865"/>
      <c r="R13" s="4865" t="s">
        <v>1404</v>
      </c>
      <c r="S13" s="4865"/>
      <c r="T13" s="4865" t="s">
        <v>356</v>
      </c>
      <c r="U13" s="4865"/>
      <c r="V13" s="4865" t="s">
        <v>1404</v>
      </c>
      <c r="W13" s="4865"/>
    </row>
    <row r="14" spans="1:23" s="937" customFormat="1" ht="16.5" customHeight="1">
      <c r="A14" s="936" t="s">
        <v>843</v>
      </c>
      <c r="B14" s="4874">
        <v>62</v>
      </c>
      <c r="C14" s="4875">
        <v>2710.7415000000001</v>
      </c>
      <c r="D14" s="4865">
        <v>150</v>
      </c>
      <c r="E14" s="4865"/>
      <c r="F14" s="4865" t="s">
        <v>1404</v>
      </c>
      <c r="G14" s="4865"/>
      <c r="H14" s="4870" t="s">
        <v>356</v>
      </c>
      <c r="I14" s="4870"/>
      <c r="J14" s="4865" t="s">
        <v>1404</v>
      </c>
      <c r="K14" s="4865"/>
      <c r="L14" s="4865" t="s">
        <v>1404</v>
      </c>
      <c r="M14" s="4865"/>
      <c r="N14" s="4865" t="s">
        <v>356</v>
      </c>
      <c r="O14" s="4865"/>
      <c r="P14" s="4865" t="s">
        <v>1404</v>
      </c>
      <c r="Q14" s="4865"/>
      <c r="R14" s="4865" t="s">
        <v>356</v>
      </c>
      <c r="S14" s="4865"/>
      <c r="T14" s="4865" t="s">
        <v>1404</v>
      </c>
      <c r="U14" s="4865"/>
      <c r="V14" s="4865" t="s">
        <v>1404</v>
      </c>
      <c r="W14" s="4865"/>
    </row>
    <row r="15" spans="1:23" s="937" customFormat="1" ht="16.5" customHeight="1">
      <c r="A15" s="936" t="s">
        <v>1393</v>
      </c>
      <c r="B15" s="4874">
        <v>52</v>
      </c>
      <c r="C15" s="4875">
        <v>2711.7415000000001</v>
      </c>
      <c r="D15" s="4865">
        <v>115</v>
      </c>
      <c r="E15" s="4865"/>
      <c r="F15" s="4865" t="s">
        <v>1404</v>
      </c>
      <c r="G15" s="4865"/>
      <c r="H15" s="4865" t="s">
        <v>1404</v>
      </c>
      <c r="I15" s="4865"/>
      <c r="J15" s="4865" t="s">
        <v>1455</v>
      </c>
      <c r="K15" s="4865"/>
      <c r="L15" s="4865" t="s">
        <v>1404</v>
      </c>
      <c r="M15" s="4865"/>
      <c r="N15" s="4865" t="s">
        <v>356</v>
      </c>
      <c r="O15" s="4865"/>
      <c r="P15" s="4865" t="s">
        <v>1404</v>
      </c>
      <c r="Q15" s="4865"/>
      <c r="R15" s="4865">
        <v>13</v>
      </c>
      <c r="S15" s="4865"/>
      <c r="T15" s="4865" t="s">
        <v>356</v>
      </c>
      <c r="U15" s="4865"/>
      <c r="V15" s="4865" t="s">
        <v>1404</v>
      </c>
      <c r="W15" s="4865"/>
    </row>
    <row r="16" spans="1:23" s="937" customFormat="1" ht="16.5" customHeight="1">
      <c r="A16" s="936" t="s">
        <v>1394</v>
      </c>
      <c r="B16" s="4874">
        <v>60</v>
      </c>
      <c r="C16" s="4875">
        <v>2712.7415000000001</v>
      </c>
      <c r="D16" s="4865">
        <v>216</v>
      </c>
      <c r="E16" s="4865"/>
      <c r="F16" s="4865" t="s">
        <v>1404</v>
      </c>
      <c r="G16" s="4865"/>
      <c r="H16" s="4865">
        <v>3</v>
      </c>
      <c r="I16" s="4865"/>
      <c r="J16" s="4865" t="s">
        <v>1404</v>
      </c>
      <c r="K16" s="4865"/>
      <c r="L16" s="4865" t="s">
        <v>1404</v>
      </c>
      <c r="M16" s="4865"/>
      <c r="N16" s="4865" t="s">
        <v>1404</v>
      </c>
      <c r="O16" s="4865"/>
      <c r="P16" s="4865" t="s">
        <v>1404</v>
      </c>
      <c r="Q16" s="4865"/>
      <c r="R16" s="4865">
        <v>6</v>
      </c>
      <c r="S16" s="4865"/>
      <c r="T16" s="4865" t="s">
        <v>356</v>
      </c>
      <c r="U16" s="4865"/>
      <c r="V16" s="4865" t="s">
        <v>356</v>
      </c>
      <c r="W16" s="4865"/>
    </row>
    <row r="17" spans="1:23" s="937" customFormat="1" ht="16.5" customHeight="1">
      <c r="A17" s="936" t="s">
        <v>850</v>
      </c>
      <c r="B17" s="4874">
        <v>48</v>
      </c>
      <c r="C17" s="4875">
        <v>2713.7415000000001</v>
      </c>
      <c r="D17" s="4865">
        <v>121</v>
      </c>
      <c r="E17" s="4865"/>
      <c r="F17" s="4865" t="s">
        <v>1404</v>
      </c>
      <c r="G17" s="4865"/>
      <c r="H17" s="4865">
        <v>0</v>
      </c>
      <c r="I17" s="4865"/>
      <c r="J17" s="4865" t="s">
        <v>1404</v>
      </c>
      <c r="K17" s="4865"/>
      <c r="L17" s="4870">
        <v>488</v>
      </c>
      <c r="M17" s="4870"/>
      <c r="N17" s="4865">
        <v>2</v>
      </c>
      <c r="O17" s="4865"/>
      <c r="P17" s="4865" t="s">
        <v>1404</v>
      </c>
      <c r="Q17" s="4865"/>
      <c r="R17" s="4865" t="s">
        <v>1404</v>
      </c>
      <c r="S17" s="4865"/>
      <c r="T17" s="4865" t="s">
        <v>1404</v>
      </c>
      <c r="U17" s="4865"/>
      <c r="V17" s="4865" t="s">
        <v>1404</v>
      </c>
      <c r="W17" s="4865"/>
    </row>
    <row r="18" spans="1:23" s="937" customFormat="1" ht="16.5" customHeight="1">
      <c r="A18" s="936" t="s">
        <v>1395</v>
      </c>
      <c r="B18" s="4874">
        <v>21</v>
      </c>
      <c r="C18" s="4875">
        <v>2714.7415000000001</v>
      </c>
      <c r="D18" s="4865">
        <v>125</v>
      </c>
      <c r="E18" s="4865"/>
      <c r="F18" s="4865" t="s">
        <v>1404</v>
      </c>
      <c r="G18" s="4865"/>
      <c r="H18" s="4870" t="s">
        <v>356</v>
      </c>
      <c r="I18" s="4870"/>
      <c r="J18" s="4865">
        <v>15</v>
      </c>
      <c r="K18" s="4865"/>
      <c r="L18" s="4865" t="s">
        <v>1404</v>
      </c>
      <c r="M18" s="4865"/>
      <c r="N18" s="4865" t="s">
        <v>356</v>
      </c>
      <c r="O18" s="4865"/>
      <c r="P18" s="4865">
        <v>27</v>
      </c>
      <c r="Q18" s="4865"/>
      <c r="R18" s="4870" t="s">
        <v>356</v>
      </c>
      <c r="S18" s="4870"/>
      <c r="T18" s="4865" t="s">
        <v>1404</v>
      </c>
      <c r="U18" s="4865"/>
      <c r="V18" s="4865" t="s">
        <v>356</v>
      </c>
      <c r="W18" s="4865"/>
    </row>
    <row r="19" spans="1:23" s="937" customFormat="1" ht="16.5" customHeight="1">
      <c r="A19" s="936" t="s">
        <v>855</v>
      </c>
      <c r="B19" s="4870" t="s">
        <v>356</v>
      </c>
      <c r="C19" s="4870"/>
      <c r="D19" s="4870" t="s">
        <v>356</v>
      </c>
      <c r="E19" s="4870"/>
      <c r="F19" s="4865" t="s">
        <v>1404</v>
      </c>
      <c r="G19" s="4865"/>
      <c r="H19" s="4870" t="s">
        <v>356</v>
      </c>
      <c r="I19" s="4870"/>
      <c r="J19" s="4870" t="s">
        <v>356</v>
      </c>
      <c r="K19" s="4870"/>
      <c r="L19" s="4870" t="s">
        <v>356</v>
      </c>
      <c r="M19" s="4870"/>
      <c r="N19" s="4865" t="s">
        <v>356</v>
      </c>
      <c r="O19" s="4865"/>
      <c r="P19" s="4870" t="s">
        <v>356</v>
      </c>
      <c r="Q19" s="4870"/>
      <c r="R19" s="4870" t="s">
        <v>356</v>
      </c>
      <c r="S19" s="4870"/>
      <c r="T19" s="4865" t="s">
        <v>356</v>
      </c>
      <c r="U19" s="4865"/>
      <c r="V19" s="4865" t="s">
        <v>356</v>
      </c>
      <c r="W19" s="4865"/>
    </row>
    <row r="20" spans="1:23" s="937" customFormat="1" ht="16.5" customHeight="1">
      <c r="A20" s="938" t="s">
        <v>1396</v>
      </c>
      <c r="B20" s="4874">
        <v>6</v>
      </c>
      <c r="C20" s="4875">
        <v>2716.7415000000001</v>
      </c>
      <c r="D20" s="4865">
        <v>12</v>
      </c>
      <c r="E20" s="4865"/>
      <c r="F20" s="4865" t="s">
        <v>1404</v>
      </c>
      <c r="G20" s="4865"/>
      <c r="H20" s="4870" t="s">
        <v>356</v>
      </c>
      <c r="I20" s="4870"/>
      <c r="J20" s="4870" t="s">
        <v>356</v>
      </c>
      <c r="K20" s="4870"/>
      <c r="L20" s="4870" t="s">
        <v>356</v>
      </c>
      <c r="M20" s="4870"/>
      <c r="N20" s="4865" t="s">
        <v>356</v>
      </c>
      <c r="O20" s="4865"/>
      <c r="P20" s="4870" t="s">
        <v>356</v>
      </c>
      <c r="Q20" s="4870"/>
      <c r="R20" s="4870" t="s">
        <v>356</v>
      </c>
      <c r="S20" s="4870"/>
      <c r="T20" s="4865" t="s">
        <v>356</v>
      </c>
      <c r="U20" s="4865"/>
      <c r="V20" s="4865" t="s">
        <v>356</v>
      </c>
      <c r="W20" s="4865"/>
    </row>
    <row r="21" spans="1:23" s="937" customFormat="1" ht="16.5" customHeight="1">
      <c r="A21" s="939" t="s">
        <v>1456</v>
      </c>
      <c r="B21" s="4870" t="s">
        <v>356</v>
      </c>
      <c r="C21" s="4870"/>
      <c r="D21" s="4870" t="s">
        <v>356</v>
      </c>
      <c r="E21" s="4870"/>
      <c r="F21" s="4865" t="s">
        <v>1404</v>
      </c>
      <c r="G21" s="4865"/>
      <c r="H21" s="4870" t="s">
        <v>356</v>
      </c>
      <c r="I21" s="4870"/>
      <c r="J21" s="4870" t="s">
        <v>356</v>
      </c>
      <c r="K21" s="4870"/>
      <c r="L21" s="4870" t="s">
        <v>356</v>
      </c>
      <c r="M21" s="4870"/>
      <c r="N21" s="4865" t="s">
        <v>356</v>
      </c>
      <c r="O21" s="4865"/>
      <c r="P21" s="4870" t="s">
        <v>356</v>
      </c>
      <c r="Q21" s="4870"/>
      <c r="R21" s="4870" t="s">
        <v>356</v>
      </c>
      <c r="S21" s="4870"/>
      <c r="T21" s="4865" t="s">
        <v>356</v>
      </c>
      <c r="U21" s="4865"/>
      <c r="V21" s="4865" t="s">
        <v>356</v>
      </c>
      <c r="W21" s="4865"/>
    </row>
    <row r="22" spans="1:23" s="937" customFormat="1" ht="16.5" customHeight="1">
      <c r="A22" s="940" t="s">
        <v>1457</v>
      </c>
      <c r="B22" s="4872" t="s">
        <v>356</v>
      </c>
      <c r="C22" s="4873"/>
      <c r="D22" s="4870" t="s">
        <v>356</v>
      </c>
      <c r="E22" s="4870"/>
      <c r="F22" s="4865" t="s">
        <v>1404</v>
      </c>
      <c r="G22" s="4865"/>
      <c r="H22" s="4870" t="s">
        <v>356</v>
      </c>
      <c r="I22" s="4870"/>
      <c r="J22" s="4870" t="s">
        <v>356</v>
      </c>
      <c r="K22" s="4870"/>
      <c r="L22" s="4870" t="s">
        <v>356</v>
      </c>
      <c r="M22" s="4870"/>
      <c r="N22" s="4865" t="s">
        <v>356</v>
      </c>
      <c r="O22" s="4865"/>
      <c r="P22" s="4870" t="s">
        <v>356</v>
      </c>
      <c r="Q22" s="4870"/>
      <c r="R22" s="4870" t="s">
        <v>356</v>
      </c>
      <c r="S22" s="4870"/>
      <c r="T22" s="4865" t="s">
        <v>356</v>
      </c>
      <c r="U22" s="4865"/>
      <c r="V22" s="4865" t="s">
        <v>356</v>
      </c>
      <c r="W22" s="4865"/>
    </row>
    <row r="23" spans="1:23" s="937" customFormat="1" ht="16.5" customHeight="1">
      <c r="A23" s="940" t="s">
        <v>1458</v>
      </c>
      <c r="B23" s="4871" t="s">
        <v>1404</v>
      </c>
      <c r="C23" s="4865"/>
      <c r="D23" s="4865" t="s">
        <v>1404</v>
      </c>
      <c r="E23" s="4865"/>
      <c r="F23" s="4865" t="s">
        <v>1404</v>
      </c>
      <c r="G23" s="4865"/>
      <c r="H23" s="4865" t="s">
        <v>1404</v>
      </c>
      <c r="I23" s="4865"/>
      <c r="J23" s="4865" t="s">
        <v>1404</v>
      </c>
      <c r="K23" s="4865"/>
      <c r="L23" s="4865" t="s">
        <v>1404</v>
      </c>
      <c r="M23" s="4865"/>
      <c r="N23" s="4865" t="s">
        <v>1404</v>
      </c>
      <c r="O23" s="4865"/>
      <c r="P23" s="4865" t="s">
        <v>1404</v>
      </c>
      <c r="Q23" s="4865"/>
      <c r="R23" s="4865" t="s">
        <v>1404</v>
      </c>
      <c r="S23" s="4865"/>
      <c r="T23" s="4865" t="s">
        <v>1404</v>
      </c>
      <c r="U23" s="4865"/>
      <c r="V23" s="4865" t="s">
        <v>1404</v>
      </c>
      <c r="W23" s="4865"/>
    </row>
    <row r="24" spans="1:23" s="937" customFormat="1" ht="16.5" customHeight="1" thickBot="1">
      <c r="A24" s="941" t="s">
        <v>1459</v>
      </c>
      <c r="B24" s="4867">
        <v>26</v>
      </c>
      <c r="C24" s="4868">
        <v>2720.7414999999901</v>
      </c>
      <c r="D24" s="4864">
        <v>31</v>
      </c>
      <c r="E24" s="4864"/>
      <c r="F24" s="4864" t="s">
        <v>1404</v>
      </c>
      <c r="G24" s="4864"/>
      <c r="H24" s="4869" t="s">
        <v>356</v>
      </c>
      <c r="I24" s="4869"/>
      <c r="J24" s="4864" t="s">
        <v>1404</v>
      </c>
      <c r="K24" s="4864"/>
      <c r="L24" s="4865" t="s">
        <v>1404</v>
      </c>
      <c r="M24" s="4865"/>
      <c r="N24" s="4864" t="s">
        <v>356</v>
      </c>
      <c r="O24" s="4864"/>
      <c r="P24" s="4865" t="s">
        <v>1404</v>
      </c>
      <c r="Q24" s="4865"/>
      <c r="R24" s="4865" t="s">
        <v>1404</v>
      </c>
      <c r="S24" s="4865"/>
      <c r="T24" s="4865" t="s">
        <v>1404</v>
      </c>
      <c r="U24" s="4865"/>
      <c r="V24" s="4865" t="s">
        <v>356</v>
      </c>
      <c r="W24" s="4865"/>
    </row>
    <row r="25" spans="1:23" s="937" customFormat="1">
      <c r="B25" s="942"/>
      <c r="C25" s="942"/>
      <c r="D25" s="942"/>
      <c r="E25" s="942"/>
      <c r="F25" s="942"/>
      <c r="G25" s="942"/>
      <c r="H25" s="942"/>
      <c r="I25" s="942"/>
      <c r="J25" s="942"/>
      <c r="K25" s="942"/>
      <c r="L25" s="942"/>
      <c r="M25" s="942"/>
      <c r="N25" s="942"/>
      <c r="O25" s="942"/>
      <c r="P25" s="942"/>
      <c r="Q25" s="942"/>
      <c r="R25" s="942"/>
      <c r="S25" s="942"/>
      <c r="T25" s="942"/>
      <c r="U25" s="942"/>
      <c r="V25" s="942"/>
      <c r="W25" s="943" t="s">
        <v>1406</v>
      </c>
    </row>
    <row r="26" spans="1:23" s="937" customFormat="1">
      <c r="Q26" s="944"/>
      <c r="R26" s="944"/>
      <c r="S26" s="944"/>
      <c r="T26" s="944"/>
      <c r="U26" s="944"/>
      <c r="V26" s="944"/>
      <c r="W26" s="944"/>
    </row>
    <row r="27" spans="1:23" s="945" customFormat="1" ht="30" customHeight="1">
      <c r="A27" s="4866" t="s">
        <v>1460</v>
      </c>
      <c r="B27" s="4866"/>
      <c r="C27" s="4866"/>
      <c r="D27" s="4866"/>
      <c r="E27" s="4866"/>
      <c r="F27" s="4866"/>
      <c r="G27" s="4866"/>
      <c r="H27" s="4866"/>
      <c r="I27" s="4866"/>
      <c r="J27" s="4866"/>
      <c r="K27" s="4866"/>
      <c r="L27" s="4866"/>
      <c r="M27" s="4866"/>
      <c r="N27" s="4866"/>
      <c r="O27" s="4866"/>
      <c r="P27" s="4866"/>
      <c r="Q27" s="4866"/>
      <c r="R27" s="4866"/>
      <c r="S27" s="4866"/>
      <c r="T27" s="4866"/>
      <c r="U27" s="4866"/>
      <c r="V27" s="4866"/>
      <c r="W27" s="4866"/>
    </row>
    <row r="28" spans="1:23" s="946" customFormat="1" ht="13.5" customHeight="1" thickBot="1">
      <c r="B28" s="947"/>
      <c r="C28" s="947"/>
      <c r="D28" s="947"/>
      <c r="E28" s="947"/>
      <c r="F28" s="947"/>
      <c r="G28" s="947"/>
      <c r="H28" s="947"/>
      <c r="I28" s="947"/>
      <c r="J28" s="947"/>
      <c r="K28" s="947"/>
      <c r="L28" s="947"/>
      <c r="M28" s="947"/>
      <c r="N28" s="947"/>
      <c r="O28" s="947"/>
      <c r="P28" s="947"/>
      <c r="Q28" s="947"/>
      <c r="R28" s="947"/>
      <c r="S28" s="947"/>
      <c r="T28" s="947"/>
      <c r="U28" s="947"/>
      <c r="V28" s="947"/>
      <c r="W28" s="948" t="s">
        <v>1461</v>
      </c>
    </row>
    <row r="29" spans="1:23" s="949" customFormat="1" ht="18.75" customHeight="1">
      <c r="A29" s="4862" t="s">
        <v>373</v>
      </c>
      <c r="B29" s="4858" t="s">
        <v>1054</v>
      </c>
      <c r="C29" s="4858"/>
      <c r="D29" s="4858"/>
      <c r="E29" s="4862" t="s">
        <v>838</v>
      </c>
      <c r="F29" s="4858"/>
      <c r="G29" s="4858"/>
      <c r="H29" s="4858"/>
      <c r="I29" s="4858" t="s">
        <v>1462</v>
      </c>
      <c r="J29" s="4858"/>
      <c r="K29" s="4859"/>
      <c r="L29" s="4862" t="s">
        <v>1463</v>
      </c>
      <c r="M29" s="4858"/>
      <c r="N29" s="4858"/>
      <c r="O29" s="4858" t="s">
        <v>1464</v>
      </c>
      <c r="P29" s="4858"/>
      <c r="Q29" s="4858"/>
      <c r="R29" s="4856" t="s">
        <v>1465</v>
      </c>
      <c r="S29" s="4856"/>
      <c r="T29" s="4856"/>
      <c r="U29" s="4858" t="s">
        <v>1466</v>
      </c>
      <c r="V29" s="4858"/>
      <c r="W29" s="4859"/>
    </row>
    <row r="30" spans="1:23" s="949" customFormat="1" ht="18.75" customHeight="1">
      <c r="A30" s="4863"/>
      <c r="B30" s="4860"/>
      <c r="C30" s="4860"/>
      <c r="D30" s="4860"/>
      <c r="E30" s="4863"/>
      <c r="F30" s="4860"/>
      <c r="G30" s="4860"/>
      <c r="H30" s="4860"/>
      <c r="I30" s="4860"/>
      <c r="J30" s="4860"/>
      <c r="K30" s="4861"/>
      <c r="L30" s="4863"/>
      <c r="M30" s="4860"/>
      <c r="N30" s="4860"/>
      <c r="O30" s="4860"/>
      <c r="P30" s="4860"/>
      <c r="Q30" s="4860"/>
      <c r="R30" s="4857"/>
      <c r="S30" s="4857"/>
      <c r="T30" s="4857"/>
      <c r="U30" s="4860"/>
      <c r="V30" s="4860"/>
      <c r="W30" s="4861"/>
    </row>
    <row r="31" spans="1:23" s="949" customFormat="1" ht="16.5" customHeight="1">
      <c r="A31" s="950" t="s">
        <v>349</v>
      </c>
      <c r="B31" s="951"/>
      <c r="C31" s="952" t="s">
        <v>1467</v>
      </c>
      <c r="D31" s="953"/>
      <c r="E31" s="4851">
        <v>124</v>
      </c>
      <c r="F31" s="4846"/>
      <c r="G31" s="4846"/>
      <c r="H31" s="4846"/>
      <c r="I31" s="4848">
        <v>43</v>
      </c>
      <c r="J31" s="4848"/>
      <c r="K31" s="4848"/>
      <c r="L31" s="4850">
        <v>1</v>
      </c>
      <c r="M31" s="4850"/>
      <c r="N31" s="4850"/>
      <c r="O31" s="4850">
        <v>20</v>
      </c>
      <c r="P31" s="4850"/>
      <c r="Q31" s="4850"/>
      <c r="R31" s="4848">
        <v>60</v>
      </c>
      <c r="S31" s="4848"/>
      <c r="T31" s="4848"/>
      <c r="U31" s="4848" t="s">
        <v>356</v>
      </c>
      <c r="V31" s="4848"/>
      <c r="W31" s="4848"/>
    </row>
    <row r="32" spans="1:23" s="949" customFormat="1" ht="16.5" customHeight="1">
      <c r="A32" s="954"/>
      <c r="B32" s="951"/>
      <c r="C32" s="952" t="s">
        <v>305</v>
      </c>
      <c r="D32" s="953"/>
      <c r="E32" s="4851">
        <v>3150</v>
      </c>
      <c r="F32" s="4846"/>
      <c r="G32" s="4846"/>
      <c r="H32" s="4846"/>
      <c r="I32" s="4848">
        <v>182</v>
      </c>
      <c r="J32" s="4848"/>
      <c r="K32" s="4848"/>
      <c r="L32" s="4850">
        <v>14</v>
      </c>
      <c r="M32" s="4850"/>
      <c r="N32" s="4850"/>
      <c r="O32" s="4850">
        <v>2146</v>
      </c>
      <c r="P32" s="4850"/>
      <c r="Q32" s="4850"/>
      <c r="R32" s="4848">
        <v>808</v>
      </c>
      <c r="S32" s="4848"/>
      <c r="T32" s="4848"/>
      <c r="U32" s="4848" t="s">
        <v>356</v>
      </c>
      <c r="V32" s="4848"/>
      <c r="W32" s="4848"/>
    </row>
    <row r="33" spans="1:23" s="949" customFormat="1" ht="16.5" customHeight="1">
      <c r="A33" s="950" t="s">
        <v>1468</v>
      </c>
      <c r="B33" s="951"/>
      <c r="C33" s="952" t="s">
        <v>1467</v>
      </c>
      <c r="D33" s="953"/>
      <c r="E33" s="4851">
        <v>124</v>
      </c>
      <c r="F33" s="4846"/>
      <c r="G33" s="4846"/>
      <c r="H33" s="4846"/>
      <c r="I33" s="4848">
        <v>46</v>
      </c>
      <c r="J33" s="4848"/>
      <c r="K33" s="4848"/>
      <c r="L33" s="4850">
        <v>1</v>
      </c>
      <c r="M33" s="4850"/>
      <c r="N33" s="4850"/>
      <c r="O33" s="4850">
        <v>2</v>
      </c>
      <c r="P33" s="4850"/>
      <c r="Q33" s="4850"/>
      <c r="R33" s="4848">
        <v>75</v>
      </c>
      <c r="S33" s="4848"/>
      <c r="T33" s="4848"/>
      <c r="U33" s="4848" t="s">
        <v>356</v>
      </c>
      <c r="V33" s="4848"/>
      <c r="W33" s="4848"/>
    </row>
    <row r="34" spans="1:23" s="949" customFormat="1" ht="16.5" customHeight="1">
      <c r="A34" s="954"/>
      <c r="B34" s="951"/>
      <c r="C34" s="952" t="s">
        <v>305</v>
      </c>
      <c r="D34" s="953"/>
      <c r="E34" s="4851">
        <v>2982</v>
      </c>
      <c r="F34" s="4846"/>
      <c r="G34" s="4846"/>
      <c r="H34" s="4846"/>
      <c r="I34" s="4848">
        <v>188</v>
      </c>
      <c r="J34" s="4848"/>
      <c r="K34" s="4848"/>
      <c r="L34" s="4850">
        <v>7</v>
      </c>
      <c r="M34" s="4850"/>
      <c r="N34" s="4850"/>
      <c r="O34" s="4850">
        <v>10</v>
      </c>
      <c r="P34" s="4850"/>
      <c r="Q34" s="4850"/>
      <c r="R34" s="4848">
        <v>2777</v>
      </c>
      <c r="S34" s="4848"/>
      <c r="T34" s="4848"/>
      <c r="U34" s="4848" t="s">
        <v>356</v>
      </c>
      <c r="V34" s="4848"/>
      <c r="W34" s="4848"/>
    </row>
    <row r="35" spans="1:23" s="949" customFormat="1" ht="16.5" customHeight="1">
      <c r="A35" s="950" t="s">
        <v>322</v>
      </c>
      <c r="B35" s="951"/>
      <c r="C35" s="952" t="s">
        <v>1467</v>
      </c>
      <c r="D35" s="953"/>
      <c r="E35" s="4851">
        <v>101</v>
      </c>
      <c r="F35" s="4846"/>
      <c r="G35" s="4846"/>
      <c r="H35" s="4846"/>
      <c r="I35" s="4848">
        <v>69</v>
      </c>
      <c r="J35" s="4848"/>
      <c r="K35" s="4848"/>
      <c r="L35" s="4850">
        <v>14</v>
      </c>
      <c r="M35" s="4850"/>
      <c r="N35" s="4850"/>
      <c r="O35" s="4850">
        <v>8</v>
      </c>
      <c r="P35" s="4850"/>
      <c r="Q35" s="4850"/>
      <c r="R35" s="4848">
        <v>8</v>
      </c>
      <c r="S35" s="4848"/>
      <c r="T35" s="4848"/>
      <c r="U35" s="4848">
        <v>2</v>
      </c>
      <c r="V35" s="4848"/>
      <c r="W35" s="4848"/>
    </row>
    <row r="36" spans="1:23" s="949" customFormat="1" ht="16.5" customHeight="1">
      <c r="A36" s="954"/>
      <c r="B36" s="951"/>
      <c r="C36" s="952" t="s">
        <v>305</v>
      </c>
      <c r="D36" s="953"/>
      <c r="E36" s="4851">
        <v>994</v>
      </c>
      <c r="F36" s="4846"/>
      <c r="G36" s="4846"/>
      <c r="H36" s="4846"/>
      <c r="I36" s="4848">
        <v>228</v>
      </c>
      <c r="J36" s="4848"/>
      <c r="K36" s="4848"/>
      <c r="L36" s="4850">
        <v>381</v>
      </c>
      <c r="M36" s="4850"/>
      <c r="N36" s="4850"/>
      <c r="O36" s="4850">
        <v>101</v>
      </c>
      <c r="P36" s="4850"/>
      <c r="Q36" s="4850"/>
      <c r="R36" s="4848">
        <v>274</v>
      </c>
      <c r="S36" s="4848"/>
      <c r="T36" s="4848"/>
      <c r="U36" s="4848">
        <v>10</v>
      </c>
      <c r="V36" s="4848"/>
      <c r="W36" s="4848"/>
    </row>
    <row r="37" spans="1:23" s="949" customFormat="1" ht="16.5" customHeight="1">
      <c r="A37" s="950" t="s">
        <v>352</v>
      </c>
      <c r="B37" s="951"/>
      <c r="C37" s="952" t="s">
        <v>1467</v>
      </c>
      <c r="D37" s="953"/>
      <c r="E37" s="4851">
        <f>SUM(I37:W37)</f>
        <v>104</v>
      </c>
      <c r="F37" s="4855"/>
      <c r="G37" s="4855"/>
      <c r="H37" s="4855"/>
      <c r="I37" s="4848">
        <v>63</v>
      </c>
      <c r="J37" s="4848"/>
      <c r="K37" s="4848"/>
      <c r="L37" s="4850">
        <v>17</v>
      </c>
      <c r="M37" s="4850"/>
      <c r="N37" s="4850"/>
      <c r="O37" s="4850">
        <v>6</v>
      </c>
      <c r="P37" s="4850"/>
      <c r="Q37" s="4850"/>
      <c r="R37" s="4848">
        <v>8</v>
      </c>
      <c r="S37" s="4848"/>
      <c r="T37" s="4848"/>
      <c r="U37" s="4848">
        <v>10</v>
      </c>
      <c r="V37" s="4848"/>
      <c r="W37" s="4848"/>
    </row>
    <row r="38" spans="1:23" s="949" customFormat="1" ht="16.5" customHeight="1">
      <c r="A38" s="954"/>
      <c r="B38" s="951"/>
      <c r="C38" s="952" t="s">
        <v>305</v>
      </c>
      <c r="D38" s="953"/>
      <c r="E38" s="4851">
        <f>SUM(I38:W38)</f>
        <v>959</v>
      </c>
      <c r="F38" s="4855"/>
      <c r="G38" s="4855"/>
      <c r="H38" s="4855"/>
      <c r="I38" s="4848">
        <v>201</v>
      </c>
      <c r="J38" s="4848"/>
      <c r="K38" s="4848"/>
      <c r="L38" s="4850">
        <v>227</v>
      </c>
      <c r="M38" s="4850"/>
      <c r="N38" s="4850"/>
      <c r="O38" s="4850">
        <v>379</v>
      </c>
      <c r="P38" s="4850"/>
      <c r="Q38" s="4850"/>
      <c r="R38" s="4848">
        <v>15</v>
      </c>
      <c r="S38" s="4848"/>
      <c r="T38" s="4848"/>
      <c r="U38" s="4848">
        <v>137</v>
      </c>
      <c r="V38" s="4848"/>
      <c r="W38" s="4848"/>
    </row>
    <row r="39" spans="1:23" s="949" customFormat="1" ht="16.5" customHeight="1">
      <c r="A39" s="950" t="s">
        <v>1469</v>
      </c>
      <c r="B39" s="951"/>
      <c r="C39" s="952" t="s">
        <v>1467</v>
      </c>
      <c r="D39" s="953"/>
      <c r="E39" s="4851">
        <f>SUM(I39:W39)</f>
        <v>85</v>
      </c>
      <c r="F39" s="4852"/>
      <c r="G39" s="4852"/>
      <c r="H39" s="4852"/>
      <c r="I39" s="4848">
        <v>64</v>
      </c>
      <c r="J39" s="4848"/>
      <c r="K39" s="4848"/>
      <c r="L39" s="4850">
        <v>1</v>
      </c>
      <c r="M39" s="4850"/>
      <c r="N39" s="4850"/>
      <c r="O39" s="4850">
        <v>3</v>
      </c>
      <c r="P39" s="4850"/>
      <c r="Q39" s="4850"/>
      <c r="R39" s="4848">
        <v>17</v>
      </c>
      <c r="S39" s="4848"/>
      <c r="T39" s="4848"/>
      <c r="U39" s="4848" t="s">
        <v>356</v>
      </c>
      <c r="V39" s="4848"/>
      <c r="W39" s="4848"/>
    </row>
    <row r="40" spans="1:23" s="949" customFormat="1" ht="16.5" customHeight="1" thickBot="1">
      <c r="A40" s="955"/>
      <c r="B40" s="956"/>
      <c r="C40" s="957" t="s">
        <v>305</v>
      </c>
      <c r="D40" s="958"/>
      <c r="E40" s="4851">
        <f>SUM(I40:W40)</f>
        <v>349</v>
      </c>
      <c r="F40" s="4852"/>
      <c r="G40" s="4852"/>
      <c r="H40" s="4852"/>
      <c r="I40" s="4853">
        <v>214</v>
      </c>
      <c r="J40" s="4853"/>
      <c r="K40" s="4853"/>
      <c r="L40" s="4854">
        <v>24</v>
      </c>
      <c r="M40" s="4854"/>
      <c r="N40" s="4854"/>
      <c r="O40" s="4854">
        <v>41</v>
      </c>
      <c r="P40" s="4854"/>
      <c r="Q40" s="4854"/>
      <c r="R40" s="4853">
        <v>70</v>
      </c>
      <c r="S40" s="4853"/>
      <c r="T40" s="4853"/>
      <c r="U40" s="4853" t="s">
        <v>356</v>
      </c>
      <c r="V40" s="4853"/>
      <c r="W40" s="4853"/>
    </row>
    <row r="41" spans="1:23" s="949" customFormat="1">
      <c r="A41" s="959"/>
      <c r="B41" s="960"/>
      <c r="C41" s="960"/>
      <c r="D41" s="960"/>
      <c r="E41" s="960"/>
      <c r="F41" s="960"/>
      <c r="G41" s="960"/>
      <c r="H41" s="960"/>
      <c r="I41" s="960"/>
      <c r="J41" s="960"/>
      <c r="K41" s="960"/>
      <c r="L41" s="960"/>
      <c r="M41" s="960"/>
      <c r="N41" s="960"/>
      <c r="O41" s="960"/>
      <c r="P41" s="960"/>
      <c r="Q41" s="960"/>
      <c r="R41" s="960"/>
      <c r="S41" s="960"/>
      <c r="T41" s="960"/>
      <c r="U41" s="960"/>
      <c r="V41" s="960"/>
      <c r="W41" s="961" t="s">
        <v>1470</v>
      </c>
    </row>
    <row r="42" spans="1:23" s="949" customFormat="1" ht="19.5" customHeight="1">
      <c r="A42" s="962"/>
      <c r="B42" s="963"/>
      <c r="C42" s="964"/>
      <c r="D42" s="965"/>
      <c r="E42" s="4846"/>
      <c r="F42" s="4847"/>
      <c r="G42" s="4847"/>
      <c r="H42" s="4847"/>
      <c r="I42" s="4848"/>
      <c r="J42" s="4849"/>
      <c r="K42" s="4849"/>
      <c r="L42" s="4850"/>
      <c r="M42" s="4849"/>
      <c r="N42" s="4849"/>
      <c r="O42" s="4850"/>
      <c r="P42" s="4849"/>
      <c r="Q42" s="4849"/>
      <c r="R42" s="4848"/>
      <c r="S42" s="4849"/>
      <c r="T42" s="4849"/>
      <c r="U42" s="4848"/>
      <c r="V42" s="4849"/>
      <c r="W42" s="4849"/>
    </row>
    <row r="43" spans="1:23" s="959" customFormat="1" ht="13.5" customHeight="1">
      <c r="A43" s="966"/>
      <c r="B43" s="967"/>
      <c r="C43" s="967"/>
      <c r="D43" s="967"/>
      <c r="E43" s="967"/>
      <c r="F43" s="967"/>
      <c r="G43" s="967"/>
      <c r="H43" s="967"/>
      <c r="I43" s="967"/>
      <c r="J43" s="967"/>
      <c r="K43" s="967"/>
      <c r="L43" s="967"/>
      <c r="M43" s="967"/>
      <c r="N43" s="967"/>
      <c r="O43" s="967"/>
      <c r="P43" s="967"/>
      <c r="Q43" s="967"/>
      <c r="R43" s="967"/>
      <c r="S43" s="967"/>
      <c r="T43" s="967"/>
      <c r="U43" s="967"/>
      <c r="V43" s="967"/>
      <c r="W43" s="968"/>
    </row>
    <row r="46" spans="1:23">
      <c r="K46" s="969"/>
    </row>
    <row r="47" spans="1:23">
      <c r="K47" s="969"/>
    </row>
    <row r="48" spans="1:23">
      <c r="K48" s="969"/>
    </row>
    <row r="49" spans="11:11">
      <c r="K49" s="969"/>
    </row>
    <row r="50" spans="11:11">
      <c r="K50" s="969"/>
    </row>
    <row r="51" spans="11:11">
      <c r="K51" s="969"/>
    </row>
    <row r="52" spans="11:11">
      <c r="K52" s="969"/>
    </row>
    <row r="53" spans="11:11">
      <c r="K53" s="969"/>
    </row>
    <row r="54" spans="11:11">
      <c r="K54" s="969"/>
    </row>
    <row r="55" spans="11:11">
      <c r="K55" s="969"/>
    </row>
    <row r="56" spans="11:11">
      <c r="K56" s="969"/>
    </row>
    <row r="57" spans="11:11">
      <c r="K57" s="969"/>
    </row>
    <row r="58" spans="11:11">
      <c r="K58" s="969"/>
    </row>
    <row r="59" spans="11:11">
      <c r="K59" s="969"/>
    </row>
    <row r="60" spans="11:11">
      <c r="K60" s="969"/>
    </row>
    <row r="61" spans="11:11">
      <c r="K61" s="969"/>
    </row>
    <row r="62" spans="11:11">
      <c r="K62" s="969"/>
    </row>
    <row r="63" spans="11:11">
      <c r="K63" s="969"/>
    </row>
    <row r="64" spans="11:11">
      <c r="K64" s="969"/>
    </row>
    <row r="65" spans="11:11">
      <c r="K65" s="969"/>
    </row>
  </sheetData>
  <mergeCells count="318">
    <mergeCell ref="A1:W1"/>
    <mergeCell ref="B3:C3"/>
    <mergeCell ref="D3:E3"/>
    <mergeCell ref="F3:G3"/>
    <mergeCell ref="H3:I3"/>
    <mergeCell ref="J3:K3"/>
    <mergeCell ref="L3:M3"/>
    <mergeCell ref="N3:O3"/>
    <mergeCell ref="P3:Q3"/>
    <mergeCell ref="R3:S3"/>
    <mergeCell ref="T3:U3"/>
    <mergeCell ref="V3:W3"/>
    <mergeCell ref="B4:C4"/>
    <mergeCell ref="D4:E4"/>
    <mergeCell ref="F4:G4"/>
    <mergeCell ref="H4:I4"/>
    <mergeCell ref="J4:K4"/>
    <mergeCell ref="L4:M4"/>
    <mergeCell ref="N4:O4"/>
    <mergeCell ref="P4:Q4"/>
    <mergeCell ref="R4:S4"/>
    <mergeCell ref="T4:U4"/>
    <mergeCell ref="V4:W4"/>
    <mergeCell ref="B5:C5"/>
    <mergeCell ref="D5:E5"/>
    <mergeCell ref="F5:G5"/>
    <mergeCell ref="H5:I5"/>
    <mergeCell ref="J5:K5"/>
    <mergeCell ref="L5:M5"/>
    <mergeCell ref="N5:O5"/>
    <mergeCell ref="B7:C7"/>
    <mergeCell ref="D7:E7"/>
    <mergeCell ref="F7:G7"/>
    <mergeCell ref="H7:I7"/>
    <mergeCell ref="J7:K7"/>
    <mergeCell ref="P5:Q5"/>
    <mergeCell ref="R5:S5"/>
    <mergeCell ref="T5:U5"/>
    <mergeCell ref="V5:W5"/>
    <mergeCell ref="B6:C6"/>
    <mergeCell ref="D6:E6"/>
    <mergeCell ref="F6:G6"/>
    <mergeCell ref="H6:I6"/>
    <mergeCell ref="J6:K6"/>
    <mergeCell ref="L6:M6"/>
    <mergeCell ref="L7:M7"/>
    <mergeCell ref="N7:O7"/>
    <mergeCell ref="P7:Q7"/>
    <mergeCell ref="R7:S7"/>
    <mergeCell ref="T7:U7"/>
    <mergeCell ref="V7:W7"/>
    <mergeCell ref="N6:O6"/>
    <mergeCell ref="P6:Q6"/>
    <mergeCell ref="R6:S6"/>
    <mergeCell ref="T6:U6"/>
    <mergeCell ref="V6:W6"/>
    <mergeCell ref="B9:C9"/>
    <mergeCell ref="D9:E9"/>
    <mergeCell ref="F9:G9"/>
    <mergeCell ref="H9:I9"/>
    <mergeCell ref="J9:K9"/>
    <mergeCell ref="B8:C8"/>
    <mergeCell ref="D8:E8"/>
    <mergeCell ref="F8:G8"/>
    <mergeCell ref="H8:I8"/>
    <mergeCell ref="J8:K8"/>
    <mergeCell ref="L9:M9"/>
    <mergeCell ref="N9:O9"/>
    <mergeCell ref="P9:Q9"/>
    <mergeCell ref="R9:S9"/>
    <mergeCell ref="T9:U9"/>
    <mergeCell ref="V9:W9"/>
    <mergeCell ref="N8:O8"/>
    <mergeCell ref="P8:Q8"/>
    <mergeCell ref="R8:S8"/>
    <mergeCell ref="T8:U8"/>
    <mergeCell ref="V8:W8"/>
    <mergeCell ref="L8:M8"/>
    <mergeCell ref="B11:C11"/>
    <mergeCell ref="D11:E11"/>
    <mergeCell ref="F11:G11"/>
    <mergeCell ref="H11:I11"/>
    <mergeCell ref="J11:K11"/>
    <mergeCell ref="B10:C10"/>
    <mergeCell ref="D10:E10"/>
    <mergeCell ref="F10:G10"/>
    <mergeCell ref="H10:I10"/>
    <mergeCell ref="J10:K10"/>
    <mergeCell ref="L11:M11"/>
    <mergeCell ref="N11:O11"/>
    <mergeCell ref="P11:Q11"/>
    <mergeCell ref="R11:S11"/>
    <mergeCell ref="T11:U11"/>
    <mergeCell ref="V11:W11"/>
    <mergeCell ref="N10:O10"/>
    <mergeCell ref="P10:Q10"/>
    <mergeCell ref="R10:S10"/>
    <mergeCell ref="T10:U10"/>
    <mergeCell ref="V10:W10"/>
    <mergeCell ref="L10:M10"/>
    <mergeCell ref="B13:C13"/>
    <mergeCell ref="D13:E13"/>
    <mergeCell ref="F13:G13"/>
    <mergeCell ref="H13:I13"/>
    <mergeCell ref="J13:K13"/>
    <mergeCell ref="B12:C12"/>
    <mergeCell ref="D12:E12"/>
    <mergeCell ref="F12:G12"/>
    <mergeCell ref="H12:I12"/>
    <mergeCell ref="J12:K12"/>
    <mergeCell ref="L13:M13"/>
    <mergeCell ref="N13:O13"/>
    <mergeCell ref="P13:Q13"/>
    <mergeCell ref="R13:S13"/>
    <mergeCell ref="T13:U13"/>
    <mergeCell ref="V13:W13"/>
    <mergeCell ref="N12:O12"/>
    <mergeCell ref="P12:Q12"/>
    <mergeCell ref="R12:S12"/>
    <mergeCell ref="T12:U12"/>
    <mergeCell ref="V12:W12"/>
    <mergeCell ref="L12:M12"/>
    <mergeCell ref="B15:C15"/>
    <mergeCell ref="D15:E15"/>
    <mergeCell ref="F15:G15"/>
    <mergeCell ref="H15:I15"/>
    <mergeCell ref="J15:K15"/>
    <mergeCell ref="B14:C14"/>
    <mergeCell ref="D14:E14"/>
    <mergeCell ref="F14:G14"/>
    <mergeCell ref="H14:I14"/>
    <mergeCell ref="J14:K14"/>
    <mergeCell ref="L15:M15"/>
    <mergeCell ref="N15:O15"/>
    <mergeCell ref="P15:Q15"/>
    <mergeCell ref="R15:S15"/>
    <mergeCell ref="T15:U15"/>
    <mergeCell ref="V15:W15"/>
    <mergeCell ref="N14:O14"/>
    <mergeCell ref="P14:Q14"/>
    <mergeCell ref="R14:S14"/>
    <mergeCell ref="T14:U14"/>
    <mergeCell ref="V14:W14"/>
    <mergeCell ref="L14:M14"/>
    <mergeCell ref="B17:C17"/>
    <mergeCell ref="D17:E17"/>
    <mergeCell ref="F17:G17"/>
    <mergeCell ref="H17:I17"/>
    <mergeCell ref="J17:K17"/>
    <mergeCell ref="B16:C16"/>
    <mergeCell ref="D16:E16"/>
    <mergeCell ref="F16:G16"/>
    <mergeCell ref="H16:I16"/>
    <mergeCell ref="J16:K16"/>
    <mergeCell ref="L17:M17"/>
    <mergeCell ref="N17:O17"/>
    <mergeCell ref="P17:Q17"/>
    <mergeCell ref="R17:S17"/>
    <mergeCell ref="T17:U17"/>
    <mergeCell ref="V17:W17"/>
    <mergeCell ref="N16:O16"/>
    <mergeCell ref="P16:Q16"/>
    <mergeCell ref="R16:S16"/>
    <mergeCell ref="T16:U16"/>
    <mergeCell ref="V16:W16"/>
    <mergeCell ref="L16:M16"/>
    <mergeCell ref="B19:C19"/>
    <mergeCell ref="D19:E19"/>
    <mergeCell ref="F19:G19"/>
    <mergeCell ref="H19:I19"/>
    <mergeCell ref="J19:K19"/>
    <mergeCell ref="B18:C18"/>
    <mergeCell ref="D18:E18"/>
    <mergeCell ref="F18:G18"/>
    <mergeCell ref="H18:I18"/>
    <mergeCell ref="J18:K18"/>
    <mergeCell ref="L19:M19"/>
    <mergeCell ref="N19:O19"/>
    <mergeCell ref="P19:Q19"/>
    <mergeCell ref="R19:S19"/>
    <mergeCell ref="T19:U19"/>
    <mergeCell ref="V19:W19"/>
    <mergeCell ref="N18:O18"/>
    <mergeCell ref="P18:Q18"/>
    <mergeCell ref="R18:S18"/>
    <mergeCell ref="T18:U18"/>
    <mergeCell ref="V18:W18"/>
    <mergeCell ref="L18:M18"/>
    <mergeCell ref="B21:C21"/>
    <mergeCell ref="D21:E21"/>
    <mergeCell ref="F21:G21"/>
    <mergeCell ref="H21:I21"/>
    <mergeCell ref="J21:K21"/>
    <mergeCell ref="B20:C20"/>
    <mergeCell ref="D20:E20"/>
    <mergeCell ref="F20:G20"/>
    <mergeCell ref="H20:I20"/>
    <mergeCell ref="J20:K20"/>
    <mergeCell ref="L21:M21"/>
    <mergeCell ref="N21:O21"/>
    <mergeCell ref="P21:Q21"/>
    <mergeCell ref="R21:S21"/>
    <mergeCell ref="T21:U21"/>
    <mergeCell ref="V21:W21"/>
    <mergeCell ref="N20:O20"/>
    <mergeCell ref="P20:Q20"/>
    <mergeCell ref="R20:S20"/>
    <mergeCell ref="T20:U20"/>
    <mergeCell ref="V20:W20"/>
    <mergeCell ref="L20:M20"/>
    <mergeCell ref="B23:C23"/>
    <mergeCell ref="D23:E23"/>
    <mergeCell ref="F23:G23"/>
    <mergeCell ref="H23:I23"/>
    <mergeCell ref="J23:K23"/>
    <mergeCell ref="B22:C22"/>
    <mergeCell ref="D22:E22"/>
    <mergeCell ref="F22:G22"/>
    <mergeCell ref="H22:I22"/>
    <mergeCell ref="J22:K22"/>
    <mergeCell ref="L23:M23"/>
    <mergeCell ref="N23:O23"/>
    <mergeCell ref="P23:Q23"/>
    <mergeCell ref="R23:S23"/>
    <mergeCell ref="T23:U23"/>
    <mergeCell ref="V23:W23"/>
    <mergeCell ref="N22:O22"/>
    <mergeCell ref="P22:Q22"/>
    <mergeCell ref="R22:S22"/>
    <mergeCell ref="T22:U22"/>
    <mergeCell ref="V22:W22"/>
    <mergeCell ref="L22:M22"/>
    <mergeCell ref="N24:O24"/>
    <mergeCell ref="P24:Q24"/>
    <mergeCell ref="R24:S24"/>
    <mergeCell ref="T24:U24"/>
    <mergeCell ref="V24:W24"/>
    <mergeCell ref="A27:W27"/>
    <mergeCell ref="B24:C24"/>
    <mergeCell ref="D24:E24"/>
    <mergeCell ref="F24:G24"/>
    <mergeCell ref="H24:I24"/>
    <mergeCell ref="J24:K24"/>
    <mergeCell ref="L24:M24"/>
    <mergeCell ref="R29:T30"/>
    <mergeCell ref="U29:W30"/>
    <mergeCell ref="E31:H31"/>
    <mergeCell ref="I31:K31"/>
    <mergeCell ref="L31:N31"/>
    <mergeCell ref="O31:Q31"/>
    <mergeCell ref="R31:T31"/>
    <mergeCell ref="U31:W31"/>
    <mergeCell ref="A29:A30"/>
    <mergeCell ref="B29:D30"/>
    <mergeCell ref="E29:H30"/>
    <mergeCell ref="I29:K30"/>
    <mergeCell ref="L29:N30"/>
    <mergeCell ref="O29:Q30"/>
    <mergeCell ref="E33:H33"/>
    <mergeCell ref="I33:K33"/>
    <mergeCell ref="L33:N33"/>
    <mergeCell ref="O33:Q33"/>
    <mergeCell ref="R33:T33"/>
    <mergeCell ref="U33:W33"/>
    <mergeCell ref="E32:H32"/>
    <mergeCell ref="I32:K32"/>
    <mergeCell ref="L32:N32"/>
    <mergeCell ref="O32:Q32"/>
    <mergeCell ref="R32:T32"/>
    <mergeCell ref="U32:W32"/>
    <mergeCell ref="E35:H35"/>
    <mergeCell ref="I35:K35"/>
    <mergeCell ref="L35:N35"/>
    <mergeCell ref="O35:Q35"/>
    <mergeCell ref="R35:T35"/>
    <mergeCell ref="U35:W35"/>
    <mergeCell ref="E34:H34"/>
    <mergeCell ref="I34:K34"/>
    <mergeCell ref="L34:N34"/>
    <mergeCell ref="O34:Q34"/>
    <mergeCell ref="R34:T34"/>
    <mergeCell ref="U34:W34"/>
    <mergeCell ref="E37:H37"/>
    <mergeCell ref="I37:K37"/>
    <mergeCell ref="L37:N37"/>
    <mergeCell ref="O37:Q37"/>
    <mergeCell ref="R37:T37"/>
    <mergeCell ref="U37:W37"/>
    <mergeCell ref="E36:H36"/>
    <mergeCell ref="I36:K36"/>
    <mergeCell ref="L36:N36"/>
    <mergeCell ref="O36:Q36"/>
    <mergeCell ref="R36:T36"/>
    <mergeCell ref="U36:W36"/>
    <mergeCell ref="E39:H39"/>
    <mergeCell ref="I39:K39"/>
    <mergeCell ref="L39:N39"/>
    <mergeCell ref="O39:Q39"/>
    <mergeCell ref="R39:T39"/>
    <mergeCell ref="U39:W39"/>
    <mergeCell ref="E38:H38"/>
    <mergeCell ref="I38:K38"/>
    <mergeCell ref="L38:N38"/>
    <mergeCell ref="O38:Q38"/>
    <mergeCell ref="R38:T38"/>
    <mergeCell ref="U38:W38"/>
    <mergeCell ref="E42:H42"/>
    <mergeCell ref="I42:K42"/>
    <mergeCell ref="L42:N42"/>
    <mergeCell ref="O42:Q42"/>
    <mergeCell ref="R42:T42"/>
    <mergeCell ref="U42:W42"/>
    <mergeCell ref="E40:H40"/>
    <mergeCell ref="I40:K40"/>
    <mergeCell ref="L40:N40"/>
    <mergeCell ref="O40:Q40"/>
    <mergeCell ref="R40:T40"/>
    <mergeCell ref="U40:W40"/>
  </mergeCells>
  <phoneticPr fontId="2"/>
  <printOptions horizontalCentered="1"/>
  <pageMargins left="0.39370078740157483" right="0.59055118110236227" top="0.59055118110236227" bottom="0.59055118110236227" header="0.11811023622047245" footer="0.11811023622047245"/>
  <pageSetup paperSize="9" scale="98" firstPageNumber="38" orientation="portrait" r:id="rId1"/>
  <headerFooter alignWithMargins="0">
    <oddFooter>&amp;C&amp;"ＭＳ 明朝,標準"&amp;10&amp;P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C76E4-90D2-42F4-8BAC-63A491C4AB9D}">
  <sheetPr>
    <pageSetUpPr fitToPage="1"/>
  </sheetPr>
  <dimension ref="A4:G57"/>
  <sheetViews>
    <sheetView view="pageBreakPreview" zoomScaleNormal="120" zoomScaleSheetLayoutView="100" workbookViewId="0">
      <selection activeCell="I7" sqref="I7"/>
    </sheetView>
  </sheetViews>
  <sheetFormatPr defaultColWidth="9" defaultRowHeight="15" customHeight="1"/>
  <cols>
    <col min="1" max="1" width="3.81640625" style="2" customWidth="1"/>
    <col min="2" max="2" width="40.90625" style="2" customWidth="1"/>
    <col min="3" max="3" width="4.36328125" style="2" customWidth="1"/>
    <col min="4" max="4" width="2.453125" style="2" customWidth="1"/>
    <col min="5" max="5" width="3.81640625" style="2" customWidth="1"/>
    <col min="6" max="6" width="43.81640625" style="2" bestFit="1" customWidth="1"/>
    <col min="7" max="7" width="4.36328125" style="2" customWidth="1"/>
    <col min="8" max="256" width="9" style="2"/>
    <col min="257" max="257" width="3.81640625" style="2" customWidth="1"/>
    <col min="258" max="258" width="40.90625" style="2" customWidth="1"/>
    <col min="259" max="259" width="4.36328125" style="2" customWidth="1"/>
    <col min="260" max="260" width="2.453125" style="2" customWidth="1"/>
    <col min="261" max="261" width="3.81640625" style="2" customWidth="1"/>
    <col min="262" max="262" width="43.81640625" style="2" bestFit="1" customWidth="1"/>
    <col min="263" max="263" width="4.36328125" style="2" customWidth="1"/>
    <col min="264" max="512" width="9" style="2"/>
    <col min="513" max="513" width="3.81640625" style="2" customWidth="1"/>
    <col min="514" max="514" width="40.90625" style="2" customWidth="1"/>
    <col min="515" max="515" width="4.36328125" style="2" customWidth="1"/>
    <col min="516" max="516" width="2.453125" style="2" customWidth="1"/>
    <col min="517" max="517" width="3.81640625" style="2" customWidth="1"/>
    <col min="518" max="518" width="43.81640625" style="2" bestFit="1" customWidth="1"/>
    <col min="519" max="519" width="4.36328125" style="2" customWidth="1"/>
    <col min="520" max="768" width="9" style="2"/>
    <col min="769" max="769" width="3.81640625" style="2" customWidth="1"/>
    <col min="770" max="770" width="40.90625" style="2" customWidth="1"/>
    <col min="771" max="771" width="4.36328125" style="2" customWidth="1"/>
    <col min="772" max="772" width="2.453125" style="2" customWidth="1"/>
    <col min="773" max="773" width="3.81640625" style="2" customWidth="1"/>
    <col min="774" max="774" width="43.81640625" style="2" bestFit="1" customWidth="1"/>
    <col min="775" max="775" width="4.36328125" style="2" customWidth="1"/>
    <col min="776" max="1024" width="9" style="2"/>
    <col min="1025" max="1025" width="3.81640625" style="2" customWidth="1"/>
    <col min="1026" max="1026" width="40.90625" style="2" customWidth="1"/>
    <col min="1027" max="1027" width="4.36328125" style="2" customWidth="1"/>
    <col min="1028" max="1028" width="2.453125" style="2" customWidth="1"/>
    <col min="1029" max="1029" width="3.81640625" style="2" customWidth="1"/>
    <col min="1030" max="1030" width="43.81640625" style="2" bestFit="1" customWidth="1"/>
    <col min="1031" max="1031" width="4.36328125" style="2" customWidth="1"/>
    <col min="1032" max="1280" width="9" style="2"/>
    <col min="1281" max="1281" width="3.81640625" style="2" customWidth="1"/>
    <col min="1282" max="1282" width="40.90625" style="2" customWidth="1"/>
    <col min="1283" max="1283" width="4.36328125" style="2" customWidth="1"/>
    <col min="1284" max="1284" width="2.453125" style="2" customWidth="1"/>
    <col min="1285" max="1285" width="3.81640625" style="2" customWidth="1"/>
    <col min="1286" max="1286" width="43.81640625" style="2" bestFit="1" customWidth="1"/>
    <col min="1287" max="1287" width="4.36328125" style="2" customWidth="1"/>
    <col min="1288" max="1536" width="9" style="2"/>
    <col min="1537" max="1537" width="3.81640625" style="2" customWidth="1"/>
    <col min="1538" max="1538" width="40.90625" style="2" customWidth="1"/>
    <col min="1539" max="1539" width="4.36328125" style="2" customWidth="1"/>
    <col min="1540" max="1540" width="2.453125" style="2" customWidth="1"/>
    <col min="1541" max="1541" width="3.81640625" style="2" customWidth="1"/>
    <col min="1542" max="1542" width="43.81640625" style="2" bestFit="1" customWidth="1"/>
    <col min="1543" max="1543" width="4.36328125" style="2" customWidth="1"/>
    <col min="1544" max="1792" width="9" style="2"/>
    <col min="1793" max="1793" width="3.81640625" style="2" customWidth="1"/>
    <col min="1794" max="1794" width="40.90625" style="2" customWidth="1"/>
    <col min="1795" max="1795" width="4.36328125" style="2" customWidth="1"/>
    <col min="1796" max="1796" width="2.453125" style="2" customWidth="1"/>
    <col min="1797" max="1797" width="3.81640625" style="2" customWidth="1"/>
    <col min="1798" max="1798" width="43.81640625" style="2" bestFit="1" customWidth="1"/>
    <col min="1799" max="1799" width="4.36328125" style="2" customWidth="1"/>
    <col min="1800" max="2048" width="9" style="2"/>
    <col min="2049" max="2049" width="3.81640625" style="2" customWidth="1"/>
    <col min="2050" max="2050" width="40.90625" style="2" customWidth="1"/>
    <col min="2051" max="2051" width="4.36328125" style="2" customWidth="1"/>
    <col min="2052" max="2052" width="2.453125" style="2" customWidth="1"/>
    <col min="2053" max="2053" width="3.81640625" style="2" customWidth="1"/>
    <col min="2054" max="2054" width="43.81640625" style="2" bestFit="1" customWidth="1"/>
    <col min="2055" max="2055" width="4.36328125" style="2" customWidth="1"/>
    <col min="2056" max="2304" width="9" style="2"/>
    <col min="2305" max="2305" width="3.81640625" style="2" customWidth="1"/>
    <col min="2306" max="2306" width="40.90625" style="2" customWidth="1"/>
    <col min="2307" max="2307" width="4.36328125" style="2" customWidth="1"/>
    <col min="2308" max="2308" width="2.453125" style="2" customWidth="1"/>
    <col min="2309" max="2309" width="3.81640625" style="2" customWidth="1"/>
    <col min="2310" max="2310" width="43.81640625" style="2" bestFit="1" customWidth="1"/>
    <col min="2311" max="2311" width="4.36328125" style="2" customWidth="1"/>
    <col min="2312" max="2560" width="9" style="2"/>
    <col min="2561" max="2561" width="3.81640625" style="2" customWidth="1"/>
    <col min="2562" max="2562" width="40.90625" style="2" customWidth="1"/>
    <col min="2563" max="2563" width="4.36328125" style="2" customWidth="1"/>
    <col min="2564" max="2564" width="2.453125" style="2" customWidth="1"/>
    <col min="2565" max="2565" width="3.81640625" style="2" customWidth="1"/>
    <col min="2566" max="2566" width="43.81640625" style="2" bestFit="1" customWidth="1"/>
    <col min="2567" max="2567" width="4.36328125" style="2" customWidth="1"/>
    <col min="2568" max="2816" width="9" style="2"/>
    <col min="2817" max="2817" width="3.81640625" style="2" customWidth="1"/>
    <col min="2818" max="2818" width="40.90625" style="2" customWidth="1"/>
    <col min="2819" max="2819" width="4.36328125" style="2" customWidth="1"/>
    <col min="2820" max="2820" width="2.453125" style="2" customWidth="1"/>
    <col min="2821" max="2821" width="3.81640625" style="2" customWidth="1"/>
    <col min="2822" max="2822" width="43.81640625" style="2" bestFit="1" customWidth="1"/>
    <col min="2823" max="2823" width="4.36328125" style="2" customWidth="1"/>
    <col min="2824" max="3072" width="9" style="2"/>
    <col min="3073" max="3073" width="3.81640625" style="2" customWidth="1"/>
    <col min="3074" max="3074" width="40.90625" style="2" customWidth="1"/>
    <col min="3075" max="3075" width="4.36328125" style="2" customWidth="1"/>
    <col min="3076" max="3076" width="2.453125" style="2" customWidth="1"/>
    <col min="3077" max="3077" width="3.81640625" style="2" customWidth="1"/>
    <col min="3078" max="3078" width="43.81640625" style="2" bestFit="1" customWidth="1"/>
    <col min="3079" max="3079" width="4.36328125" style="2" customWidth="1"/>
    <col min="3080" max="3328" width="9" style="2"/>
    <col min="3329" max="3329" width="3.81640625" style="2" customWidth="1"/>
    <col min="3330" max="3330" width="40.90625" style="2" customWidth="1"/>
    <col min="3331" max="3331" width="4.36328125" style="2" customWidth="1"/>
    <col min="3332" max="3332" width="2.453125" style="2" customWidth="1"/>
    <col min="3333" max="3333" width="3.81640625" style="2" customWidth="1"/>
    <col min="3334" max="3334" width="43.81640625" style="2" bestFit="1" customWidth="1"/>
    <col min="3335" max="3335" width="4.36328125" style="2" customWidth="1"/>
    <col min="3336" max="3584" width="9" style="2"/>
    <col min="3585" max="3585" width="3.81640625" style="2" customWidth="1"/>
    <col min="3586" max="3586" width="40.90625" style="2" customWidth="1"/>
    <col min="3587" max="3587" width="4.36328125" style="2" customWidth="1"/>
    <col min="3588" max="3588" width="2.453125" style="2" customWidth="1"/>
    <col min="3589" max="3589" width="3.81640625" style="2" customWidth="1"/>
    <col min="3590" max="3590" width="43.81640625" style="2" bestFit="1" customWidth="1"/>
    <col min="3591" max="3591" width="4.36328125" style="2" customWidth="1"/>
    <col min="3592" max="3840" width="9" style="2"/>
    <col min="3841" max="3841" width="3.81640625" style="2" customWidth="1"/>
    <col min="3842" max="3842" width="40.90625" style="2" customWidth="1"/>
    <col min="3843" max="3843" width="4.36328125" style="2" customWidth="1"/>
    <col min="3844" max="3844" width="2.453125" style="2" customWidth="1"/>
    <col min="3845" max="3845" width="3.81640625" style="2" customWidth="1"/>
    <col min="3846" max="3846" width="43.81640625" style="2" bestFit="1" customWidth="1"/>
    <col min="3847" max="3847" width="4.36328125" style="2" customWidth="1"/>
    <col min="3848" max="4096" width="9" style="2"/>
    <col min="4097" max="4097" width="3.81640625" style="2" customWidth="1"/>
    <col min="4098" max="4098" width="40.90625" style="2" customWidth="1"/>
    <col min="4099" max="4099" width="4.36328125" style="2" customWidth="1"/>
    <col min="4100" max="4100" width="2.453125" style="2" customWidth="1"/>
    <col min="4101" max="4101" width="3.81640625" style="2" customWidth="1"/>
    <col min="4102" max="4102" width="43.81640625" style="2" bestFit="1" customWidth="1"/>
    <col min="4103" max="4103" width="4.36328125" style="2" customWidth="1"/>
    <col min="4104" max="4352" width="9" style="2"/>
    <col min="4353" max="4353" width="3.81640625" style="2" customWidth="1"/>
    <col min="4354" max="4354" width="40.90625" style="2" customWidth="1"/>
    <col min="4355" max="4355" width="4.36328125" style="2" customWidth="1"/>
    <col min="4356" max="4356" width="2.453125" style="2" customWidth="1"/>
    <col min="4357" max="4357" width="3.81640625" style="2" customWidth="1"/>
    <col min="4358" max="4358" width="43.81640625" style="2" bestFit="1" customWidth="1"/>
    <col min="4359" max="4359" width="4.36328125" style="2" customWidth="1"/>
    <col min="4360" max="4608" width="9" style="2"/>
    <col min="4609" max="4609" width="3.81640625" style="2" customWidth="1"/>
    <col min="4610" max="4610" width="40.90625" style="2" customWidth="1"/>
    <col min="4611" max="4611" width="4.36328125" style="2" customWidth="1"/>
    <col min="4612" max="4612" width="2.453125" style="2" customWidth="1"/>
    <col min="4613" max="4613" width="3.81640625" style="2" customWidth="1"/>
    <col min="4614" max="4614" width="43.81640625" style="2" bestFit="1" customWidth="1"/>
    <col min="4615" max="4615" width="4.36328125" style="2" customWidth="1"/>
    <col min="4616" max="4864" width="9" style="2"/>
    <col min="4865" max="4865" width="3.81640625" style="2" customWidth="1"/>
    <col min="4866" max="4866" width="40.90625" style="2" customWidth="1"/>
    <col min="4867" max="4867" width="4.36328125" style="2" customWidth="1"/>
    <col min="4868" max="4868" width="2.453125" style="2" customWidth="1"/>
    <col min="4869" max="4869" width="3.81640625" style="2" customWidth="1"/>
    <col min="4870" max="4870" width="43.81640625" style="2" bestFit="1" customWidth="1"/>
    <col min="4871" max="4871" width="4.36328125" style="2" customWidth="1"/>
    <col min="4872" max="5120" width="9" style="2"/>
    <col min="5121" max="5121" width="3.81640625" style="2" customWidth="1"/>
    <col min="5122" max="5122" width="40.90625" style="2" customWidth="1"/>
    <col min="5123" max="5123" width="4.36328125" style="2" customWidth="1"/>
    <col min="5124" max="5124" width="2.453125" style="2" customWidth="1"/>
    <col min="5125" max="5125" width="3.81640625" style="2" customWidth="1"/>
    <col min="5126" max="5126" width="43.81640625" style="2" bestFit="1" customWidth="1"/>
    <col min="5127" max="5127" width="4.36328125" style="2" customWidth="1"/>
    <col min="5128" max="5376" width="9" style="2"/>
    <col min="5377" max="5377" width="3.81640625" style="2" customWidth="1"/>
    <col min="5378" max="5378" width="40.90625" style="2" customWidth="1"/>
    <col min="5379" max="5379" width="4.36328125" style="2" customWidth="1"/>
    <col min="5380" max="5380" width="2.453125" style="2" customWidth="1"/>
    <col min="5381" max="5381" width="3.81640625" style="2" customWidth="1"/>
    <col min="5382" max="5382" width="43.81640625" style="2" bestFit="1" customWidth="1"/>
    <col min="5383" max="5383" width="4.36328125" style="2" customWidth="1"/>
    <col min="5384" max="5632" width="9" style="2"/>
    <col min="5633" max="5633" width="3.81640625" style="2" customWidth="1"/>
    <col min="5634" max="5634" width="40.90625" style="2" customWidth="1"/>
    <col min="5635" max="5635" width="4.36328125" style="2" customWidth="1"/>
    <col min="5636" max="5636" width="2.453125" style="2" customWidth="1"/>
    <col min="5637" max="5637" width="3.81640625" style="2" customWidth="1"/>
    <col min="5638" max="5638" width="43.81640625" style="2" bestFit="1" customWidth="1"/>
    <col min="5639" max="5639" width="4.36328125" style="2" customWidth="1"/>
    <col min="5640" max="5888" width="9" style="2"/>
    <col min="5889" max="5889" width="3.81640625" style="2" customWidth="1"/>
    <col min="5890" max="5890" width="40.90625" style="2" customWidth="1"/>
    <col min="5891" max="5891" width="4.36328125" style="2" customWidth="1"/>
    <col min="5892" max="5892" width="2.453125" style="2" customWidth="1"/>
    <col min="5893" max="5893" width="3.81640625" style="2" customWidth="1"/>
    <col min="5894" max="5894" width="43.81640625" style="2" bestFit="1" customWidth="1"/>
    <col min="5895" max="5895" width="4.36328125" style="2" customWidth="1"/>
    <col min="5896" max="6144" width="9" style="2"/>
    <col min="6145" max="6145" width="3.81640625" style="2" customWidth="1"/>
    <col min="6146" max="6146" width="40.90625" style="2" customWidth="1"/>
    <col min="6147" max="6147" width="4.36328125" style="2" customWidth="1"/>
    <col min="6148" max="6148" width="2.453125" style="2" customWidth="1"/>
    <col min="6149" max="6149" width="3.81640625" style="2" customWidth="1"/>
    <col min="6150" max="6150" width="43.81640625" style="2" bestFit="1" customWidth="1"/>
    <col min="6151" max="6151" width="4.36328125" style="2" customWidth="1"/>
    <col min="6152" max="6400" width="9" style="2"/>
    <col min="6401" max="6401" width="3.81640625" style="2" customWidth="1"/>
    <col min="6402" max="6402" width="40.90625" style="2" customWidth="1"/>
    <col min="6403" max="6403" width="4.36328125" style="2" customWidth="1"/>
    <col min="6404" max="6404" width="2.453125" style="2" customWidth="1"/>
    <col min="6405" max="6405" width="3.81640625" style="2" customWidth="1"/>
    <col min="6406" max="6406" width="43.81640625" style="2" bestFit="1" customWidth="1"/>
    <col min="6407" max="6407" width="4.36328125" style="2" customWidth="1"/>
    <col min="6408" max="6656" width="9" style="2"/>
    <col min="6657" max="6657" width="3.81640625" style="2" customWidth="1"/>
    <col min="6658" max="6658" width="40.90625" style="2" customWidth="1"/>
    <col min="6659" max="6659" width="4.36328125" style="2" customWidth="1"/>
    <col min="6660" max="6660" width="2.453125" style="2" customWidth="1"/>
    <col min="6661" max="6661" width="3.81640625" style="2" customWidth="1"/>
    <col min="6662" max="6662" width="43.81640625" style="2" bestFit="1" customWidth="1"/>
    <col min="6663" max="6663" width="4.36328125" style="2" customWidth="1"/>
    <col min="6664" max="6912" width="9" style="2"/>
    <col min="6913" max="6913" width="3.81640625" style="2" customWidth="1"/>
    <col min="6914" max="6914" width="40.90625" style="2" customWidth="1"/>
    <col min="6915" max="6915" width="4.36328125" style="2" customWidth="1"/>
    <col min="6916" max="6916" width="2.453125" style="2" customWidth="1"/>
    <col min="6917" max="6917" width="3.81640625" style="2" customWidth="1"/>
    <col min="6918" max="6918" width="43.81640625" style="2" bestFit="1" customWidth="1"/>
    <col min="6919" max="6919" width="4.36328125" style="2" customWidth="1"/>
    <col min="6920" max="7168" width="9" style="2"/>
    <col min="7169" max="7169" width="3.81640625" style="2" customWidth="1"/>
    <col min="7170" max="7170" width="40.90625" style="2" customWidth="1"/>
    <col min="7171" max="7171" width="4.36328125" style="2" customWidth="1"/>
    <col min="7172" max="7172" width="2.453125" style="2" customWidth="1"/>
    <col min="7173" max="7173" width="3.81640625" style="2" customWidth="1"/>
    <col min="7174" max="7174" width="43.81640625" style="2" bestFit="1" customWidth="1"/>
    <col min="7175" max="7175" width="4.36328125" style="2" customWidth="1"/>
    <col min="7176" max="7424" width="9" style="2"/>
    <col min="7425" max="7425" width="3.81640625" style="2" customWidth="1"/>
    <col min="7426" max="7426" width="40.90625" style="2" customWidth="1"/>
    <col min="7427" max="7427" width="4.36328125" style="2" customWidth="1"/>
    <col min="7428" max="7428" width="2.453125" style="2" customWidth="1"/>
    <col min="7429" max="7429" width="3.81640625" style="2" customWidth="1"/>
    <col min="7430" max="7430" width="43.81640625" style="2" bestFit="1" customWidth="1"/>
    <col min="7431" max="7431" width="4.36328125" style="2" customWidth="1"/>
    <col min="7432" max="7680" width="9" style="2"/>
    <col min="7681" max="7681" width="3.81640625" style="2" customWidth="1"/>
    <col min="7682" max="7682" width="40.90625" style="2" customWidth="1"/>
    <col min="7683" max="7683" width="4.36328125" style="2" customWidth="1"/>
    <col min="7684" max="7684" width="2.453125" style="2" customWidth="1"/>
    <col min="7685" max="7685" width="3.81640625" style="2" customWidth="1"/>
    <col min="7686" max="7686" width="43.81640625" style="2" bestFit="1" customWidth="1"/>
    <col min="7687" max="7687" width="4.36328125" style="2" customWidth="1"/>
    <col min="7688" max="7936" width="9" style="2"/>
    <col min="7937" max="7937" width="3.81640625" style="2" customWidth="1"/>
    <col min="7938" max="7938" width="40.90625" style="2" customWidth="1"/>
    <col min="7939" max="7939" width="4.36328125" style="2" customWidth="1"/>
    <col min="7940" max="7940" width="2.453125" style="2" customWidth="1"/>
    <col min="7941" max="7941" width="3.81640625" style="2" customWidth="1"/>
    <col min="7942" max="7942" width="43.81640625" style="2" bestFit="1" customWidth="1"/>
    <col min="7943" max="7943" width="4.36328125" style="2" customWidth="1"/>
    <col min="7944" max="8192" width="9" style="2"/>
    <col min="8193" max="8193" width="3.81640625" style="2" customWidth="1"/>
    <col min="8194" max="8194" width="40.90625" style="2" customWidth="1"/>
    <col min="8195" max="8195" width="4.36328125" style="2" customWidth="1"/>
    <col min="8196" max="8196" width="2.453125" style="2" customWidth="1"/>
    <col min="8197" max="8197" width="3.81640625" style="2" customWidth="1"/>
    <col min="8198" max="8198" width="43.81640625" style="2" bestFit="1" customWidth="1"/>
    <col min="8199" max="8199" width="4.36328125" style="2" customWidth="1"/>
    <col min="8200" max="8448" width="9" style="2"/>
    <col min="8449" max="8449" width="3.81640625" style="2" customWidth="1"/>
    <col min="8450" max="8450" width="40.90625" style="2" customWidth="1"/>
    <col min="8451" max="8451" width="4.36328125" style="2" customWidth="1"/>
    <col min="8452" max="8452" width="2.453125" style="2" customWidth="1"/>
    <col min="8453" max="8453" width="3.81640625" style="2" customWidth="1"/>
    <col min="8454" max="8454" width="43.81640625" style="2" bestFit="1" customWidth="1"/>
    <col min="8455" max="8455" width="4.36328125" style="2" customWidth="1"/>
    <col min="8456" max="8704" width="9" style="2"/>
    <col min="8705" max="8705" width="3.81640625" style="2" customWidth="1"/>
    <col min="8706" max="8706" width="40.90625" style="2" customWidth="1"/>
    <col min="8707" max="8707" width="4.36328125" style="2" customWidth="1"/>
    <col min="8708" max="8708" width="2.453125" style="2" customWidth="1"/>
    <col min="8709" max="8709" width="3.81640625" style="2" customWidth="1"/>
    <col min="8710" max="8710" width="43.81640625" style="2" bestFit="1" customWidth="1"/>
    <col min="8711" max="8711" width="4.36328125" style="2" customWidth="1"/>
    <col min="8712" max="8960" width="9" style="2"/>
    <col min="8961" max="8961" width="3.81640625" style="2" customWidth="1"/>
    <col min="8962" max="8962" width="40.90625" style="2" customWidth="1"/>
    <col min="8963" max="8963" width="4.36328125" style="2" customWidth="1"/>
    <col min="8964" max="8964" width="2.453125" style="2" customWidth="1"/>
    <col min="8965" max="8965" width="3.81640625" style="2" customWidth="1"/>
    <col min="8966" max="8966" width="43.81640625" style="2" bestFit="1" customWidth="1"/>
    <col min="8967" max="8967" width="4.36328125" style="2" customWidth="1"/>
    <col min="8968" max="9216" width="9" style="2"/>
    <col min="9217" max="9217" width="3.81640625" style="2" customWidth="1"/>
    <col min="9218" max="9218" width="40.90625" style="2" customWidth="1"/>
    <col min="9219" max="9219" width="4.36328125" style="2" customWidth="1"/>
    <col min="9220" max="9220" width="2.453125" style="2" customWidth="1"/>
    <col min="9221" max="9221" width="3.81640625" style="2" customWidth="1"/>
    <col min="9222" max="9222" width="43.81640625" style="2" bestFit="1" customWidth="1"/>
    <col min="9223" max="9223" width="4.36328125" style="2" customWidth="1"/>
    <col min="9224" max="9472" width="9" style="2"/>
    <col min="9473" max="9473" width="3.81640625" style="2" customWidth="1"/>
    <col min="9474" max="9474" width="40.90625" style="2" customWidth="1"/>
    <col min="9475" max="9475" width="4.36328125" style="2" customWidth="1"/>
    <col min="9476" max="9476" width="2.453125" style="2" customWidth="1"/>
    <col min="9477" max="9477" width="3.81640625" style="2" customWidth="1"/>
    <col min="9478" max="9478" width="43.81640625" style="2" bestFit="1" customWidth="1"/>
    <col min="9479" max="9479" width="4.36328125" style="2" customWidth="1"/>
    <col min="9480" max="9728" width="9" style="2"/>
    <col min="9729" max="9729" width="3.81640625" style="2" customWidth="1"/>
    <col min="9730" max="9730" width="40.90625" style="2" customWidth="1"/>
    <col min="9731" max="9731" width="4.36328125" style="2" customWidth="1"/>
    <col min="9732" max="9732" width="2.453125" style="2" customWidth="1"/>
    <col min="9733" max="9733" width="3.81640625" style="2" customWidth="1"/>
    <col min="9734" max="9734" width="43.81640625" style="2" bestFit="1" customWidth="1"/>
    <col min="9735" max="9735" width="4.36328125" style="2" customWidth="1"/>
    <col min="9736" max="9984" width="9" style="2"/>
    <col min="9985" max="9985" width="3.81640625" style="2" customWidth="1"/>
    <col min="9986" max="9986" width="40.90625" style="2" customWidth="1"/>
    <col min="9987" max="9987" width="4.36328125" style="2" customWidth="1"/>
    <col min="9988" max="9988" width="2.453125" style="2" customWidth="1"/>
    <col min="9989" max="9989" width="3.81640625" style="2" customWidth="1"/>
    <col min="9990" max="9990" width="43.81640625" style="2" bestFit="1" customWidth="1"/>
    <col min="9991" max="9991" width="4.36328125" style="2" customWidth="1"/>
    <col min="9992" max="10240" width="9" style="2"/>
    <col min="10241" max="10241" width="3.81640625" style="2" customWidth="1"/>
    <col min="10242" max="10242" width="40.90625" style="2" customWidth="1"/>
    <col min="10243" max="10243" width="4.36328125" style="2" customWidth="1"/>
    <col min="10244" max="10244" width="2.453125" style="2" customWidth="1"/>
    <col min="10245" max="10245" width="3.81640625" style="2" customWidth="1"/>
    <col min="10246" max="10246" width="43.81640625" style="2" bestFit="1" customWidth="1"/>
    <col min="10247" max="10247" width="4.36328125" style="2" customWidth="1"/>
    <col min="10248" max="10496" width="9" style="2"/>
    <col min="10497" max="10497" width="3.81640625" style="2" customWidth="1"/>
    <col min="10498" max="10498" width="40.90625" style="2" customWidth="1"/>
    <col min="10499" max="10499" width="4.36328125" style="2" customWidth="1"/>
    <col min="10500" max="10500" width="2.453125" style="2" customWidth="1"/>
    <col min="10501" max="10501" width="3.81640625" style="2" customWidth="1"/>
    <col min="10502" max="10502" width="43.81640625" style="2" bestFit="1" customWidth="1"/>
    <col min="10503" max="10503" width="4.36328125" style="2" customWidth="1"/>
    <col min="10504" max="10752" width="9" style="2"/>
    <col min="10753" max="10753" width="3.81640625" style="2" customWidth="1"/>
    <col min="10754" max="10754" width="40.90625" style="2" customWidth="1"/>
    <col min="10755" max="10755" width="4.36328125" style="2" customWidth="1"/>
    <col min="10756" max="10756" width="2.453125" style="2" customWidth="1"/>
    <col min="10757" max="10757" width="3.81640625" style="2" customWidth="1"/>
    <col min="10758" max="10758" width="43.81640625" style="2" bestFit="1" customWidth="1"/>
    <col min="10759" max="10759" width="4.36328125" style="2" customWidth="1"/>
    <col min="10760" max="11008" width="9" style="2"/>
    <col min="11009" max="11009" width="3.81640625" style="2" customWidth="1"/>
    <col min="11010" max="11010" width="40.90625" style="2" customWidth="1"/>
    <col min="11011" max="11011" width="4.36328125" style="2" customWidth="1"/>
    <col min="11012" max="11012" width="2.453125" style="2" customWidth="1"/>
    <col min="11013" max="11013" width="3.81640625" style="2" customWidth="1"/>
    <col min="11014" max="11014" width="43.81640625" style="2" bestFit="1" customWidth="1"/>
    <col min="11015" max="11015" width="4.36328125" style="2" customWidth="1"/>
    <col min="11016" max="11264" width="9" style="2"/>
    <col min="11265" max="11265" width="3.81640625" style="2" customWidth="1"/>
    <col min="11266" max="11266" width="40.90625" style="2" customWidth="1"/>
    <col min="11267" max="11267" width="4.36328125" style="2" customWidth="1"/>
    <col min="11268" max="11268" width="2.453125" style="2" customWidth="1"/>
    <col min="11269" max="11269" width="3.81640625" style="2" customWidth="1"/>
    <col min="11270" max="11270" width="43.81640625" style="2" bestFit="1" customWidth="1"/>
    <col min="11271" max="11271" width="4.36328125" style="2" customWidth="1"/>
    <col min="11272" max="11520" width="9" style="2"/>
    <col min="11521" max="11521" width="3.81640625" style="2" customWidth="1"/>
    <col min="11522" max="11522" width="40.90625" style="2" customWidth="1"/>
    <col min="11523" max="11523" width="4.36328125" style="2" customWidth="1"/>
    <col min="11524" max="11524" width="2.453125" style="2" customWidth="1"/>
    <col min="11525" max="11525" width="3.81640625" style="2" customWidth="1"/>
    <col min="11526" max="11526" width="43.81640625" style="2" bestFit="1" customWidth="1"/>
    <col min="11527" max="11527" width="4.36328125" style="2" customWidth="1"/>
    <col min="11528" max="11776" width="9" style="2"/>
    <col min="11777" max="11777" width="3.81640625" style="2" customWidth="1"/>
    <col min="11778" max="11778" width="40.90625" style="2" customWidth="1"/>
    <col min="11779" max="11779" width="4.36328125" style="2" customWidth="1"/>
    <col min="11780" max="11780" width="2.453125" style="2" customWidth="1"/>
    <col min="11781" max="11781" width="3.81640625" style="2" customWidth="1"/>
    <col min="11782" max="11782" width="43.81640625" style="2" bestFit="1" customWidth="1"/>
    <col min="11783" max="11783" width="4.36328125" style="2" customWidth="1"/>
    <col min="11784" max="12032" width="9" style="2"/>
    <col min="12033" max="12033" width="3.81640625" style="2" customWidth="1"/>
    <col min="12034" max="12034" width="40.90625" style="2" customWidth="1"/>
    <col min="12035" max="12035" width="4.36328125" style="2" customWidth="1"/>
    <col min="12036" max="12036" width="2.453125" style="2" customWidth="1"/>
    <col min="12037" max="12037" width="3.81640625" style="2" customWidth="1"/>
    <col min="12038" max="12038" width="43.81640625" style="2" bestFit="1" customWidth="1"/>
    <col min="12039" max="12039" width="4.36328125" style="2" customWidth="1"/>
    <col min="12040" max="12288" width="9" style="2"/>
    <col min="12289" max="12289" width="3.81640625" style="2" customWidth="1"/>
    <col min="12290" max="12290" width="40.90625" style="2" customWidth="1"/>
    <col min="12291" max="12291" width="4.36328125" style="2" customWidth="1"/>
    <col min="12292" max="12292" width="2.453125" style="2" customWidth="1"/>
    <col min="12293" max="12293" width="3.81640625" style="2" customWidth="1"/>
    <col min="12294" max="12294" width="43.81640625" style="2" bestFit="1" customWidth="1"/>
    <col min="12295" max="12295" width="4.36328125" style="2" customWidth="1"/>
    <col min="12296" max="12544" width="9" style="2"/>
    <col min="12545" max="12545" width="3.81640625" style="2" customWidth="1"/>
    <col min="12546" max="12546" width="40.90625" style="2" customWidth="1"/>
    <col min="12547" max="12547" width="4.36328125" style="2" customWidth="1"/>
    <col min="12548" max="12548" width="2.453125" style="2" customWidth="1"/>
    <col min="12549" max="12549" width="3.81640625" style="2" customWidth="1"/>
    <col min="12550" max="12550" width="43.81640625" style="2" bestFit="1" customWidth="1"/>
    <col min="12551" max="12551" width="4.36328125" style="2" customWidth="1"/>
    <col min="12552" max="12800" width="9" style="2"/>
    <col min="12801" max="12801" width="3.81640625" style="2" customWidth="1"/>
    <col min="12802" max="12802" width="40.90625" style="2" customWidth="1"/>
    <col min="12803" max="12803" width="4.36328125" style="2" customWidth="1"/>
    <col min="12804" max="12804" width="2.453125" style="2" customWidth="1"/>
    <col min="12805" max="12805" width="3.81640625" style="2" customWidth="1"/>
    <col min="12806" max="12806" width="43.81640625" style="2" bestFit="1" customWidth="1"/>
    <col min="12807" max="12807" width="4.36328125" style="2" customWidth="1"/>
    <col min="12808" max="13056" width="9" style="2"/>
    <col min="13057" max="13057" width="3.81640625" style="2" customWidth="1"/>
    <col min="13058" max="13058" width="40.90625" style="2" customWidth="1"/>
    <col min="13059" max="13059" width="4.36328125" style="2" customWidth="1"/>
    <col min="13060" max="13060" width="2.453125" style="2" customWidth="1"/>
    <col min="13061" max="13061" width="3.81640625" style="2" customWidth="1"/>
    <col min="13062" max="13062" width="43.81640625" style="2" bestFit="1" customWidth="1"/>
    <col min="13063" max="13063" width="4.36328125" style="2" customWidth="1"/>
    <col min="13064" max="13312" width="9" style="2"/>
    <col min="13313" max="13313" width="3.81640625" style="2" customWidth="1"/>
    <col min="13314" max="13314" width="40.90625" style="2" customWidth="1"/>
    <col min="13315" max="13315" width="4.36328125" style="2" customWidth="1"/>
    <col min="13316" max="13316" width="2.453125" style="2" customWidth="1"/>
    <col min="13317" max="13317" width="3.81640625" style="2" customWidth="1"/>
    <col min="13318" max="13318" width="43.81640625" style="2" bestFit="1" customWidth="1"/>
    <col min="13319" max="13319" width="4.36328125" style="2" customWidth="1"/>
    <col min="13320" max="13568" width="9" style="2"/>
    <col min="13569" max="13569" width="3.81640625" style="2" customWidth="1"/>
    <col min="13570" max="13570" width="40.90625" style="2" customWidth="1"/>
    <col min="13571" max="13571" width="4.36328125" style="2" customWidth="1"/>
    <col min="13572" max="13572" width="2.453125" style="2" customWidth="1"/>
    <col min="13573" max="13573" width="3.81640625" style="2" customWidth="1"/>
    <col min="13574" max="13574" width="43.81640625" style="2" bestFit="1" customWidth="1"/>
    <col min="13575" max="13575" width="4.36328125" style="2" customWidth="1"/>
    <col min="13576" max="13824" width="9" style="2"/>
    <col min="13825" max="13825" width="3.81640625" style="2" customWidth="1"/>
    <col min="13826" max="13826" width="40.90625" style="2" customWidth="1"/>
    <col min="13827" max="13827" width="4.36328125" style="2" customWidth="1"/>
    <col min="13828" max="13828" width="2.453125" style="2" customWidth="1"/>
    <col min="13829" max="13829" width="3.81640625" style="2" customWidth="1"/>
    <col min="13830" max="13830" width="43.81640625" style="2" bestFit="1" customWidth="1"/>
    <col min="13831" max="13831" width="4.36328125" style="2" customWidth="1"/>
    <col min="13832" max="14080" width="9" style="2"/>
    <col min="14081" max="14081" width="3.81640625" style="2" customWidth="1"/>
    <col min="14082" max="14082" width="40.90625" style="2" customWidth="1"/>
    <col min="14083" max="14083" width="4.36328125" style="2" customWidth="1"/>
    <col min="14084" max="14084" width="2.453125" style="2" customWidth="1"/>
    <col min="14085" max="14085" width="3.81640625" style="2" customWidth="1"/>
    <col min="14086" max="14086" width="43.81640625" style="2" bestFit="1" customWidth="1"/>
    <col min="14087" max="14087" width="4.36328125" style="2" customWidth="1"/>
    <col min="14088" max="14336" width="9" style="2"/>
    <col min="14337" max="14337" width="3.81640625" style="2" customWidth="1"/>
    <col min="14338" max="14338" width="40.90625" style="2" customWidth="1"/>
    <col min="14339" max="14339" width="4.36328125" style="2" customWidth="1"/>
    <col min="14340" max="14340" width="2.453125" style="2" customWidth="1"/>
    <col min="14341" max="14341" width="3.81640625" style="2" customWidth="1"/>
    <col min="14342" max="14342" width="43.81640625" style="2" bestFit="1" customWidth="1"/>
    <col min="14343" max="14343" width="4.36328125" style="2" customWidth="1"/>
    <col min="14344" max="14592" width="9" style="2"/>
    <col min="14593" max="14593" width="3.81640625" style="2" customWidth="1"/>
    <col min="14594" max="14594" width="40.90625" style="2" customWidth="1"/>
    <col min="14595" max="14595" width="4.36328125" style="2" customWidth="1"/>
    <col min="14596" max="14596" width="2.453125" style="2" customWidth="1"/>
    <col min="14597" max="14597" width="3.81640625" style="2" customWidth="1"/>
    <col min="14598" max="14598" width="43.81640625" style="2" bestFit="1" customWidth="1"/>
    <col min="14599" max="14599" width="4.36328125" style="2" customWidth="1"/>
    <col min="14600" max="14848" width="9" style="2"/>
    <col min="14849" max="14849" width="3.81640625" style="2" customWidth="1"/>
    <col min="14850" max="14850" width="40.90625" style="2" customWidth="1"/>
    <col min="14851" max="14851" width="4.36328125" style="2" customWidth="1"/>
    <col min="14852" max="14852" width="2.453125" style="2" customWidth="1"/>
    <col min="14853" max="14853" width="3.81640625" style="2" customWidth="1"/>
    <col min="14854" max="14854" width="43.81640625" style="2" bestFit="1" customWidth="1"/>
    <col min="14855" max="14855" width="4.36328125" style="2" customWidth="1"/>
    <col min="14856" max="15104" width="9" style="2"/>
    <col min="15105" max="15105" width="3.81640625" style="2" customWidth="1"/>
    <col min="15106" max="15106" width="40.90625" style="2" customWidth="1"/>
    <col min="15107" max="15107" width="4.36328125" style="2" customWidth="1"/>
    <col min="15108" max="15108" width="2.453125" style="2" customWidth="1"/>
    <col min="15109" max="15109" width="3.81640625" style="2" customWidth="1"/>
    <col min="15110" max="15110" width="43.81640625" style="2" bestFit="1" customWidth="1"/>
    <col min="15111" max="15111" width="4.36328125" style="2" customWidth="1"/>
    <col min="15112" max="15360" width="9" style="2"/>
    <col min="15361" max="15361" width="3.81640625" style="2" customWidth="1"/>
    <col min="15362" max="15362" width="40.90625" style="2" customWidth="1"/>
    <col min="15363" max="15363" width="4.36328125" style="2" customWidth="1"/>
    <col min="15364" max="15364" width="2.453125" style="2" customWidth="1"/>
    <col min="15365" max="15365" width="3.81640625" style="2" customWidth="1"/>
    <col min="15366" max="15366" width="43.81640625" style="2" bestFit="1" customWidth="1"/>
    <col min="15367" max="15367" width="4.36328125" style="2" customWidth="1"/>
    <col min="15368" max="15616" width="9" style="2"/>
    <col min="15617" max="15617" width="3.81640625" style="2" customWidth="1"/>
    <col min="15618" max="15618" width="40.90625" style="2" customWidth="1"/>
    <col min="15619" max="15619" width="4.36328125" style="2" customWidth="1"/>
    <col min="15620" max="15620" width="2.453125" style="2" customWidth="1"/>
    <col min="15621" max="15621" width="3.81640625" style="2" customWidth="1"/>
    <col min="15622" max="15622" width="43.81640625" style="2" bestFit="1" customWidth="1"/>
    <col min="15623" max="15623" width="4.36328125" style="2" customWidth="1"/>
    <col min="15624" max="15872" width="9" style="2"/>
    <col min="15873" max="15873" width="3.81640625" style="2" customWidth="1"/>
    <col min="15874" max="15874" width="40.90625" style="2" customWidth="1"/>
    <col min="15875" max="15875" width="4.36328125" style="2" customWidth="1"/>
    <col min="15876" max="15876" width="2.453125" style="2" customWidth="1"/>
    <col min="15877" max="15877" width="3.81640625" style="2" customWidth="1"/>
    <col min="15878" max="15878" width="43.81640625" style="2" bestFit="1" customWidth="1"/>
    <col min="15879" max="15879" width="4.36328125" style="2" customWidth="1"/>
    <col min="15880" max="16128" width="9" style="2"/>
    <col min="16129" max="16129" width="3.81640625" style="2" customWidth="1"/>
    <col min="16130" max="16130" width="40.90625" style="2" customWidth="1"/>
    <col min="16131" max="16131" width="4.36328125" style="2" customWidth="1"/>
    <col min="16132" max="16132" width="2.453125" style="2" customWidth="1"/>
    <col min="16133" max="16133" width="3.81640625" style="2" customWidth="1"/>
    <col min="16134" max="16134" width="43.81640625" style="2" bestFit="1" customWidth="1"/>
    <col min="16135" max="16135" width="4.36328125" style="2" customWidth="1"/>
    <col min="16136" max="16384" width="9" style="2"/>
  </cols>
  <sheetData>
    <row r="4" spans="1:7" ht="15" customHeight="1">
      <c r="B4" s="4" t="s">
        <v>160</v>
      </c>
      <c r="F4" s="4" t="s">
        <v>248</v>
      </c>
    </row>
    <row r="5" spans="1:7" ht="15" customHeight="1">
      <c r="A5" s="2">
        <v>1</v>
      </c>
      <c r="B5" s="1" t="s">
        <v>38</v>
      </c>
      <c r="C5" s="2">
        <v>83</v>
      </c>
      <c r="E5" s="2">
        <v>1</v>
      </c>
      <c r="F5" s="1" t="s">
        <v>113</v>
      </c>
      <c r="G5" s="2">
        <v>122</v>
      </c>
    </row>
    <row r="6" spans="1:7" ht="15" customHeight="1">
      <c r="A6" s="2">
        <v>2</v>
      </c>
      <c r="B6" s="1" t="s">
        <v>39</v>
      </c>
      <c r="C6" s="2">
        <v>83</v>
      </c>
      <c r="E6" s="2">
        <v>2</v>
      </c>
      <c r="F6" s="1" t="s">
        <v>58</v>
      </c>
      <c r="G6" s="2">
        <v>124</v>
      </c>
    </row>
    <row r="7" spans="1:7" ht="15" customHeight="1">
      <c r="A7" s="2">
        <v>3</v>
      </c>
      <c r="B7" s="1" t="s">
        <v>144</v>
      </c>
      <c r="C7" s="2">
        <v>83</v>
      </c>
      <c r="E7" s="2">
        <v>3</v>
      </c>
      <c r="F7" s="1" t="s">
        <v>59</v>
      </c>
      <c r="G7" s="2">
        <v>124</v>
      </c>
    </row>
    <row r="8" spans="1:7" ht="15" customHeight="1">
      <c r="A8" s="2">
        <v>4</v>
      </c>
      <c r="B8" s="1" t="s">
        <v>40</v>
      </c>
      <c r="C8" s="2">
        <v>84</v>
      </c>
      <c r="E8" s="2">
        <v>4</v>
      </c>
      <c r="F8" s="1" t="s">
        <v>60</v>
      </c>
      <c r="G8" s="2">
        <v>124</v>
      </c>
    </row>
    <row r="9" spans="1:7" ht="15" customHeight="1">
      <c r="A9" s="2">
        <v>5</v>
      </c>
      <c r="B9" s="1" t="s">
        <v>41</v>
      </c>
      <c r="C9" s="2">
        <v>84</v>
      </c>
      <c r="E9" s="2">
        <v>5</v>
      </c>
      <c r="F9" s="1" t="s">
        <v>238</v>
      </c>
      <c r="G9" s="2">
        <v>124</v>
      </c>
    </row>
    <row r="10" spans="1:7" ht="15" customHeight="1">
      <c r="A10" s="2">
        <v>6</v>
      </c>
      <c r="B10" s="1" t="s">
        <v>189</v>
      </c>
      <c r="C10" s="2">
        <v>84</v>
      </c>
      <c r="E10" s="2">
        <v>6</v>
      </c>
      <c r="F10" s="1" t="s">
        <v>183</v>
      </c>
      <c r="G10" s="2">
        <v>125</v>
      </c>
    </row>
    <row r="11" spans="1:7" ht="15" customHeight="1">
      <c r="B11" s="1"/>
      <c r="E11" s="2">
        <v>7</v>
      </c>
      <c r="F11" s="1" t="s">
        <v>184</v>
      </c>
      <c r="G11" s="2">
        <v>125</v>
      </c>
    </row>
    <row r="12" spans="1:7" ht="15" customHeight="1">
      <c r="B12" s="4" t="s">
        <v>260</v>
      </c>
      <c r="E12" s="2">
        <v>8</v>
      </c>
      <c r="F12" s="1" t="s">
        <v>192</v>
      </c>
      <c r="G12" s="2">
        <v>125</v>
      </c>
    </row>
    <row r="13" spans="1:7" ht="15" customHeight="1">
      <c r="A13" s="2">
        <v>1</v>
      </c>
      <c r="B13" s="1" t="s">
        <v>42</v>
      </c>
      <c r="C13" s="2">
        <v>85</v>
      </c>
      <c r="E13" s="2">
        <v>9</v>
      </c>
      <c r="F13" s="1" t="s">
        <v>193</v>
      </c>
      <c r="G13" s="2">
        <v>126</v>
      </c>
    </row>
    <row r="14" spans="1:7" ht="15" customHeight="1">
      <c r="A14" s="2">
        <v>2</v>
      </c>
      <c r="B14" s="1" t="s">
        <v>43</v>
      </c>
      <c r="C14" s="2">
        <v>85</v>
      </c>
      <c r="E14" s="2">
        <v>10</v>
      </c>
      <c r="F14" s="1" t="s">
        <v>194</v>
      </c>
      <c r="G14" s="2">
        <v>126</v>
      </c>
    </row>
    <row r="15" spans="1:7" ht="12">
      <c r="E15" s="2">
        <v>11</v>
      </c>
      <c r="F15" s="1" t="s">
        <v>195</v>
      </c>
      <c r="G15" s="2">
        <v>127</v>
      </c>
    </row>
    <row r="16" spans="1:7" ht="12">
      <c r="B16" s="4" t="s">
        <v>247</v>
      </c>
      <c r="E16" s="2">
        <v>12</v>
      </c>
      <c r="F16" s="1" t="s">
        <v>196</v>
      </c>
      <c r="G16" s="2">
        <v>128</v>
      </c>
    </row>
    <row r="17" spans="1:7" ht="12">
      <c r="A17" s="2">
        <v>1</v>
      </c>
      <c r="B17" s="1" t="s">
        <v>44</v>
      </c>
      <c r="C17" s="2">
        <v>86</v>
      </c>
      <c r="E17" s="2">
        <v>13</v>
      </c>
      <c r="F17" s="1" t="s">
        <v>197</v>
      </c>
      <c r="G17" s="2">
        <v>128</v>
      </c>
    </row>
    <row r="18" spans="1:7" ht="15" customHeight="1">
      <c r="A18" s="2">
        <v>2</v>
      </c>
      <c r="B18" s="1" t="s">
        <v>45</v>
      </c>
      <c r="C18" s="2">
        <v>88</v>
      </c>
      <c r="F18" s="2" t="s">
        <v>198</v>
      </c>
    </row>
    <row r="19" spans="1:7" ht="15" customHeight="1">
      <c r="A19" s="2">
        <v>3</v>
      </c>
      <c r="B19" s="1" t="s">
        <v>46</v>
      </c>
      <c r="C19" s="2">
        <v>91</v>
      </c>
      <c r="E19" s="2">
        <v>14</v>
      </c>
      <c r="F19" s="1" t="s">
        <v>199</v>
      </c>
      <c r="G19" s="2">
        <v>128</v>
      </c>
    </row>
    <row r="20" spans="1:7" ht="26.4" customHeight="1">
      <c r="A20" s="2">
        <v>4</v>
      </c>
      <c r="B20" s="1" t="s">
        <v>47</v>
      </c>
      <c r="C20" s="2">
        <v>92</v>
      </c>
      <c r="E20" s="2">
        <v>15</v>
      </c>
      <c r="F20" s="1" t="s">
        <v>200</v>
      </c>
      <c r="G20" s="2">
        <v>129</v>
      </c>
    </row>
    <row r="21" spans="1:7" ht="15" customHeight="1">
      <c r="A21" s="2">
        <v>5</v>
      </c>
      <c r="B21" s="1" t="s">
        <v>48</v>
      </c>
      <c r="C21" s="2">
        <v>92</v>
      </c>
      <c r="E21" s="2">
        <v>16</v>
      </c>
      <c r="F21" s="1" t="s">
        <v>61</v>
      </c>
      <c r="G21" s="2">
        <v>130</v>
      </c>
    </row>
    <row r="22" spans="1:7" ht="15" customHeight="1">
      <c r="A22" s="2">
        <v>6</v>
      </c>
      <c r="B22" s="1" t="s">
        <v>219</v>
      </c>
      <c r="C22" s="2">
        <v>92</v>
      </c>
      <c r="E22" s="2">
        <v>17</v>
      </c>
      <c r="F22" s="1" t="s">
        <v>234</v>
      </c>
      <c r="G22" s="2">
        <v>130</v>
      </c>
    </row>
    <row r="23" spans="1:7" ht="15" customHeight="1">
      <c r="A23" s="2">
        <v>7</v>
      </c>
      <c r="B23" s="1" t="s">
        <v>141</v>
      </c>
      <c r="C23" s="2">
        <v>92</v>
      </c>
      <c r="E23" s="2">
        <v>18</v>
      </c>
      <c r="F23" s="1" t="s">
        <v>115</v>
      </c>
      <c r="G23" s="2">
        <v>131</v>
      </c>
    </row>
    <row r="24" spans="1:7" ht="15" customHeight="1">
      <c r="A24" s="2">
        <v>8</v>
      </c>
      <c r="B24" s="2" t="s">
        <v>49</v>
      </c>
      <c r="C24" s="2">
        <v>93</v>
      </c>
      <c r="E24" s="2">
        <v>19</v>
      </c>
      <c r="F24" s="1" t="s">
        <v>255</v>
      </c>
      <c r="G24" s="2">
        <v>131</v>
      </c>
    </row>
    <row r="25" spans="1:7" ht="15" customHeight="1">
      <c r="A25" s="2">
        <v>9</v>
      </c>
      <c r="B25" s="1" t="s">
        <v>50</v>
      </c>
      <c r="C25" s="2">
        <v>93</v>
      </c>
      <c r="E25" s="2">
        <v>20</v>
      </c>
      <c r="F25" s="1" t="s">
        <v>114</v>
      </c>
      <c r="G25" s="2">
        <v>131</v>
      </c>
    </row>
    <row r="26" spans="1:7" ht="15" customHeight="1">
      <c r="A26" s="2">
        <v>10</v>
      </c>
      <c r="B26" s="1" t="s">
        <v>110</v>
      </c>
      <c r="C26" s="2">
        <v>94</v>
      </c>
      <c r="E26" s="2">
        <v>21</v>
      </c>
      <c r="F26" s="1" t="s">
        <v>116</v>
      </c>
      <c r="G26" s="2">
        <v>132</v>
      </c>
    </row>
    <row r="27" spans="1:7" ht="15" customHeight="1">
      <c r="A27" s="2">
        <v>11</v>
      </c>
      <c r="B27" s="1" t="s">
        <v>111</v>
      </c>
      <c r="C27" s="2">
        <v>95</v>
      </c>
      <c r="E27" s="2">
        <v>22</v>
      </c>
      <c r="F27" s="1" t="s">
        <v>117</v>
      </c>
      <c r="G27" s="2">
        <v>132</v>
      </c>
    </row>
    <row r="28" spans="1:7" ht="15" customHeight="1">
      <c r="A28" s="2">
        <v>12</v>
      </c>
      <c r="B28" s="1" t="s">
        <v>112</v>
      </c>
      <c r="C28" s="2">
        <v>97</v>
      </c>
      <c r="E28" s="2">
        <v>23</v>
      </c>
      <c r="F28" s="1" t="s">
        <v>118</v>
      </c>
      <c r="G28" s="2">
        <v>132</v>
      </c>
    </row>
    <row r="29" spans="1:7" ht="15" customHeight="1">
      <c r="A29" s="2">
        <v>13</v>
      </c>
      <c r="B29" s="1" t="s">
        <v>210</v>
      </c>
      <c r="C29" s="2">
        <v>100</v>
      </c>
      <c r="E29" s="2">
        <v>24</v>
      </c>
      <c r="F29" s="1" t="s">
        <v>66</v>
      </c>
      <c r="G29" s="2">
        <v>133</v>
      </c>
    </row>
    <row r="30" spans="1:7" ht="12">
      <c r="A30" s="2">
        <v>14</v>
      </c>
      <c r="B30" s="1" t="s">
        <v>211</v>
      </c>
      <c r="C30" s="2">
        <v>100</v>
      </c>
      <c r="E30" s="2">
        <v>25</v>
      </c>
      <c r="F30" s="1" t="s">
        <v>67</v>
      </c>
      <c r="G30" s="2">
        <v>133</v>
      </c>
    </row>
    <row r="31" spans="1:7" ht="15" customHeight="1">
      <c r="A31" s="2">
        <v>15</v>
      </c>
      <c r="B31" s="1" t="s">
        <v>257</v>
      </c>
      <c r="C31" s="2">
        <v>101</v>
      </c>
      <c r="E31" s="2">
        <v>26</v>
      </c>
      <c r="F31" s="1" t="s">
        <v>201</v>
      </c>
      <c r="G31" s="2">
        <v>134</v>
      </c>
    </row>
    <row r="32" spans="1:7" ht="12">
      <c r="A32" s="2">
        <v>16</v>
      </c>
      <c r="B32" s="1" t="s">
        <v>258</v>
      </c>
      <c r="C32" s="2">
        <v>101</v>
      </c>
      <c r="E32" s="2">
        <v>27</v>
      </c>
      <c r="F32" s="1" t="s">
        <v>202</v>
      </c>
      <c r="G32" s="2">
        <v>134</v>
      </c>
    </row>
    <row r="33" spans="1:7" ht="15" customHeight="1">
      <c r="A33" s="2">
        <v>17</v>
      </c>
      <c r="B33" s="1" t="s">
        <v>212</v>
      </c>
      <c r="C33" s="2">
        <v>102</v>
      </c>
      <c r="F33" s="2" t="s">
        <v>203</v>
      </c>
    </row>
    <row r="34" spans="1:7" ht="12">
      <c r="A34" s="2">
        <v>18</v>
      </c>
      <c r="B34" s="1" t="s">
        <v>213</v>
      </c>
      <c r="C34" s="2">
        <v>105</v>
      </c>
      <c r="E34" s="2">
        <v>28</v>
      </c>
      <c r="F34" s="1" t="s">
        <v>205</v>
      </c>
      <c r="G34" s="2">
        <v>134</v>
      </c>
    </row>
    <row r="35" spans="1:7" ht="12">
      <c r="A35" s="2">
        <v>19</v>
      </c>
      <c r="B35" s="1" t="s">
        <v>214</v>
      </c>
      <c r="C35" s="2">
        <v>106</v>
      </c>
      <c r="F35" s="2" t="s">
        <v>204</v>
      </c>
    </row>
    <row r="36" spans="1:7" ht="12">
      <c r="A36" s="2">
        <v>20</v>
      </c>
      <c r="B36" s="1" t="s">
        <v>208</v>
      </c>
      <c r="C36" s="2">
        <v>106</v>
      </c>
      <c r="E36" s="2">
        <v>29</v>
      </c>
      <c r="F36" s="1" t="s">
        <v>222</v>
      </c>
      <c r="G36" s="2">
        <v>134</v>
      </c>
    </row>
    <row r="37" spans="1:7" ht="12">
      <c r="B37" s="2" t="s">
        <v>209</v>
      </c>
      <c r="E37" s="2">
        <v>30</v>
      </c>
      <c r="F37" s="1" t="s">
        <v>152</v>
      </c>
      <c r="G37" s="2">
        <v>137</v>
      </c>
    </row>
    <row r="38" spans="1:7" ht="12">
      <c r="A38" s="2">
        <v>21</v>
      </c>
      <c r="B38" s="1" t="s">
        <v>145</v>
      </c>
      <c r="C38" s="2">
        <v>107</v>
      </c>
      <c r="F38" s="1" t="s">
        <v>153</v>
      </c>
    </row>
    <row r="39" spans="1:7" ht="15" customHeight="1">
      <c r="A39" s="2">
        <v>22</v>
      </c>
      <c r="B39" s="1" t="s">
        <v>182</v>
      </c>
      <c r="C39" s="2">
        <v>107</v>
      </c>
      <c r="E39" s="2">
        <v>31</v>
      </c>
      <c r="F39" s="1" t="s">
        <v>119</v>
      </c>
      <c r="G39" s="2">
        <v>137</v>
      </c>
    </row>
    <row r="40" spans="1:7" ht="15" customHeight="1">
      <c r="A40" s="2">
        <v>23</v>
      </c>
      <c r="B40" s="1" t="s">
        <v>51</v>
      </c>
      <c r="C40" s="2">
        <v>108</v>
      </c>
      <c r="E40" s="2">
        <v>32</v>
      </c>
      <c r="F40" s="1" t="s">
        <v>186</v>
      </c>
      <c r="G40" s="2">
        <v>137</v>
      </c>
    </row>
    <row r="41" spans="1:7" ht="12">
      <c r="A41" s="2">
        <v>24</v>
      </c>
      <c r="B41" s="1" t="s">
        <v>52</v>
      </c>
      <c r="C41" s="2">
        <v>108</v>
      </c>
      <c r="F41" s="2" t="s">
        <v>187</v>
      </c>
    </row>
    <row r="42" spans="1:7" ht="15" customHeight="1">
      <c r="A42" s="2">
        <v>25</v>
      </c>
      <c r="B42" s="1" t="s">
        <v>53</v>
      </c>
      <c r="C42" s="2">
        <v>109</v>
      </c>
      <c r="E42" s="2">
        <v>33</v>
      </c>
      <c r="F42" s="1" t="s">
        <v>120</v>
      </c>
      <c r="G42" s="2">
        <v>138</v>
      </c>
    </row>
    <row r="43" spans="1:7" ht="15" customHeight="1">
      <c r="A43" s="2">
        <v>26</v>
      </c>
      <c r="B43" s="1" t="s">
        <v>54</v>
      </c>
      <c r="C43" s="2">
        <v>109</v>
      </c>
      <c r="E43" s="2">
        <v>34</v>
      </c>
      <c r="F43" s="1" t="s">
        <v>121</v>
      </c>
      <c r="G43" s="2">
        <v>138</v>
      </c>
    </row>
    <row r="44" spans="1:7" ht="15" customHeight="1">
      <c r="A44" s="2">
        <v>27</v>
      </c>
      <c r="B44" s="1" t="s">
        <v>55</v>
      </c>
      <c r="C44" s="2">
        <v>110</v>
      </c>
      <c r="E44" s="2">
        <v>35</v>
      </c>
      <c r="F44" s="1" t="s">
        <v>122</v>
      </c>
      <c r="G44" s="2">
        <v>139</v>
      </c>
    </row>
    <row r="45" spans="1:7" ht="15" customHeight="1">
      <c r="A45" s="2">
        <v>28</v>
      </c>
      <c r="B45" s="1" t="s">
        <v>56</v>
      </c>
      <c r="C45" s="2">
        <v>110</v>
      </c>
      <c r="E45" s="2">
        <v>36</v>
      </c>
      <c r="F45" s="1" t="s">
        <v>123</v>
      </c>
      <c r="G45" s="2">
        <v>140</v>
      </c>
    </row>
    <row r="46" spans="1:7" ht="15" customHeight="1">
      <c r="A46" s="2">
        <v>29</v>
      </c>
      <c r="B46" s="1" t="s">
        <v>146</v>
      </c>
      <c r="C46" s="2">
        <v>111</v>
      </c>
    </row>
    <row r="47" spans="1:7" ht="15" customHeight="1">
      <c r="A47" s="2">
        <v>30</v>
      </c>
      <c r="B47" s="1" t="s">
        <v>147</v>
      </c>
      <c r="C47" s="2">
        <v>111</v>
      </c>
      <c r="F47" s="4" t="s">
        <v>249</v>
      </c>
    </row>
    <row r="48" spans="1:7" ht="15" customHeight="1">
      <c r="A48" s="2">
        <v>31</v>
      </c>
      <c r="B48" s="1" t="s">
        <v>148</v>
      </c>
      <c r="C48" s="2">
        <v>111</v>
      </c>
      <c r="E48" s="2">
        <v>1</v>
      </c>
      <c r="F48" s="1" t="s">
        <v>243</v>
      </c>
      <c r="G48" s="2">
        <v>141</v>
      </c>
    </row>
    <row r="49" spans="1:7" ht="15" customHeight="1">
      <c r="A49" s="2">
        <v>32</v>
      </c>
      <c r="B49" s="1" t="s">
        <v>259</v>
      </c>
      <c r="C49" s="2">
        <v>111</v>
      </c>
      <c r="E49" s="2">
        <v>2</v>
      </c>
      <c r="F49" s="1" t="s">
        <v>244</v>
      </c>
      <c r="G49" s="2">
        <v>141</v>
      </c>
    </row>
    <row r="50" spans="1:7" ht="15" customHeight="1">
      <c r="A50" s="2">
        <v>33</v>
      </c>
      <c r="B50" s="1" t="s">
        <v>149</v>
      </c>
      <c r="C50" s="2">
        <v>112</v>
      </c>
      <c r="E50" s="2">
        <v>3</v>
      </c>
      <c r="F50" s="1" t="s">
        <v>245</v>
      </c>
      <c r="G50" s="2">
        <v>142</v>
      </c>
    </row>
    <row r="51" spans="1:7" ht="15" customHeight="1">
      <c r="A51" s="2">
        <v>34</v>
      </c>
      <c r="B51" s="1" t="s">
        <v>150</v>
      </c>
      <c r="C51" s="2">
        <v>113</v>
      </c>
      <c r="E51" s="2">
        <v>4</v>
      </c>
      <c r="F51" s="2" t="s">
        <v>62</v>
      </c>
      <c r="G51" s="2">
        <v>143</v>
      </c>
    </row>
    <row r="52" spans="1:7" ht="15" customHeight="1">
      <c r="A52" s="2">
        <v>35</v>
      </c>
      <c r="B52" s="2" t="s">
        <v>57</v>
      </c>
      <c r="C52" s="2">
        <v>114</v>
      </c>
      <c r="E52" s="2">
        <v>5</v>
      </c>
      <c r="F52" s="2" t="s">
        <v>63</v>
      </c>
      <c r="G52" s="2">
        <v>143</v>
      </c>
    </row>
    <row r="53" spans="1:7" ht="15" customHeight="1">
      <c r="A53" s="2">
        <v>36</v>
      </c>
      <c r="B53" s="2" t="s">
        <v>227</v>
      </c>
      <c r="C53" s="2">
        <v>115</v>
      </c>
      <c r="E53" s="2">
        <v>6</v>
      </c>
      <c r="F53" s="2" t="s">
        <v>65</v>
      </c>
      <c r="G53" s="2">
        <v>143</v>
      </c>
    </row>
    <row r="54" spans="1:7" ht="15" customHeight="1">
      <c r="E54" s="2">
        <v>7</v>
      </c>
      <c r="F54" s="2" t="s">
        <v>64</v>
      </c>
      <c r="G54" s="2">
        <v>144</v>
      </c>
    </row>
    <row r="55" spans="1:7" ht="15" customHeight="1">
      <c r="E55" s="2">
        <v>8</v>
      </c>
      <c r="F55" s="2" t="s">
        <v>229</v>
      </c>
      <c r="G55" s="2">
        <v>145</v>
      </c>
    </row>
    <row r="56" spans="1:7" ht="15" customHeight="1">
      <c r="E56" s="2">
        <v>9</v>
      </c>
      <c r="F56" s="2" t="s">
        <v>230</v>
      </c>
      <c r="G56" s="2">
        <v>145</v>
      </c>
    </row>
    <row r="57" spans="1:7" ht="15" customHeight="1">
      <c r="E57" s="2">
        <v>10</v>
      </c>
      <c r="F57" s="2" t="s">
        <v>228</v>
      </c>
      <c r="G57" s="2">
        <v>146</v>
      </c>
    </row>
  </sheetData>
  <phoneticPr fontId="2"/>
  <printOptions horizontalCentered="1"/>
  <pageMargins left="0.39370078740157483" right="0.39370078740157483" top="0.59055118110236227" bottom="0.59055118110236227" header="0.11811023622047245" footer="0.11811023622047245"/>
  <pageSetup paperSize="9" scale="9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73AA-F68B-4BC4-8798-E6E71E2597F7}">
  <dimension ref="A1:L42"/>
  <sheetViews>
    <sheetView view="pageBreakPreview" topLeftCell="A4" zoomScale="90" zoomScaleNormal="100" zoomScaleSheetLayoutView="90" workbookViewId="0">
      <selection activeCell="N26" sqref="N26"/>
    </sheetView>
  </sheetViews>
  <sheetFormatPr defaultColWidth="9" defaultRowHeight="13"/>
  <cols>
    <col min="1" max="1" width="8.6328125" style="949" customWidth="1"/>
    <col min="2" max="2" width="10" style="998" customWidth="1"/>
    <col min="3" max="3" width="10" style="949" customWidth="1"/>
    <col min="4" max="5" width="8.6328125" style="949" customWidth="1"/>
    <col min="6" max="6" width="10.1796875" style="949" bestFit="1" customWidth="1"/>
    <col min="7" max="7" width="8.6328125" style="949" customWidth="1"/>
    <col min="8" max="8" width="11.6328125" style="949" bestFit="1" customWidth="1"/>
    <col min="9" max="10" width="8.6328125" style="949" customWidth="1"/>
    <col min="11" max="11" width="6.90625" style="949" customWidth="1"/>
    <col min="12" max="12" width="8.08984375" style="949" customWidth="1"/>
    <col min="13" max="16384" width="9" style="949"/>
  </cols>
  <sheetData>
    <row r="1" spans="1:10" ht="30" customHeight="1">
      <c r="A1" s="4866" t="s">
        <v>1471</v>
      </c>
      <c r="B1" s="4866"/>
      <c r="C1" s="4866"/>
      <c r="D1" s="4866"/>
      <c r="E1" s="4866"/>
      <c r="F1" s="4866"/>
      <c r="G1" s="4866"/>
      <c r="H1" s="4866"/>
      <c r="I1" s="4866"/>
      <c r="J1" s="4866"/>
    </row>
    <row r="2" spans="1:10" s="946" customFormat="1" ht="15" customHeight="1" thickBot="1">
      <c r="B2" s="947"/>
      <c r="C2" s="947"/>
      <c r="D2" s="947"/>
      <c r="E2" s="947"/>
      <c r="F2" s="947"/>
      <c r="G2" s="947"/>
      <c r="H2" s="947"/>
      <c r="I2" s="947"/>
      <c r="J2" s="948" t="s">
        <v>1472</v>
      </c>
    </row>
    <row r="3" spans="1:10" ht="18.75" customHeight="1">
      <c r="A3" s="4900" t="s">
        <v>373</v>
      </c>
      <c r="B3" s="4909" t="s">
        <v>1473</v>
      </c>
      <c r="C3" s="4912" t="s">
        <v>1474</v>
      </c>
      <c r="D3" s="4914" t="s">
        <v>1475</v>
      </c>
      <c r="E3" s="4915"/>
      <c r="F3" s="4915"/>
      <c r="G3" s="4915"/>
      <c r="H3" s="4916"/>
      <c r="I3" s="4917" t="s">
        <v>1476</v>
      </c>
      <c r="J3" s="4918"/>
    </row>
    <row r="4" spans="1:10" ht="18.75" customHeight="1">
      <c r="A4" s="4901"/>
      <c r="B4" s="4911"/>
      <c r="C4" s="4913"/>
      <c r="D4" s="970" t="s">
        <v>915</v>
      </c>
      <c r="E4" s="970" t="s">
        <v>1477</v>
      </c>
      <c r="F4" s="970" t="s">
        <v>1478</v>
      </c>
      <c r="G4" s="970" t="s">
        <v>1479</v>
      </c>
      <c r="H4" s="970" t="s">
        <v>483</v>
      </c>
      <c r="I4" s="970" t="s">
        <v>915</v>
      </c>
      <c r="J4" s="971" t="s">
        <v>1444</v>
      </c>
    </row>
    <row r="5" spans="1:10" s="965" customFormat="1" ht="16.5" customHeight="1">
      <c r="A5" s="972" t="s">
        <v>349</v>
      </c>
      <c r="B5" s="973">
        <v>209110</v>
      </c>
      <c r="C5" s="974">
        <v>207288</v>
      </c>
      <c r="D5" s="975">
        <v>34085</v>
      </c>
      <c r="E5" s="976">
        <v>13670</v>
      </c>
      <c r="F5" s="976">
        <v>2737</v>
      </c>
      <c r="G5" s="976">
        <v>3373</v>
      </c>
      <c r="H5" s="976">
        <v>14305</v>
      </c>
      <c r="I5" s="975">
        <v>1817</v>
      </c>
      <c r="J5" s="976">
        <v>1817</v>
      </c>
    </row>
    <row r="6" spans="1:10" ht="16.5" customHeight="1">
      <c r="A6" s="977">
        <v>29</v>
      </c>
      <c r="B6" s="973">
        <v>213110</v>
      </c>
      <c r="C6" s="974">
        <v>210443</v>
      </c>
      <c r="D6" s="975">
        <v>35446</v>
      </c>
      <c r="E6" s="976">
        <v>15245</v>
      </c>
      <c r="F6" s="976">
        <v>3222</v>
      </c>
      <c r="G6" s="976">
        <v>2956</v>
      </c>
      <c r="H6" s="976">
        <v>14023</v>
      </c>
      <c r="I6" s="975">
        <v>1807</v>
      </c>
      <c r="J6" s="976">
        <v>1807</v>
      </c>
    </row>
    <row r="7" spans="1:10" ht="16.5" customHeight="1">
      <c r="A7" s="977">
        <v>30</v>
      </c>
      <c r="B7" s="973">
        <v>218150</v>
      </c>
      <c r="C7" s="974">
        <v>215450</v>
      </c>
      <c r="D7" s="975">
        <v>37141</v>
      </c>
      <c r="E7" s="976">
        <v>15011</v>
      </c>
      <c r="F7" s="976">
        <v>2603</v>
      </c>
      <c r="G7" s="976">
        <v>3318</v>
      </c>
      <c r="H7" s="976">
        <v>16209</v>
      </c>
      <c r="I7" s="975">
        <v>1786</v>
      </c>
      <c r="J7" s="976">
        <v>1786</v>
      </c>
    </row>
    <row r="8" spans="1:10" ht="16.5" customHeight="1">
      <c r="A8" s="977" t="s">
        <v>352</v>
      </c>
      <c r="B8" s="973">
        <v>210470</v>
      </c>
      <c r="C8" s="974">
        <v>207850</v>
      </c>
      <c r="D8" s="975">
        <v>35896</v>
      </c>
      <c r="E8" s="976">
        <v>14237</v>
      </c>
      <c r="F8" s="976">
        <v>3650</v>
      </c>
      <c r="G8" s="976">
        <v>3189</v>
      </c>
      <c r="H8" s="976">
        <v>14820</v>
      </c>
      <c r="I8" s="975">
        <v>1742</v>
      </c>
      <c r="J8" s="976">
        <v>1742</v>
      </c>
    </row>
    <row r="9" spans="1:10" ht="16.5" customHeight="1" thickBot="1">
      <c r="A9" s="978">
        <v>2</v>
      </c>
      <c r="B9" s="979">
        <v>207630</v>
      </c>
      <c r="C9" s="980">
        <v>203320</v>
      </c>
      <c r="D9" s="981">
        <v>37291</v>
      </c>
      <c r="E9" s="982">
        <v>15039</v>
      </c>
      <c r="F9" s="982">
        <v>4057</v>
      </c>
      <c r="G9" s="982">
        <v>3178</v>
      </c>
      <c r="H9" s="982">
        <v>15017</v>
      </c>
      <c r="I9" s="981">
        <v>1664</v>
      </c>
      <c r="J9" s="982">
        <v>1664</v>
      </c>
    </row>
    <row r="10" spans="1:10" s="946" customFormat="1" ht="7.5" customHeight="1" thickBot="1">
      <c r="A10" s="983"/>
      <c r="B10" s="983"/>
      <c r="C10" s="983"/>
      <c r="D10" s="983"/>
      <c r="E10" s="983"/>
      <c r="F10" s="983"/>
      <c r="G10" s="983"/>
      <c r="H10" s="983"/>
      <c r="I10" s="983"/>
      <c r="J10" s="983"/>
    </row>
    <row r="11" spans="1:10" ht="18.75" customHeight="1">
      <c r="A11" s="4900" t="s">
        <v>373</v>
      </c>
      <c r="B11" s="984" t="s">
        <v>1480</v>
      </c>
      <c r="C11" s="4904" t="s">
        <v>1481</v>
      </c>
      <c r="D11" s="4905"/>
      <c r="E11" s="4906"/>
      <c r="F11" s="4907" t="s">
        <v>1482</v>
      </c>
      <c r="G11" s="4907" t="s">
        <v>1483</v>
      </c>
      <c r="H11" s="4909" t="s">
        <v>1484</v>
      </c>
      <c r="I11" s="4907" t="s">
        <v>1485</v>
      </c>
      <c r="J11" s="4897" t="s">
        <v>1486</v>
      </c>
    </row>
    <row r="12" spans="1:10" ht="18.75" customHeight="1">
      <c r="A12" s="4901"/>
      <c r="B12" s="970" t="s">
        <v>483</v>
      </c>
      <c r="C12" s="970" t="s">
        <v>915</v>
      </c>
      <c r="D12" s="970" t="s">
        <v>1487</v>
      </c>
      <c r="E12" s="970" t="s">
        <v>483</v>
      </c>
      <c r="F12" s="4908"/>
      <c r="G12" s="4908"/>
      <c r="H12" s="4910"/>
      <c r="I12" s="4908"/>
      <c r="J12" s="4898"/>
    </row>
    <row r="13" spans="1:10" ht="16.5" customHeight="1">
      <c r="A13" s="972" t="s">
        <v>349</v>
      </c>
      <c r="B13" s="985" t="s">
        <v>1012</v>
      </c>
      <c r="C13" s="974">
        <v>11583</v>
      </c>
      <c r="D13" s="976">
        <v>11583</v>
      </c>
      <c r="E13" s="986" t="s">
        <v>1012</v>
      </c>
      <c r="F13" s="974">
        <v>2014</v>
      </c>
      <c r="G13" s="975">
        <v>10417</v>
      </c>
      <c r="H13" s="975" t="s">
        <v>1012</v>
      </c>
      <c r="I13" s="974">
        <v>753</v>
      </c>
      <c r="J13" s="974">
        <v>38439</v>
      </c>
    </row>
    <row r="14" spans="1:10" ht="16.5" customHeight="1">
      <c r="A14" s="977">
        <v>29</v>
      </c>
      <c r="B14" s="985" t="s">
        <v>1012</v>
      </c>
      <c r="C14" s="974">
        <v>13682</v>
      </c>
      <c r="D14" s="976">
        <v>13682</v>
      </c>
      <c r="E14" s="986" t="s">
        <v>1012</v>
      </c>
      <c r="F14" s="974">
        <v>1774</v>
      </c>
      <c r="G14" s="975">
        <v>11870</v>
      </c>
      <c r="H14" s="975" t="s">
        <v>1012</v>
      </c>
      <c r="I14" s="974">
        <v>805</v>
      </c>
      <c r="J14" s="974">
        <v>30852</v>
      </c>
    </row>
    <row r="15" spans="1:10" ht="16.5" customHeight="1">
      <c r="A15" s="977">
        <v>30</v>
      </c>
      <c r="B15" s="985" t="s">
        <v>1012</v>
      </c>
      <c r="C15" s="974">
        <v>14317</v>
      </c>
      <c r="D15" s="976">
        <v>14317</v>
      </c>
      <c r="E15" s="986" t="s">
        <v>1012</v>
      </c>
      <c r="F15" s="974">
        <v>1745</v>
      </c>
      <c r="G15" s="975">
        <v>14179</v>
      </c>
      <c r="H15" s="975" t="s">
        <v>1012</v>
      </c>
      <c r="I15" s="974">
        <v>746</v>
      </c>
      <c r="J15" s="974">
        <v>23660</v>
      </c>
    </row>
    <row r="16" spans="1:10" ht="16.5" customHeight="1">
      <c r="A16" s="977" t="s">
        <v>352</v>
      </c>
      <c r="B16" s="985" t="s">
        <v>1012</v>
      </c>
      <c r="C16" s="974">
        <v>14785</v>
      </c>
      <c r="D16" s="976">
        <v>14785</v>
      </c>
      <c r="E16" s="986" t="s">
        <v>1012</v>
      </c>
      <c r="F16" s="974">
        <v>1775</v>
      </c>
      <c r="G16" s="975">
        <v>13182</v>
      </c>
      <c r="H16" s="975" t="s">
        <v>1012</v>
      </c>
      <c r="I16" s="974">
        <v>874</v>
      </c>
      <c r="J16" s="974">
        <v>32137</v>
      </c>
    </row>
    <row r="17" spans="1:12" ht="16.5" customHeight="1" thickBot="1">
      <c r="A17" s="978">
        <v>2</v>
      </c>
      <c r="B17" s="987" t="s">
        <v>1012</v>
      </c>
      <c r="C17" s="980">
        <v>13484</v>
      </c>
      <c r="D17" s="982">
        <v>13484</v>
      </c>
      <c r="E17" s="988" t="s">
        <v>1012</v>
      </c>
      <c r="F17" s="980">
        <v>1631</v>
      </c>
      <c r="G17" s="981">
        <v>13382</v>
      </c>
      <c r="H17" s="981" t="s">
        <v>1012</v>
      </c>
      <c r="I17" s="980">
        <v>826</v>
      </c>
      <c r="J17" s="980">
        <v>37110</v>
      </c>
    </row>
    <row r="18" spans="1:12">
      <c r="B18" s="960"/>
      <c r="C18" s="960"/>
      <c r="D18" s="960"/>
      <c r="E18" s="960"/>
      <c r="F18" s="960"/>
      <c r="G18" s="960"/>
      <c r="H18" s="960"/>
      <c r="I18" s="960"/>
      <c r="J18" s="961" t="s">
        <v>1488</v>
      </c>
    </row>
    <row r="19" spans="1:12" s="945" customFormat="1" ht="14.25" customHeight="1">
      <c r="A19" s="4899"/>
      <c r="B19" s="4899"/>
      <c r="C19" s="4899"/>
      <c r="D19" s="4899"/>
      <c r="E19" s="4899"/>
      <c r="F19" s="4899"/>
    </row>
    <row r="20" spans="1:12" s="945" customFormat="1" ht="30" customHeight="1">
      <c r="A20" s="4866" t="s">
        <v>1489</v>
      </c>
      <c r="B20" s="4866"/>
      <c r="C20" s="4866"/>
      <c r="D20" s="4866"/>
      <c r="E20" s="4866"/>
      <c r="F20" s="4866"/>
      <c r="G20" s="4866"/>
      <c r="H20" s="4866"/>
      <c r="I20" s="4866"/>
      <c r="J20" s="4866"/>
    </row>
    <row r="21" spans="1:12" s="946" customFormat="1" ht="15" customHeight="1" thickBot="1">
      <c r="B21" s="947"/>
      <c r="C21" s="947"/>
      <c r="D21" s="947"/>
      <c r="E21" s="947"/>
      <c r="F21" s="947"/>
      <c r="G21" s="947"/>
      <c r="H21" s="947"/>
      <c r="I21" s="948" t="s">
        <v>1490</v>
      </c>
    </row>
    <row r="22" spans="1:12" ht="18.75" customHeight="1">
      <c r="A22" s="4900" t="s">
        <v>1420</v>
      </c>
      <c r="B22" s="4902" t="s">
        <v>1491</v>
      </c>
      <c r="C22" s="4902"/>
      <c r="D22" s="4902" t="s">
        <v>1492</v>
      </c>
      <c r="E22" s="4902"/>
      <c r="F22" s="4902" t="s">
        <v>1493</v>
      </c>
      <c r="G22" s="4902"/>
      <c r="H22" s="4902" t="s">
        <v>1494</v>
      </c>
      <c r="I22" s="4903"/>
    </row>
    <row r="23" spans="1:12" ht="18.75" customHeight="1">
      <c r="A23" s="4901"/>
      <c r="B23" s="989" t="s">
        <v>1495</v>
      </c>
      <c r="C23" s="989" t="s">
        <v>1496</v>
      </c>
      <c r="D23" s="989" t="s">
        <v>1495</v>
      </c>
      <c r="E23" s="989" t="s">
        <v>1496</v>
      </c>
      <c r="F23" s="989" t="s">
        <v>1495</v>
      </c>
      <c r="G23" s="989" t="s">
        <v>1496</v>
      </c>
      <c r="H23" s="989" t="s">
        <v>1495</v>
      </c>
      <c r="I23" s="990" t="s">
        <v>1496</v>
      </c>
    </row>
    <row r="24" spans="1:12" ht="16.5" customHeight="1">
      <c r="A24" s="972" t="s">
        <v>349</v>
      </c>
      <c r="B24" s="991">
        <v>70.8</v>
      </c>
      <c r="C24" s="992" t="s">
        <v>1497</v>
      </c>
      <c r="D24" s="991">
        <v>28.1</v>
      </c>
      <c r="E24" s="993" t="s">
        <v>1498</v>
      </c>
      <c r="F24" s="994">
        <v>0.6</v>
      </c>
      <c r="G24" s="992" t="s">
        <v>1499</v>
      </c>
      <c r="H24" s="991">
        <v>0.5</v>
      </c>
      <c r="I24" s="992" t="s">
        <v>1500</v>
      </c>
    </row>
    <row r="25" spans="1:12" ht="16.5" customHeight="1">
      <c r="A25" s="977">
        <v>29</v>
      </c>
      <c r="B25" s="991">
        <v>68.3</v>
      </c>
      <c r="C25" s="992" t="s">
        <v>1497</v>
      </c>
      <c r="D25" s="991">
        <v>28.3</v>
      </c>
      <c r="E25" s="993" t="s">
        <v>1498</v>
      </c>
      <c r="F25" s="991">
        <v>0.7</v>
      </c>
      <c r="G25" s="995" t="s">
        <v>1501</v>
      </c>
      <c r="H25" s="991">
        <v>0.5</v>
      </c>
      <c r="I25" s="992" t="s">
        <v>1502</v>
      </c>
    </row>
    <row r="26" spans="1:12" ht="16.5" customHeight="1">
      <c r="A26" s="977">
        <v>30</v>
      </c>
      <c r="B26" s="991">
        <v>66.2</v>
      </c>
      <c r="C26" s="992" t="s">
        <v>1497</v>
      </c>
      <c r="D26" s="991">
        <v>28.6</v>
      </c>
      <c r="E26" s="993" t="s">
        <v>1498</v>
      </c>
      <c r="F26" s="991">
        <v>22.8</v>
      </c>
      <c r="G26" s="995" t="s">
        <v>1501</v>
      </c>
      <c r="H26" s="991">
        <v>0.5</v>
      </c>
      <c r="I26" s="992" t="s">
        <v>1503</v>
      </c>
    </row>
    <row r="27" spans="1:12" ht="16.5" customHeight="1">
      <c r="A27" s="977" t="s">
        <v>352</v>
      </c>
      <c r="B27" s="991">
        <v>63.1</v>
      </c>
      <c r="C27" s="992" t="s">
        <v>1497</v>
      </c>
      <c r="D27" s="991">
        <v>29.5</v>
      </c>
      <c r="E27" s="993" t="s">
        <v>1498</v>
      </c>
      <c r="F27" s="991">
        <v>4</v>
      </c>
      <c r="G27" s="995" t="s">
        <v>1501</v>
      </c>
      <c r="H27" s="991">
        <v>0.8</v>
      </c>
      <c r="I27" s="993" t="s">
        <v>1503</v>
      </c>
    </row>
    <row r="28" spans="1:12" ht="16.5" customHeight="1" thickBot="1">
      <c r="A28" s="978">
        <v>2</v>
      </c>
      <c r="B28" s="991">
        <v>58.6</v>
      </c>
      <c r="C28" s="992" t="s">
        <v>1497</v>
      </c>
      <c r="D28" s="991">
        <v>34.1</v>
      </c>
      <c r="E28" s="993" t="s">
        <v>1498</v>
      </c>
      <c r="F28" s="991">
        <v>6.1</v>
      </c>
      <c r="G28" s="995" t="s">
        <v>1501</v>
      </c>
      <c r="H28" s="991">
        <v>1</v>
      </c>
      <c r="I28" s="993" t="s">
        <v>1503</v>
      </c>
      <c r="J28" s="965"/>
      <c r="K28" s="965"/>
    </row>
    <row r="29" spans="1:12" ht="15" customHeight="1">
      <c r="B29" s="996"/>
      <c r="C29" s="996"/>
      <c r="D29" s="996"/>
      <c r="E29" s="996"/>
      <c r="F29" s="996"/>
      <c r="G29" s="996"/>
      <c r="H29" s="996"/>
      <c r="I29" s="997" t="s">
        <v>1504</v>
      </c>
      <c r="J29" s="965"/>
      <c r="K29" s="965"/>
    </row>
    <row r="30" spans="1:12" ht="15" customHeight="1">
      <c r="G30" s="965"/>
      <c r="H30" s="965"/>
      <c r="I30" s="965"/>
      <c r="J30" s="965"/>
      <c r="K30" s="965"/>
    </row>
    <row r="31" spans="1:12" ht="30" customHeight="1">
      <c r="A31" s="4887" t="s">
        <v>1505</v>
      </c>
      <c r="B31" s="4887"/>
      <c r="C31" s="4887"/>
      <c r="D31" s="4887"/>
      <c r="E31" s="4887"/>
      <c r="F31" s="4887"/>
      <c r="G31" s="4887"/>
      <c r="H31" s="4887"/>
      <c r="I31" s="4887"/>
      <c r="J31" s="4887"/>
      <c r="K31" s="999"/>
      <c r="L31" s="999"/>
    </row>
    <row r="32" spans="1:12" ht="13.5" thickBot="1">
      <c r="A32" s="1000"/>
      <c r="B32" s="1001"/>
      <c r="C32" s="1001"/>
      <c r="D32" s="1001"/>
      <c r="E32" s="1001"/>
      <c r="F32" s="1001"/>
      <c r="G32" s="1001"/>
      <c r="H32" s="1001"/>
      <c r="I32" s="1001"/>
      <c r="J32" s="1002" t="s">
        <v>1506</v>
      </c>
      <c r="K32" s="1003"/>
    </row>
    <row r="33" spans="1:11" ht="18.75" customHeight="1">
      <c r="A33" s="4888" t="s">
        <v>1420</v>
      </c>
      <c r="B33" s="4890" t="s">
        <v>1289</v>
      </c>
      <c r="C33" s="4892" t="s">
        <v>1507</v>
      </c>
      <c r="D33" s="4893"/>
      <c r="E33" s="4890" t="s">
        <v>1508</v>
      </c>
      <c r="F33" s="4892" t="s">
        <v>1509</v>
      </c>
      <c r="G33" s="4894"/>
      <c r="H33" s="4894"/>
      <c r="I33" s="4893"/>
      <c r="J33" s="4895" t="s">
        <v>1510</v>
      </c>
      <c r="K33" s="965"/>
    </row>
    <row r="34" spans="1:11" ht="18.75" customHeight="1">
      <c r="A34" s="4889"/>
      <c r="B34" s="4891"/>
      <c r="C34" s="1004" t="s">
        <v>1511</v>
      </c>
      <c r="D34" s="1005" t="s">
        <v>1512</v>
      </c>
      <c r="E34" s="4891"/>
      <c r="F34" s="1006" t="s">
        <v>1513</v>
      </c>
      <c r="G34" s="1006" t="s">
        <v>1514</v>
      </c>
      <c r="H34" s="1006" t="s">
        <v>1515</v>
      </c>
      <c r="I34" s="1006" t="s">
        <v>483</v>
      </c>
      <c r="J34" s="4896"/>
      <c r="K34" s="965"/>
    </row>
    <row r="35" spans="1:11" ht="16.5" customHeight="1">
      <c r="A35" s="972" t="s">
        <v>349</v>
      </c>
      <c r="B35" s="264">
        <v>21179</v>
      </c>
      <c r="C35" s="241">
        <v>1266</v>
      </c>
      <c r="D35" s="241">
        <v>18526</v>
      </c>
      <c r="E35" s="241">
        <v>1387</v>
      </c>
      <c r="F35" s="241">
        <v>6805</v>
      </c>
      <c r="G35" s="241">
        <v>12608</v>
      </c>
      <c r="H35" s="241">
        <v>67</v>
      </c>
      <c r="I35" s="254">
        <v>312</v>
      </c>
      <c r="J35" s="1007" t="s">
        <v>1012</v>
      </c>
      <c r="K35" s="965"/>
    </row>
    <row r="36" spans="1:11" ht="16.5" customHeight="1">
      <c r="A36" s="977">
        <v>29</v>
      </c>
      <c r="B36" s="264">
        <v>21179</v>
      </c>
      <c r="C36" s="241">
        <v>1266</v>
      </c>
      <c r="D36" s="241">
        <v>18526</v>
      </c>
      <c r="E36" s="241">
        <v>1387</v>
      </c>
      <c r="F36" s="241">
        <v>6805</v>
      </c>
      <c r="G36" s="241">
        <v>12608</v>
      </c>
      <c r="H36" s="241">
        <v>67</v>
      </c>
      <c r="I36" s="254">
        <v>312</v>
      </c>
      <c r="J36" s="1007" t="s">
        <v>1012</v>
      </c>
      <c r="K36" s="965"/>
    </row>
    <row r="37" spans="1:11" ht="16.5" customHeight="1">
      <c r="A37" s="977">
        <v>30</v>
      </c>
      <c r="B37" s="264">
        <v>21179</v>
      </c>
      <c r="C37" s="241">
        <v>1266</v>
      </c>
      <c r="D37" s="241">
        <v>18526</v>
      </c>
      <c r="E37" s="241">
        <v>1387</v>
      </c>
      <c r="F37" s="241">
        <v>6807</v>
      </c>
      <c r="G37" s="241">
        <v>12605</v>
      </c>
      <c r="H37" s="241">
        <v>67</v>
      </c>
      <c r="I37" s="254">
        <v>312</v>
      </c>
      <c r="J37" s="1007" t="s">
        <v>1012</v>
      </c>
      <c r="K37" s="965"/>
    </row>
    <row r="38" spans="1:11" ht="16.5" customHeight="1">
      <c r="A38" s="977" t="s">
        <v>352</v>
      </c>
      <c r="B38" s="264">
        <v>21178</v>
      </c>
      <c r="C38" s="241">
        <v>1266</v>
      </c>
      <c r="D38" s="241">
        <v>18525</v>
      </c>
      <c r="E38" s="241">
        <v>1387</v>
      </c>
      <c r="F38" s="241">
        <v>6807</v>
      </c>
      <c r="G38" s="241">
        <v>12605</v>
      </c>
      <c r="H38" s="241">
        <v>67</v>
      </c>
      <c r="I38" s="254">
        <v>312</v>
      </c>
      <c r="J38" s="1007" t="s">
        <v>1012</v>
      </c>
      <c r="K38" s="965"/>
    </row>
    <row r="39" spans="1:11" ht="16.5" customHeight="1" thickBot="1">
      <c r="A39" s="978">
        <v>2</v>
      </c>
      <c r="B39" s="1008">
        <v>21181</v>
      </c>
      <c r="C39" s="271">
        <v>1266</v>
      </c>
      <c r="D39" s="271">
        <v>18528</v>
      </c>
      <c r="E39" s="271">
        <v>1387</v>
      </c>
      <c r="F39" s="271">
        <v>6837</v>
      </c>
      <c r="G39" s="271">
        <v>12520</v>
      </c>
      <c r="H39" s="271">
        <v>69</v>
      </c>
      <c r="I39" s="271">
        <v>367</v>
      </c>
      <c r="J39" s="1009" t="s">
        <v>1012</v>
      </c>
      <c r="K39" s="965"/>
    </row>
    <row r="40" spans="1:11">
      <c r="A40" s="1000"/>
      <c r="B40" s="1010"/>
      <c r="C40" s="1010"/>
      <c r="D40" s="1010"/>
      <c r="E40" s="1010"/>
      <c r="F40" s="1010"/>
      <c r="G40" s="1010"/>
      <c r="H40" s="1010"/>
      <c r="I40" s="1010"/>
      <c r="J40" s="1011" t="s">
        <v>1516</v>
      </c>
      <c r="K40" s="965"/>
    </row>
    <row r="42" spans="1:11">
      <c r="C42" s="1012"/>
    </row>
  </sheetData>
  <mergeCells count="27">
    <mergeCell ref="A1:J1"/>
    <mergeCell ref="A3:A4"/>
    <mergeCell ref="B3:B4"/>
    <mergeCell ref="C3:C4"/>
    <mergeCell ref="D3:H3"/>
    <mergeCell ref="I3:J3"/>
    <mergeCell ref="J11:J12"/>
    <mergeCell ref="A19:F19"/>
    <mergeCell ref="A20:J20"/>
    <mergeCell ref="A22:A23"/>
    <mergeCell ref="B22:C22"/>
    <mergeCell ref="D22:E22"/>
    <mergeCell ref="F22:G22"/>
    <mergeCell ref="H22:I22"/>
    <mergeCell ref="A11:A12"/>
    <mergeCell ref="C11:E11"/>
    <mergeCell ref="F11:F12"/>
    <mergeCell ref="G11:G12"/>
    <mergeCell ref="H11:H12"/>
    <mergeCell ref="I11:I12"/>
    <mergeCell ref="A31:J31"/>
    <mergeCell ref="A33:A34"/>
    <mergeCell ref="B33:B34"/>
    <mergeCell ref="C33:D33"/>
    <mergeCell ref="E33:E34"/>
    <mergeCell ref="F33:I33"/>
    <mergeCell ref="J33:J34"/>
  </mergeCells>
  <phoneticPr fontId="2"/>
  <printOptions horizontalCentered="1"/>
  <pageMargins left="0.39370078740157483" right="0.59055118110236227" top="0.59055118110236227" bottom="0.59055118110236227" header="0.11811023622047245" footer="0.11811023622047245"/>
  <pageSetup paperSize="9" scale="98" firstPageNumber="39" orientation="portrait" r:id="rId1"/>
  <headerFooter alignWithMargins="0">
    <oddFooter>&amp;C&amp;"ＭＳ 明朝,標準"&amp;10&amp;P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BD2FC-93C9-4FDA-AA7A-3356791582FD}">
  <dimension ref="A1:Q55"/>
  <sheetViews>
    <sheetView view="pageBreakPreview" topLeftCell="A43" zoomScaleNormal="90" zoomScaleSheetLayoutView="100" workbookViewId="0">
      <selection activeCell="N26" sqref="N26"/>
    </sheetView>
  </sheetViews>
  <sheetFormatPr defaultColWidth="9" defaultRowHeight="13"/>
  <cols>
    <col min="1" max="1" width="6.1796875" style="1018" customWidth="1"/>
    <col min="2" max="2" width="18.81640625" style="1018" customWidth="1"/>
    <col min="3" max="3" width="14.36328125" style="1018" customWidth="1"/>
    <col min="4" max="15" width="4.81640625" style="1018" customWidth="1"/>
    <col min="16" max="16" width="7.453125" style="1018" customWidth="1"/>
    <col min="17" max="16384" width="9" style="1018"/>
  </cols>
  <sheetData>
    <row r="1" spans="1:17" s="1013" customFormat="1" ht="30" customHeight="1">
      <c r="A1" s="4921" t="s">
        <v>1517</v>
      </c>
      <c r="B1" s="4921"/>
      <c r="C1" s="4921"/>
      <c r="D1" s="4921"/>
      <c r="E1" s="4921"/>
      <c r="F1" s="4921"/>
      <c r="G1" s="4921"/>
      <c r="H1" s="4921"/>
      <c r="I1" s="4921"/>
      <c r="J1" s="4921"/>
      <c r="K1" s="4921"/>
      <c r="L1" s="4921"/>
      <c r="M1" s="4921"/>
      <c r="N1" s="4921"/>
      <c r="O1" s="4921"/>
    </row>
    <row r="2" spans="1:17" s="1014" customFormat="1" ht="12.75" customHeight="1" thickBot="1">
      <c r="B2" s="1015"/>
      <c r="C2" s="1015"/>
      <c r="D2" s="1015"/>
      <c r="E2" s="1015"/>
      <c r="F2" s="1015"/>
      <c r="G2" s="1015"/>
      <c r="H2" s="1015"/>
      <c r="I2" s="1015"/>
      <c r="J2" s="1015"/>
      <c r="K2" s="1015"/>
      <c r="L2" s="1015"/>
      <c r="M2" s="1015"/>
      <c r="N2" s="1015"/>
      <c r="O2" s="1016" t="s">
        <v>1518</v>
      </c>
      <c r="P2" s="1013"/>
    </row>
    <row r="3" spans="1:17" ht="18.75" customHeight="1">
      <c r="A3" s="4952" t="s">
        <v>1519</v>
      </c>
      <c r="B3" s="4924"/>
      <c r="C3" s="1017" t="s">
        <v>983</v>
      </c>
      <c r="D3" s="4925">
        <v>28</v>
      </c>
      <c r="E3" s="4951"/>
      <c r="F3" s="4952"/>
      <c r="G3" s="4925">
        <v>29</v>
      </c>
      <c r="H3" s="4951"/>
      <c r="I3" s="4952"/>
      <c r="J3" s="4925">
        <v>30</v>
      </c>
      <c r="K3" s="4951"/>
      <c r="L3" s="4952"/>
      <c r="M3" s="4925" t="s">
        <v>1520</v>
      </c>
      <c r="N3" s="4951"/>
      <c r="O3" s="4951"/>
      <c r="P3" s="1013"/>
    </row>
    <row r="4" spans="1:17" ht="16.5" customHeight="1">
      <c r="A4" s="4953" t="s">
        <v>985</v>
      </c>
      <c r="B4" s="4954"/>
      <c r="C4" s="1019">
        <v>1494</v>
      </c>
      <c r="D4" s="4961">
        <v>1390</v>
      </c>
      <c r="E4" s="4961"/>
      <c r="F4" s="4961"/>
      <c r="G4" s="4961">
        <v>1017</v>
      </c>
      <c r="H4" s="4961"/>
      <c r="I4" s="4961"/>
      <c r="J4" s="4961">
        <v>1100</v>
      </c>
      <c r="K4" s="4961"/>
      <c r="L4" s="4961"/>
      <c r="M4" s="4961">
        <v>893</v>
      </c>
      <c r="N4" s="4961"/>
      <c r="O4" s="4961"/>
      <c r="P4" s="1013"/>
      <c r="Q4" s="1020"/>
    </row>
    <row r="5" spans="1:17" ht="16.5" customHeight="1">
      <c r="A5" s="4953" t="s">
        <v>1521</v>
      </c>
      <c r="B5" s="4954"/>
      <c r="C5" s="1021">
        <v>1231</v>
      </c>
      <c r="D5" s="4955">
        <v>1159</v>
      </c>
      <c r="E5" s="4955"/>
      <c r="F5" s="4955"/>
      <c r="G5" s="4955">
        <v>773</v>
      </c>
      <c r="H5" s="4955"/>
      <c r="I5" s="4955"/>
      <c r="J5" s="4955">
        <v>890</v>
      </c>
      <c r="K5" s="4955"/>
      <c r="L5" s="4955"/>
      <c r="M5" s="4955">
        <v>669</v>
      </c>
      <c r="N5" s="4955"/>
      <c r="O5" s="4955"/>
      <c r="P5" s="1013"/>
      <c r="Q5" s="1020"/>
    </row>
    <row r="6" spans="1:17" ht="16.5" customHeight="1">
      <c r="A6" s="1022"/>
      <c r="B6" s="1023" t="s">
        <v>1522</v>
      </c>
      <c r="C6" s="1021">
        <v>142</v>
      </c>
      <c r="D6" s="4955">
        <v>122</v>
      </c>
      <c r="E6" s="4955"/>
      <c r="F6" s="4955"/>
      <c r="G6" s="4955">
        <v>66</v>
      </c>
      <c r="H6" s="4955"/>
      <c r="I6" s="4955"/>
      <c r="J6" s="4955">
        <v>59</v>
      </c>
      <c r="K6" s="4955"/>
      <c r="L6" s="4955"/>
      <c r="M6" s="4955">
        <v>26</v>
      </c>
      <c r="N6" s="4955"/>
      <c r="O6" s="4955"/>
      <c r="P6" s="1013"/>
      <c r="Q6" s="1020"/>
    </row>
    <row r="7" spans="1:17" ht="16.5" customHeight="1">
      <c r="A7" s="1022"/>
      <c r="B7" s="1023" t="s">
        <v>1523</v>
      </c>
      <c r="C7" s="1021">
        <v>1</v>
      </c>
      <c r="D7" s="4955">
        <v>20</v>
      </c>
      <c r="E7" s="4955"/>
      <c r="F7" s="4955"/>
      <c r="G7" s="4955">
        <v>1</v>
      </c>
      <c r="H7" s="4955"/>
      <c r="I7" s="4955"/>
      <c r="J7" s="4955">
        <v>5</v>
      </c>
      <c r="K7" s="4955"/>
      <c r="L7" s="4955"/>
      <c r="M7" s="4955">
        <v>1</v>
      </c>
      <c r="N7" s="4955"/>
      <c r="O7" s="4955"/>
      <c r="P7" s="1013"/>
      <c r="Q7" s="1020"/>
    </row>
    <row r="8" spans="1:17" ht="16.5" customHeight="1">
      <c r="A8" s="1022"/>
      <c r="B8" s="1023" t="s">
        <v>1524</v>
      </c>
      <c r="C8" s="1021">
        <v>102</v>
      </c>
      <c r="D8" s="4955">
        <v>120</v>
      </c>
      <c r="E8" s="4955"/>
      <c r="F8" s="4955"/>
      <c r="G8" s="4955">
        <v>60</v>
      </c>
      <c r="H8" s="4955"/>
      <c r="I8" s="4955"/>
      <c r="J8" s="4955">
        <v>56</v>
      </c>
      <c r="K8" s="4955"/>
      <c r="L8" s="4955"/>
      <c r="M8" s="4955">
        <v>26</v>
      </c>
      <c r="N8" s="4955"/>
      <c r="O8" s="4955"/>
      <c r="P8" s="1013"/>
      <c r="Q8" s="1020"/>
    </row>
    <row r="9" spans="1:17" ht="16.5" customHeight="1">
      <c r="A9" s="1022"/>
      <c r="B9" s="1023" t="s">
        <v>1525</v>
      </c>
      <c r="C9" s="1021">
        <v>359</v>
      </c>
      <c r="D9" s="4955">
        <v>304</v>
      </c>
      <c r="E9" s="4955"/>
      <c r="F9" s="4955"/>
      <c r="G9" s="4955">
        <v>34</v>
      </c>
      <c r="H9" s="4955"/>
      <c r="I9" s="4955"/>
      <c r="J9" s="4955">
        <v>348</v>
      </c>
      <c r="K9" s="4955"/>
      <c r="L9" s="4955"/>
      <c r="M9" s="4955">
        <v>317</v>
      </c>
      <c r="N9" s="4955"/>
      <c r="O9" s="4955"/>
      <c r="P9" s="1013"/>
      <c r="Q9" s="1020"/>
    </row>
    <row r="10" spans="1:17" ht="16.5" customHeight="1">
      <c r="A10" s="1022"/>
      <c r="B10" s="1023" t="s">
        <v>1526</v>
      </c>
      <c r="C10" s="1021">
        <v>18</v>
      </c>
      <c r="D10" s="4955">
        <v>25</v>
      </c>
      <c r="E10" s="4955"/>
      <c r="F10" s="4955"/>
      <c r="G10" s="4955">
        <v>18</v>
      </c>
      <c r="H10" s="4955"/>
      <c r="I10" s="4955"/>
      <c r="J10" s="4955">
        <v>25</v>
      </c>
      <c r="K10" s="4955"/>
      <c r="L10" s="4955"/>
      <c r="M10" s="4955">
        <v>22</v>
      </c>
      <c r="N10" s="4955"/>
      <c r="O10" s="4955"/>
      <c r="P10" s="1013"/>
      <c r="Q10" s="1020"/>
    </row>
    <row r="11" spans="1:17" ht="16.5" customHeight="1">
      <c r="A11" s="1022"/>
      <c r="B11" s="1023" t="s">
        <v>1527</v>
      </c>
      <c r="C11" s="1021">
        <v>67</v>
      </c>
      <c r="D11" s="4955">
        <v>23</v>
      </c>
      <c r="E11" s="4955"/>
      <c r="F11" s="4955"/>
      <c r="G11" s="4955">
        <v>17</v>
      </c>
      <c r="H11" s="4955"/>
      <c r="I11" s="4955"/>
      <c r="J11" s="4955">
        <v>25</v>
      </c>
      <c r="K11" s="4955"/>
      <c r="L11" s="4955"/>
      <c r="M11" s="4955">
        <v>42</v>
      </c>
      <c r="N11" s="4955"/>
      <c r="O11" s="4955"/>
      <c r="P11" s="1013"/>
      <c r="Q11" s="1020"/>
    </row>
    <row r="12" spans="1:17" ht="16.5" customHeight="1">
      <c r="A12" s="1022"/>
      <c r="B12" s="1023" t="s">
        <v>1528</v>
      </c>
      <c r="C12" s="1021">
        <v>19</v>
      </c>
      <c r="D12" s="4955">
        <v>26</v>
      </c>
      <c r="E12" s="4955"/>
      <c r="F12" s="4955"/>
      <c r="G12" s="4955">
        <v>24</v>
      </c>
      <c r="H12" s="4955"/>
      <c r="I12" s="4955"/>
      <c r="J12" s="4955">
        <v>31</v>
      </c>
      <c r="K12" s="4955"/>
      <c r="L12" s="4955"/>
      <c r="M12" s="4955">
        <v>34</v>
      </c>
      <c r="N12" s="4955"/>
      <c r="O12" s="4955"/>
      <c r="P12" s="1013"/>
      <c r="Q12" s="1020"/>
    </row>
    <row r="13" spans="1:17" ht="16.5" customHeight="1">
      <c r="A13" s="1022"/>
      <c r="B13" s="1023" t="s">
        <v>1529</v>
      </c>
      <c r="C13" s="1021">
        <v>38</v>
      </c>
      <c r="D13" s="4955">
        <v>41</v>
      </c>
      <c r="E13" s="4955"/>
      <c r="F13" s="4955"/>
      <c r="G13" s="4955">
        <v>56</v>
      </c>
      <c r="H13" s="4955"/>
      <c r="I13" s="4955"/>
      <c r="J13" s="4955">
        <v>42</v>
      </c>
      <c r="K13" s="4955"/>
      <c r="L13" s="4955"/>
      <c r="M13" s="4955">
        <v>53</v>
      </c>
      <c r="N13" s="4955"/>
      <c r="O13" s="4955"/>
      <c r="P13" s="1013"/>
      <c r="Q13" s="1020"/>
    </row>
    <row r="14" spans="1:17" ht="16.5" customHeight="1">
      <c r="A14" s="1022"/>
      <c r="B14" s="1023" t="s">
        <v>1530</v>
      </c>
      <c r="C14" s="1021">
        <v>239</v>
      </c>
      <c r="D14" s="4955">
        <v>210</v>
      </c>
      <c r="E14" s="4955"/>
      <c r="F14" s="4955"/>
      <c r="G14" s="4955">
        <v>28</v>
      </c>
      <c r="H14" s="4955"/>
      <c r="I14" s="4955"/>
      <c r="J14" s="4955">
        <v>96</v>
      </c>
      <c r="K14" s="4955"/>
      <c r="L14" s="4955"/>
      <c r="M14" s="4955">
        <v>32</v>
      </c>
      <c r="N14" s="4955"/>
      <c r="O14" s="4955"/>
      <c r="P14" s="1013"/>
      <c r="Q14" s="1020"/>
    </row>
    <row r="15" spans="1:17" ht="16.5" customHeight="1">
      <c r="A15" s="1022"/>
      <c r="B15" s="1023" t="s">
        <v>1531</v>
      </c>
      <c r="C15" s="1021">
        <v>13</v>
      </c>
      <c r="D15" s="4955">
        <v>29</v>
      </c>
      <c r="E15" s="4955"/>
      <c r="F15" s="4955"/>
      <c r="G15" s="4955">
        <v>20</v>
      </c>
      <c r="H15" s="4955"/>
      <c r="I15" s="4955"/>
      <c r="J15" s="4955">
        <v>12</v>
      </c>
      <c r="K15" s="4955"/>
      <c r="L15" s="4955"/>
      <c r="M15" s="4955">
        <v>9</v>
      </c>
      <c r="N15" s="4955"/>
      <c r="O15" s="4955"/>
      <c r="P15" s="1013"/>
      <c r="Q15" s="1020"/>
    </row>
    <row r="16" spans="1:17" ht="16.5" customHeight="1">
      <c r="A16" s="1022"/>
      <c r="B16" s="1023" t="s">
        <v>1532</v>
      </c>
      <c r="C16" s="1021">
        <v>9</v>
      </c>
      <c r="D16" s="4955">
        <v>7</v>
      </c>
      <c r="E16" s="4955"/>
      <c r="F16" s="4955"/>
      <c r="G16" s="4955">
        <v>8</v>
      </c>
      <c r="H16" s="4955"/>
      <c r="I16" s="4955"/>
      <c r="J16" s="4955">
        <v>9</v>
      </c>
      <c r="K16" s="4955"/>
      <c r="L16" s="4955"/>
      <c r="M16" s="4955">
        <v>8</v>
      </c>
      <c r="N16" s="4955"/>
      <c r="O16" s="4955"/>
      <c r="P16" s="1013"/>
      <c r="Q16" s="1020"/>
    </row>
    <row r="17" spans="1:17" ht="16.5" customHeight="1">
      <c r="A17" s="1022"/>
      <c r="B17" s="1023" t="s">
        <v>1533</v>
      </c>
      <c r="C17" s="1021">
        <v>7</v>
      </c>
      <c r="D17" s="4955">
        <v>7</v>
      </c>
      <c r="E17" s="4955"/>
      <c r="F17" s="4955"/>
      <c r="G17" s="4955">
        <v>6</v>
      </c>
      <c r="H17" s="4955"/>
      <c r="I17" s="4955"/>
      <c r="J17" s="4955">
        <v>15</v>
      </c>
      <c r="K17" s="4955"/>
      <c r="L17" s="4955"/>
      <c r="M17" s="4955">
        <v>3</v>
      </c>
      <c r="N17" s="4955"/>
      <c r="O17" s="4955"/>
      <c r="P17" s="1013"/>
      <c r="Q17" s="1020"/>
    </row>
    <row r="18" spans="1:17" ht="16.5" customHeight="1">
      <c r="A18" s="1022"/>
      <c r="B18" s="1024" t="s">
        <v>1534</v>
      </c>
      <c r="C18" s="1021">
        <v>217</v>
      </c>
      <c r="D18" s="4955">
        <v>223</v>
      </c>
      <c r="E18" s="4955"/>
      <c r="F18" s="4955"/>
      <c r="G18" s="4955">
        <v>435</v>
      </c>
      <c r="H18" s="4955"/>
      <c r="I18" s="4955"/>
      <c r="J18" s="4955">
        <v>158</v>
      </c>
      <c r="K18" s="4955"/>
      <c r="L18" s="4955"/>
      <c r="M18" s="4955">
        <v>96</v>
      </c>
      <c r="N18" s="4955"/>
      <c r="O18" s="4955"/>
      <c r="P18" s="1013"/>
      <c r="Q18" s="1020"/>
    </row>
    <row r="19" spans="1:17" ht="16.5" customHeight="1">
      <c r="A19" s="4959" t="s">
        <v>1535</v>
      </c>
      <c r="B19" s="4960"/>
      <c r="C19" s="1021">
        <v>111</v>
      </c>
      <c r="D19" s="4955">
        <v>98</v>
      </c>
      <c r="E19" s="4955"/>
      <c r="F19" s="4955"/>
      <c r="G19" s="4955">
        <v>102</v>
      </c>
      <c r="H19" s="4955"/>
      <c r="I19" s="4955"/>
      <c r="J19" s="4955">
        <v>108</v>
      </c>
      <c r="K19" s="4955"/>
      <c r="L19" s="4955"/>
      <c r="M19" s="4955">
        <v>119</v>
      </c>
      <c r="N19" s="4955"/>
      <c r="O19" s="4955"/>
      <c r="P19" s="1013"/>
      <c r="Q19" s="1020"/>
    </row>
    <row r="20" spans="1:17" ht="16.5" customHeight="1">
      <c r="A20" s="4959" t="s">
        <v>1536</v>
      </c>
      <c r="B20" s="4960"/>
      <c r="C20" s="1021">
        <v>76</v>
      </c>
      <c r="D20" s="4955">
        <v>67</v>
      </c>
      <c r="E20" s="4955"/>
      <c r="F20" s="4955"/>
      <c r="G20" s="4955">
        <v>60</v>
      </c>
      <c r="H20" s="4955"/>
      <c r="I20" s="4955"/>
      <c r="J20" s="4955">
        <v>45</v>
      </c>
      <c r="K20" s="4955"/>
      <c r="L20" s="4955"/>
      <c r="M20" s="4955">
        <v>33</v>
      </c>
      <c r="N20" s="4955"/>
      <c r="O20" s="4955"/>
      <c r="P20" s="1013"/>
      <c r="Q20" s="1020"/>
    </row>
    <row r="21" spans="1:17" ht="16.5" customHeight="1">
      <c r="A21" s="4953" t="s">
        <v>1537</v>
      </c>
      <c r="B21" s="4954"/>
      <c r="C21" s="1021">
        <v>12</v>
      </c>
      <c r="D21" s="4955">
        <v>10</v>
      </c>
      <c r="E21" s="4955"/>
      <c r="F21" s="4955"/>
      <c r="G21" s="4955">
        <v>20</v>
      </c>
      <c r="H21" s="4955"/>
      <c r="I21" s="4955"/>
      <c r="J21" s="4955">
        <v>18</v>
      </c>
      <c r="K21" s="4955"/>
      <c r="L21" s="4955"/>
      <c r="M21" s="4955">
        <v>26</v>
      </c>
      <c r="N21" s="4955"/>
      <c r="O21" s="4955"/>
      <c r="P21" s="1013"/>
      <c r="Q21" s="1020"/>
    </row>
    <row r="22" spans="1:17" ht="16.5" customHeight="1">
      <c r="A22" s="4959" t="s">
        <v>1538</v>
      </c>
      <c r="B22" s="4960"/>
      <c r="C22" s="1021">
        <v>35</v>
      </c>
      <c r="D22" s="4955">
        <v>33</v>
      </c>
      <c r="E22" s="4955"/>
      <c r="F22" s="4955"/>
      <c r="G22" s="4955">
        <v>39</v>
      </c>
      <c r="H22" s="4955"/>
      <c r="I22" s="4955"/>
      <c r="J22" s="4955">
        <v>18</v>
      </c>
      <c r="K22" s="4955"/>
      <c r="L22" s="4955"/>
      <c r="M22" s="4955">
        <v>31</v>
      </c>
      <c r="N22" s="4955"/>
      <c r="O22" s="4955"/>
      <c r="P22" s="1013"/>
      <c r="Q22" s="1020"/>
    </row>
    <row r="23" spans="1:17" ht="16.5" customHeight="1">
      <c r="A23" s="4959" t="s">
        <v>1539</v>
      </c>
      <c r="B23" s="4960"/>
      <c r="C23" s="1021">
        <v>19</v>
      </c>
      <c r="D23" s="4955">
        <v>16</v>
      </c>
      <c r="E23" s="4955"/>
      <c r="F23" s="4955"/>
      <c r="G23" s="4955">
        <v>16</v>
      </c>
      <c r="H23" s="4955"/>
      <c r="I23" s="4955"/>
      <c r="J23" s="4955">
        <v>13</v>
      </c>
      <c r="K23" s="4955"/>
      <c r="L23" s="4955"/>
      <c r="M23" s="4955">
        <v>13</v>
      </c>
      <c r="N23" s="4955"/>
      <c r="O23" s="4955"/>
      <c r="P23" s="1013"/>
      <c r="Q23" s="1020"/>
    </row>
    <row r="24" spans="1:17" ht="16.5" customHeight="1">
      <c r="A24" s="4953" t="s">
        <v>1540</v>
      </c>
      <c r="B24" s="4954"/>
      <c r="C24" s="1021">
        <v>0</v>
      </c>
      <c r="D24" s="4955">
        <v>0</v>
      </c>
      <c r="E24" s="4955"/>
      <c r="F24" s="4955"/>
      <c r="G24" s="4955">
        <v>0</v>
      </c>
      <c r="H24" s="4955"/>
      <c r="I24" s="4955"/>
      <c r="J24" s="4955">
        <v>0</v>
      </c>
      <c r="K24" s="4955"/>
      <c r="L24" s="4955"/>
      <c r="M24" s="4955">
        <v>0</v>
      </c>
      <c r="N24" s="4955"/>
      <c r="O24" s="4955"/>
      <c r="P24" s="1013"/>
      <c r="Q24" s="1020"/>
    </row>
    <row r="25" spans="1:17" ht="16.5" customHeight="1" thickBot="1">
      <c r="A25" s="4956" t="s">
        <v>1541</v>
      </c>
      <c r="B25" s="4957"/>
      <c r="C25" s="1025">
        <v>8</v>
      </c>
      <c r="D25" s="4958">
        <v>7</v>
      </c>
      <c r="E25" s="4958"/>
      <c r="F25" s="4958"/>
      <c r="G25" s="4958">
        <v>6</v>
      </c>
      <c r="H25" s="4958"/>
      <c r="I25" s="4958"/>
      <c r="J25" s="4958">
        <v>7</v>
      </c>
      <c r="K25" s="4958"/>
      <c r="L25" s="4958"/>
      <c r="M25" s="4958">
        <v>2</v>
      </c>
      <c r="N25" s="4958"/>
      <c r="O25" s="4958"/>
      <c r="P25" s="1013"/>
      <c r="Q25" s="1020"/>
    </row>
    <row r="26" spans="1:17" s="1014" customFormat="1" ht="12.75" customHeight="1">
      <c r="B26" s="1026"/>
      <c r="C26" s="1026"/>
      <c r="D26" s="1026"/>
      <c r="E26" s="1026"/>
      <c r="F26" s="1026"/>
      <c r="G26" s="1026"/>
      <c r="H26" s="1026"/>
      <c r="I26" s="1026"/>
      <c r="J26" s="1026"/>
      <c r="K26" s="1026"/>
      <c r="L26" s="1026"/>
      <c r="M26" s="1026"/>
      <c r="N26" s="1026"/>
      <c r="O26" s="1027" t="s">
        <v>1542</v>
      </c>
      <c r="P26" s="1013"/>
    </row>
    <row r="27" spans="1:17" ht="10" customHeight="1">
      <c r="A27" s="1028"/>
      <c r="B27" s="1028"/>
      <c r="C27" s="1028"/>
      <c r="D27" s="1028"/>
      <c r="E27" s="1028"/>
      <c r="F27" s="1028"/>
      <c r="G27" s="1028"/>
      <c r="H27" s="1028"/>
      <c r="I27" s="1028"/>
      <c r="J27" s="1028"/>
      <c r="K27" s="1028"/>
      <c r="L27" s="1028"/>
      <c r="M27" s="1029"/>
      <c r="N27" s="1029"/>
      <c r="O27" s="1029"/>
      <c r="P27" s="1013"/>
    </row>
    <row r="28" spans="1:17" s="1013" customFormat="1" ht="30" customHeight="1">
      <c r="A28" s="4921" t="s">
        <v>1543</v>
      </c>
      <c r="B28" s="4921"/>
      <c r="C28" s="4921"/>
      <c r="D28" s="4921"/>
      <c r="E28" s="4921"/>
      <c r="F28" s="4921"/>
      <c r="G28" s="4946"/>
      <c r="H28" s="4946"/>
      <c r="I28" s="4946"/>
      <c r="J28" s="4946"/>
      <c r="K28" s="4946"/>
      <c r="L28" s="4921"/>
      <c r="M28" s="4921"/>
      <c r="N28" s="4921"/>
      <c r="O28" s="4921"/>
    </row>
    <row r="29" spans="1:17" s="1014" customFormat="1" ht="15" customHeight="1" thickBot="1">
      <c r="B29" s="1030"/>
      <c r="C29" s="1030"/>
      <c r="D29" s="1030"/>
      <c r="E29" s="1030"/>
      <c r="F29" s="1030"/>
      <c r="G29" s="1030"/>
      <c r="H29" s="1030"/>
      <c r="I29" s="1030"/>
      <c r="J29" s="1030"/>
      <c r="K29" s="1030"/>
      <c r="L29" s="1030"/>
      <c r="M29" s="1030"/>
      <c r="N29" s="1030"/>
      <c r="O29" s="1031" t="s">
        <v>1544</v>
      </c>
    </row>
    <row r="30" spans="1:17" ht="18.75" customHeight="1">
      <c r="A30" s="4923" t="s">
        <v>1054</v>
      </c>
      <c r="B30" s="4947"/>
      <c r="C30" s="4947"/>
      <c r="D30" s="4948" t="s">
        <v>1545</v>
      </c>
      <c r="E30" s="4949"/>
      <c r="F30" s="4950"/>
      <c r="G30" s="4925" t="s">
        <v>1546</v>
      </c>
      <c r="H30" s="4951"/>
      <c r="I30" s="4952"/>
      <c r="J30" s="4925">
        <v>25</v>
      </c>
      <c r="K30" s="4951"/>
      <c r="L30" s="4952"/>
      <c r="M30" s="4925">
        <v>30</v>
      </c>
      <c r="N30" s="4951"/>
      <c r="O30" s="4951"/>
    </row>
    <row r="31" spans="1:17" ht="16.5" customHeight="1">
      <c r="A31" s="4940" t="s">
        <v>1547</v>
      </c>
      <c r="B31" s="4941"/>
      <c r="C31" s="4941"/>
      <c r="D31" s="4934" t="s">
        <v>1548</v>
      </c>
      <c r="E31" s="4942"/>
      <c r="F31" s="4943"/>
      <c r="G31" s="1032"/>
      <c r="H31" s="1033"/>
      <c r="I31" s="1033">
        <v>90</v>
      </c>
      <c r="J31" s="1033"/>
      <c r="K31" s="1034"/>
      <c r="L31" s="1035">
        <v>73</v>
      </c>
      <c r="M31" s="1022"/>
      <c r="N31" s="1036"/>
      <c r="O31" s="1036">
        <v>45</v>
      </c>
    </row>
    <row r="32" spans="1:17" ht="16.5" customHeight="1">
      <c r="A32" s="4944" t="s">
        <v>1549</v>
      </c>
      <c r="B32" s="4945" t="s">
        <v>1550</v>
      </c>
      <c r="C32" s="4945"/>
      <c r="D32" s="4934" t="s">
        <v>1551</v>
      </c>
      <c r="E32" s="4942"/>
      <c r="F32" s="4943"/>
      <c r="G32" s="1037"/>
      <c r="H32" s="1038"/>
      <c r="I32" s="1039" t="s">
        <v>1012</v>
      </c>
      <c r="J32" s="1038"/>
      <c r="K32" s="1021"/>
      <c r="L32" s="1040" t="s">
        <v>356</v>
      </c>
      <c r="M32" s="1022"/>
      <c r="N32" s="1036"/>
      <c r="O32" s="1041" t="s">
        <v>1039</v>
      </c>
    </row>
    <row r="33" spans="1:15" ht="16.5" customHeight="1">
      <c r="A33" s="4944"/>
      <c r="B33" s="4945" t="s">
        <v>1552</v>
      </c>
      <c r="C33" s="4945"/>
      <c r="D33" s="4934" t="s">
        <v>1551</v>
      </c>
      <c r="E33" s="4942"/>
      <c r="F33" s="4943"/>
      <c r="G33" s="1042"/>
      <c r="H33" s="1043"/>
      <c r="I33" s="1043">
        <v>37</v>
      </c>
      <c r="J33" s="1043"/>
      <c r="K33" s="1044"/>
      <c r="L33" s="1045">
        <v>20</v>
      </c>
      <c r="M33" s="1022"/>
      <c r="N33" s="1036"/>
      <c r="O33" s="1036">
        <v>24</v>
      </c>
    </row>
    <row r="34" spans="1:15" ht="16.5" customHeight="1">
      <c r="A34" s="4944"/>
      <c r="B34" s="4945" t="s">
        <v>1553</v>
      </c>
      <c r="C34" s="1046" t="s">
        <v>1554</v>
      </c>
      <c r="D34" s="4934" t="s">
        <v>1551</v>
      </c>
      <c r="E34" s="4942"/>
      <c r="F34" s="4943"/>
      <c r="G34" s="1042"/>
      <c r="H34" s="1043"/>
      <c r="I34" s="1043">
        <v>80</v>
      </c>
      <c r="J34" s="1043"/>
      <c r="K34" s="1044"/>
      <c r="L34" s="1045">
        <v>63</v>
      </c>
      <c r="M34" s="1022"/>
      <c r="N34" s="1036"/>
      <c r="O34" s="1036">
        <v>44</v>
      </c>
    </row>
    <row r="35" spans="1:15" ht="16.5" customHeight="1">
      <c r="A35" s="4944"/>
      <c r="B35" s="4945"/>
      <c r="C35" s="1046" t="s">
        <v>1555</v>
      </c>
      <c r="D35" s="4934" t="s">
        <v>1556</v>
      </c>
      <c r="E35" s="4942"/>
      <c r="F35" s="4943"/>
      <c r="G35" s="1042"/>
      <c r="H35" s="1043"/>
      <c r="I35" s="1043">
        <v>429.7</v>
      </c>
      <c r="J35" s="1043"/>
      <c r="K35" s="1044"/>
      <c r="L35" s="1045">
        <v>358.1</v>
      </c>
      <c r="M35" s="1022"/>
      <c r="N35" s="4929">
        <v>271.7</v>
      </c>
      <c r="O35" s="4929"/>
    </row>
    <row r="36" spans="1:15" ht="16.5" customHeight="1">
      <c r="A36" s="4930" t="s">
        <v>1557</v>
      </c>
      <c r="B36" s="4931"/>
      <c r="C36" s="1047" t="s">
        <v>915</v>
      </c>
      <c r="D36" s="4934" t="s">
        <v>1558</v>
      </c>
      <c r="E36" s="4935"/>
      <c r="F36" s="4936"/>
      <c r="G36" s="1036"/>
      <c r="H36" s="1036"/>
      <c r="I36" s="1036">
        <v>115</v>
      </c>
      <c r="J36" s="1036"/>
      <c r="K36" s="1036"/>
      <c r="L36" s="1041">
        <v>105</v>
      </c>
      <c r="M36" s="1022"/>
      <c r="N36" s="1036"/>
      <c r="O36" s="1036">
        <v>82</v>
      </c>
    </row>
    <row r="37" spans="1:15" ht="16.5" customHeight="1">
      <c r="A37" s="4930"/>
      <c r="B37" s="4931"/>
      <c r="C37" s="1047" t="s">
        <v>1559</v>
      </c>
      <c r="D37" s="4934" t="s">
        <v>1558</v>
      </c>
      <c r="E37" s="4935"/>
      <c r="F37" s="4936"/>
      <c r="G37" s="1036"/>
      <c r="H37" s="1036"/>
      <c r="I37" s="1036">
        <v>68</v>
      </c>
      <c r="J37" s="1036"/>
      <c r="K37" s="1036"/>
      <c r="L37" s="1041">
        <v>48</v>
      </c>
      <c r="M37" s="1022"/>
      <c r="N37" s="1036"/>
      <c r="O37" s="1036">
        <v>30</v>
      </c>
    </row>
    <row r="38" spans="1:15" ht="16.5" customHeight="1">
      <c r="A38" s="4930"/>
      <c r="B38" s="4931"/>
      <c r="C38" s="1048" t="s">
        <v>1560</v>
      </c>
      <c r="D38" s="4934" t="s">
        <v>1558</v>
      </c>
      <c r="E38" s="4935"/>
      <c r="F38" s="4936"/>
      <c r="G38" s="1036"/>
      <c r="H38" s="1036"/>
      <c r="I38" s="1041" t="s">
        <v>284</v>
      </c>
      <c r="J38" s="1022"/>
      <c r="K38" s="1036"/>
      <c r="L38" s="1041" t="s">
        <v>284</v>
      </c>
      <c r="M38" s="1022"/>
      <c r="N38" s="1036"/>
      <c r="O38" s="1036">
        <v>2</v>
      </c>
    </row>
    <row r="39" spans="1:15" ht="16.5" customHeight="1" thickBot="1">
      <c r="A39" s="4932"/>
      <c r="B39" s="4933"/>
      <c r="C39" s="1049" t="s">
        <v>1057</v>
      </c>
      <c r="D39" s="4937" t="s">
        <v>1558</v>
      </c>
      <c r="E39" s="4938"/>
      <c r="F39" s="4939"/>
      <c r="G39" s="1050"/>
      <c r="H39" s="1050"/>
      <c r="I39" s="1050">
        <v>47</v>
      </c>
      <c r="J39" s="1050"/>
      <c r="K39" s="1050"/>
      <c r="L39" s="1051">
        <v>57</v>
      </c>
      <c r="M39" s="1052"/>
      <c r="N39" s="1050"/>
      <c r="O39" s="1050">
        <v>50</v>
      </c>
    </row>
    <row r="40" spans="1:15">
      <c r="B40" s="1053"/>
      <c r="C40" s="1053"/>
      <c r="D40" s="1053"/>
      <c r="E40" s="1053"/>
      <c r="F40" s="1053"/>
      <c r="G40" s="1053"/>
      <c r="H40" s="1053"/>
      <c r="I40" s="1053"/>
      <c r="J40" s="1053"/>
      <c r="K40" s="1053"/>
      <c r="L40" s="1053"/>
      <c r="M40" s="1053"/>
      <c r="N40" s="1053"/>
      <c r="O40" s="1054" t="s">
        <v>1561</v>
      </c>
    </row>
    <row r="41" spans="1:15" ht="10" customHeight="1">
      <c r="A41" s="1028"/>
      <c r="B41" s="1028"/>
      <c r="C41" s="1028"/>
      <c r="D41" s="1028"/>
      <c r="E41" s="1028"/>
      <c r="F41" s="1028"/>
      <c r="G41" s="1028"/>
      <c r="H41" s="1028"/>
      <c r="I41" s="1028"/>
      <c r="J41" s="1028"/>
      <c r="K41" s="1028"/>
      <c r="L41" s="1028"/>
      <c r="M41" s="1029"/>
      <c r="N41" s="1029"/>
      <c r="O41" s="1029"/>
    </row>
    <row r="42" spans="1:15" s="1013" customFormat="1" ht="30" customHeight="1">
      <c r="A42" s="4921" t="s">
        <v>1562</v>
      </c>
      <c r="B42" s="4921"/>
      <c r="C42" s="4921"/>
      <c r="D42" s="4921"/>
      <c r="E42" s="4921"/>
      <c r="F42" s="4921"/>
      <c r="G42" s="4921"/>
      <c r="H42" s="4921"/>
      <c r="I42" s="4921"/>
      <c r="J42" s="4921"/>
      <c r="K42" s="4921"/>
      <c r="L42" s="4921"/>
      <c r="M42" s="4921"/>
      <c r="N42" s="4921"/>
      <c r="O42" s="4921"/>
    </row>
    <row r="43" spans="1:15" s="1014" customFormat="1" ht="13.5" customHeight="1" thickBot="1">
      <c r="B43" s="1030"/>
      <c r="C43" s="1030"/>
      <c r="D43" s="1030"/>
      <c r="E43" s="1030"/>
      <c r="F43" s="1030"/>
      <c r="G43" s="1030"/>
      <c r="H43" s="1030"/>
      <c r="I43" s="1030"/>
      <c r="J43" s="1030"/>
      <c r="K43" s="1030"/>
      <c r="L43" s="1030"/>
      <c r="M43" s="1030"/>
      <c r="N43" s="1030"/>
      <c r="O43" s="1031" t="s">
        <v>1563</v>
      </c>
    </row>
    <row r="44" spans="1:15" ht="18.75" customHeight="1">
      <c r="A44" s="4922" t="s">
        <v>1054</v>
      </c>
      <c r="B44" s="4922"/>
      <c r="C44" s="4923"/>
      <c r="D44" s="4924" t="s">
        <v>1546</v>
      </c>
      <c r="E44" s="4924"/>
      <c r="F44" s="4924"/>
      <c r="G44" s="4924"/>
      <c r="H44" s="4924">
        <v>25</v>
      </c>
      <c r="I44" s="4924"/>
      <c r="J44" s="4924"/>
      <c r="K44" s="4925"/>
      <c r="L44" s="4924">
        <v>30</v>
      </c>
      <c r="M44" s="4924"/>
      <c r="N44" s="4924"/>
      <c r="O44" s="4925"/>
    </row>
    <row r="45" spans="1:15" ht="16.5" customHeight="1">
      <c r="A45" s="4926" t="s">
        <v>1564</v>
      </c>
      <c r="B45" s="4927"/>
      <c r="C45" s="4928"/>
      <c r="D45" s="1055"/>
      <c r="E45" s="1055"/>
      <c r="F45" s="1056"/>
      <c r="G45" s="1057">
        <v>90</v>
      </c>
      <c r="H45" s="1057"/>
      <c r="K45" s="1057">
        <v>68</v>
      </c>
      <c r="O45" s="1058">
        <v>45</v>
      </c>
    </row>
    <row r="46" spans="1:15" ht="16.5" customHeight="1">
      <c r="A46" s="1022"/>
      <c r="B46" s="1059" t="s">
        <v>1565</v>
      </c>
      <c r="C46" s="1060"/>
      <c r="D46" s="1036"/>
      <c r="E46" s="1036"/>
      <c r="F46" s="1056"/>
      <c r="G46" s="1040">
        <v>11</v>
      </c>
      <c r="H46" s="1040"/>
      <c r="I46" s="1056"/>
      <c r="J46" s="1056"/>
      <c r="K46" s="1040">
        <v>4</v>
      </c>
      <c r="L46" s="1056"/>
      <c r="M46" s="1056"/>
      <c r="N46" s="1056"/>
      <c r="O46" s="1061">
        <v>8</v>
      </c>
    </row>
    <row r="47" spans="1:15" ht="16.5" customHeight="1">
      <c r="A47" s="1022"/>
      <c r="B47" s="4919" t="s">
        <v>1566</v>
      </c>
      <c r="C47" s="4920"/>
      <c r="D47" s="1062"/>
      <c r="E47" s="1062"/>
      <c r="F47" s="1056"/>
      <c r="G47" s="1040">
        <v>6</v>
      </c>
      <c r="H47" s="1040"/>
      <c r="I47" s="1056"/>
      <c r="J47" s="1056"/>
      <c r="K47" s="1040">
        <v>1</v>
      </c>
      <c r="L47" s="1056"/>
      <c r="M47" s="1056"/>
      <c r="N47" s="1056"/>
      <c r="O47" s="1061">
        <v>4</v>
      </c>
    </row>
    <row r="48" spans="1:15" ht="16.5" customHeight="1">
      <c r="A48" s="1022"/>
      <c r="B48" s="4919" t="s">
        <v>1567</v>
      </c>
      <c r="C48" s="4920"/>
      <c r="D48" s="1062"/>
      <c r="E48" s="1062"/>
      <c r="F48" s="1056"/>
      <c r="G48" s="1040">
        <v>5</v>
      </c>
      <c r="H48" s="1040"/>
      <c r="I48" s="1056"/>
      <c r="J48" s="1056"/>
      <c r="K48" s="1040">
        <v>3</v>
      </c>
      <c r="L48" s="1056"/>
      <c r="M48" s="1056"/>
      <c r="N48" s="1056"/>
      <c r="O48" s="1061">
        <v>4</v>
      </c>
    </row>
    <row r="49" spans="1:15" ht="16.5" customHeight="1">
      <c r="A49" s="1022"/>
      <c r="B49" s="1059" t="s">
        <v>1568</v>
      </c>
      <c r="C49" s="1063"/>
      <c r="D49" s="1062"/>
      <c r="E49" s="1062"/>
      <c r="F49" s="1056"/>
      <c r="G49" s="1040">
        <v>3</v>
      </c>
      <c r="H49" s="1040"/>
      <c r="I49" s="1056"/>
      <c r="J49" s="1056"/>
      <c r="K49" s="1040">
        <v>1</v>
      </c>
      <c r="L49" s="1056"/>
      <c r="M49" s="1056"/>
      <c r="N49" s="1056"/>
      <c r="O49" s="1061" t="s">
        <v>1039</v>
      </c>
    </row>
    <row r="50" spans="1:15" ht="16.5" customHeight="1">
      <c r="A50" s="1022"/>
      <c r="B50" s="1059" t="s">
        <v>1569</v>
      </c>
      <c r="C50" s="1063"/>
      <c r="D50" s="1062"/>
      <c r="E50" s="1062"/>
      <c r="F50" s="1056"/>
      <c r="G50" s="1040">
        <v>22</v>
      </c>
      <c r="H50" s="1040"/>
      <c r="I50" s="1056"/>
      <c r="J50" s="1056"/>
      <c r="K50" s="1040">
        <v>20</v>
      </c>
      <c r="L50" s="1056"/>
      <c r="M50" s="1056"/>
      <c r="N50" s="1056"/>
      <c r="O50" s="1061">
        <v>8</v>
      </c>
    </row>
    <row r="51" spans="1:15" ht="16.5" customHeight="1">
      <c r="A51" s="1022"/>
      <c r="B51" s="1059" t="s">
        <v>1570</v>
      </c>
      <c r="C51" s="1063"/>
      <c r="D51" s="1062"/>
      <c r="E51" s="1062"/>
      <c r="F51" s="1056"/>
      <c r="G51" s="1040">
        <v>35</v>
      </c>
      <c r="H51" s="1040"/>
      <c r="I51" s="1056"/>
      <c r="J51" s="1056"/>
      <c r="K51" s="1040">
        <v>26</v>
      </c>
      <c r="L51" s="1056"/>
      <c r="M51" s="1056"/>
      <c r="N51" s="1056"/>
      <c r="O51" s="1061">
        <v>17</v>
      </c>
    </row>
    <row r="52" spans="1:15" ht="16.5" customHeight="1">
      <c r="A52" s="1022"/>
      <c r="B52" s="1059" t="s">
        <v>1571</v>
      </c>
      <c r="C52" s="1063"/>
      <c r="D52" s="1062"/>
      <c r="E52" s="1062"/>
      <c r="F52" s="1056"/>
      <c r="G52" s="1040">
        <v>1</v>
      </c>
      <c r="H52" s="1040"/>
      <c r="I52" s="1056"/>
      <c r="J52" s="1056"/>
      <c r="K52" s="1039" t="s">
        <v>1572</v>
      </c>
      <c r="L52" s="1056"/>
      <c r="M52" s="1056"/>
      <c r="N52" s="1056"/>
      <c r="O52" s="1061">
        <v>1</v>
      </c>
    </row>
    <row r="53" spans="1:15" ht="16.5" customHeight="1">
      <c r="A53" s="1022"/>
      <c r="B53" s="1059" t="s">
        <v>1573</v>
      </c>
      <c r="C53" s="1063"/>
      <c r="D53" s="1062"/>
      <c r="E53" s="1062"/>
      <c r="F53" s="1056"/>
      <c r="G53" s="1040">
        <v>5</v>
      </c>
      <c r="H53" s="1040"/>
      <c r="I53" s="1056"/>
      <c r="J53" s="1056"/>
      <c r="K53" s="1040">
        <v>3</v>
      </c>
      <c r="L53" s="1056"/>
      <c r="M53" s="1056"/>
      <c r="N53" s="1056"/>
      <c r="O53" s="1061">
        <v>3</v>
      </c>
    </row>
    <row r="54" spans="1:15" ht="16.5" customHeight="1" thickBot="1">
      <c r="A54" s="1052"/>
      <c r="B54" s="1064" t="s">
        <v>1574</v>
      </c>
      <c r="C54" s="1065"/>
      <c r="D54" s="1066"/>
      <c r="E54" s="1067"/>
      <c r="F54" s="1050"/>
      <c r="G54" s="1068">
        <v>13</v>
      </c>
      <c r="H54" s="1068"/>
      <c r="I54" s="1050"/>
      <c r="J54" s="1050"/>
      <c r="K54" s="1068">
        <v>14</v>
      </c>
      <c r="L54" s="1050"/>
      <c r="M54" s="1050"/>
      <c r="N54" s="1050"/>
      <c r="O54" s="1051">
        <v>8</v>
      </c>
    </row>
    <row r="55" spans="1:15" ht="12" customHeight="1">
      <c r="B55" s="1053"/>
      <c r="C55" s="1053"/>
      <c r="D55" s="1053"/>
      <c r="E55" s="1053"/>
      <c r="F55" s="1053"/>
      <c r="G55" s="1053"/>
      <c r="H55" s="1053"/>
      <c r="I55" s="1053"/>
      <c r="J55" s="1053"/>
      <c r="K55" s="1053"/>
      <c r="L55" s="1053"/>
      <c r="M55" s="1053"/>
      <c r="N55" s="1053"/>
      <c r="O55" s="1054" t="s">
        <v>1561</v>
      </c>
    </row>
  </sheetData>
  <mergeCells count="133">
    <mergeCell ref="A1:O1"/>
    <mergeCell ref="A3:B3"/>
    <mergeCell ref="D3:F3"/>
    <mergeCell ref="G3:I3"/>
    <mergeCell ref="J3:L3"/>
    <mergeCell ref="M3:O3"/>
    <mergeCell ref="A4:B4"/>
    <mergeCell ref="D4:F4"/>
    <mergeCell ref="G4:I4"/>
    <mergeCell ref="J4:L4"/>
    <mergeCell ref="M4:O4"/>
    <mergeCell ref="A5:B5"/>
    <mergeCell ref="D5:F5"/>
    <mergeCell ref="G5:I5"/>
    <mergeCell ref="J5:L5"/>
    <mergeCell ref="M5:O5"/>
    <mergeCell ref="D8:F8"/>
    <mergeCell ref="G8:I8"/>
    <mergeCell ref="J8:L8"/>
    <mergeCell ref="M8:O8"/>
    <mergeCell ref="D9:F9"/>
    <mergeCell ref="G9:I9"/>
    <mergeCell ref="J9:L9"/>
    <mergeCell ref="M9:O9"/>
    <mergeCell ref="D6:F6"/>
    <mergeCell ref="G6:I6"/>
    <mergeCell ref="J6:L6"/>
    <mergeCell ref="M6:O6"/>
    <mergeCell ref="D7:F7"/>
    <mergeCell ref="G7:I7"/>
    <mergeCell ref="J7:L7"/>
    <mergeCell ref="M7:O7"/>
    <mergeCell ref="D12:F12"/>
    <mergeCell ref="G12:I12"/>
    <mergeCell ref="J12:L12"/>
    <mergeCell ref="M12:O12"/>
    <mergeCell ref="D13:F13"/>
    <mergeCell ref="G13:I13"/>
    <mergeCell ref="J13:L13"/>
    <mergeCell ref="M13:O13"/>
    <mergeCell ref="D10:F10"/>
    <mergeCell ref="G10:I10"/>
    <mergeCell ref="J10:L10"/>
    <mergeCell ref="M10:O10"/>
    <mergeCell ref="D11:F11"/>
    <mergeCell ref="G11:I11"/>
    <mergeCell ref="J11:L11"/>
    <mergeCell ref="M11:O11"/>
    <mergeCell ref="D16:F16"/>
    <mergeCell ref="G16:I16"/>
    <mergeCell ref="J16:L16"/>
    <mergeCell ref="M16:O16"/>
    <mergeCell ref="D17:F17"/>
    <mergeCell ref="G17:I17"/>
    <mergeCell ref="J17:L17"/>
    <mergeCell ref="M17:O17"/>
    <mergeCell ref="D14:F14"/>
    <mergeCell ref="G14:I14"/>
    <mergeCell ref="J14:L14"/>
    <mergeCell ref="M14:O14"/>
    <mergeCell ref="D15:F15"/>
    <mergeCell ref="G15:I15"/>
    <mergeCell ref="J15:L15"/>
    <mergeCell ref="M15:O15"/>
    <mergeCell ref="D18:F18"/>
    <mergeCell ref="G18:I18"/>
    <mergeCell ref="J18:L18"/>
    <mergeCell ref="M18:O18"/>
    <mergeCell ref="A19:B19"/>
    <mergeCell ref="D19:F19"/>
    <mergeCell ref="G19:I19"/>
    <mergeCell ref="J19:L19"/>
    <mergeCell ref="M19:O19"/>
    <mergeCell ref="A20:B20"/>
    <mergeCell ref="D20:F20"/>
    <mergeCell ref="G20:I20"/>
    <mergeCell ref="J20:L20"/>
    <mergeCell ref="M20:O20"/>
    <mergeCell ref="A21:B21"/>
    <mergeCell ref="D21:F21"/>
    <mergeCell ref="G21:I21"/>
    <mergeCell ref="J21:L21"/>
    <mergeCell ref="M21:O21"/>
    <mergeCell ref="A22:B22"/>
    <mergeCell ref="D22:F22"/>
    <mergeCell ref="G22:I22"/>
    <mergeCell ref="J22:L22"/>
    <mergeCell ref="M22:O22"/>
    <mergeCell ref="A23:B23"/>
    <mergeCell ref="D23:F23"/>
    <mergeCell ref="G23:I23"/>
    <mergeCell ref="J23:L23"/>
    <mergeCell ref="M23:O23"/>
    <mergeCell ref="A28:O28"/>
    <mergeCell ref="A30:C30"/>
    <mergeCell ref="D30:F30"/>
    <mergeCell ref="G30:I30"/>
    <mergeCell ref="J30:L30"/>
    <mergeCell ref="M30:O30"/>
    <mergeCell ref="A24:B24"/>
    <mergeCell ref="D24:F24"/>
    <mergeCell ref="G24:I24"/>
    <mergeCell ref="J24:L24"/>
    <mergeCell ref="M24:O24"/>
    <mergeCell ref="A25:B25"/>
    <mergeCell ref="D25:F25"/>
    <mergeCell ref="G25:I25"/>
    <mergeCell ref="J25:L25"/>
    <mergeCell ref="M25:O25"/>
    <mergeCell ref="A31:C31"/>
    <mergeCell ref="D31:F31"/>
    <mergeCell ref="A32:A35"/>
    <mergeCell ref="B32:C32"/>
    <mergeCell ref="D32:F32"/>
    <mergeCell ref="B33:C33"/>
    <mergeCell ref="D33:F33"/>
    <mergeCell ref="B34:B35"/>
    <mergeCell ref="D34:F34"/>
    <mergeCell ref="D35:F35"/>
    <mergeCell ref="B47:C47"/>
    <mergeCell ref="B48:C48"/>
    <mergeCell ref="A42:O42"/>
    <mergeCell ref="A44:C44"/>
    <mergeCell ref="D44:G44"/>
    <mergeCell ref="H44:K44"/>
    <mergeCell ref="L44:O44"/>
    <mergeCell ref="A45:C45"/>
    <mergeCell ref="N35:O35"/>
    <mergeCell ref="A36:B39"/>
    <mergeCell ref="D36:F36"/>
    <mergeCell ref="D37:F37"/>
    <mergeCell ref="D38:F38"/>
    <mergeCell ref="D39:F39"/>
  </mergeCells>
  <phoneticPr fontId="2"/>
  <printOptions horizontalCentered="1"/>
  <pageMargins left="0.39370078740157483" right="0.59055118110236227" top="0.59055118110236227" bottom="0.59055118110236227" header="0.11811023622047245" footer="0.11811023622047245"/>
  <pageSetup paperSize="9" scale="98" firstPageNumber="40" orientation="portrait" r:id="rId1"/>
  <headerFooter alignWithMargins="0">
    <oddFooter>&amp;C&amp;"ＭＳ 明朝,標準"&amp;10&amp;P</oddFooter>
  </headerFooter>
  <rowBreaks count="1" manualBreakCount="1">
    <brk id="41" max="14"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9F835-8D47-44BB-BFB2-CBED6800B723}">
  <dimension ref="A1:S72"/>
  <sheetViews>
    <sheetView showGridLines="0" view="pageBreakPreview" topLeftCell="E49" zoomScaleNormal="100" zoomScaleSheetLayoutView="100" zoomScalePageLayoutView="55" workbookViewId="0">
      <selection activeCell="J68" sqref="J68"/>
    </sheetView>
  </sheetViews>
  <sheetFormatPr defaultColWidth="9" defaultRowHeight="13"/>
  <cols>
    <col min="1" max="1" width="1.90625" style="1119" customWidth="1"/>
    <col min="2" max="2" width="48.1796875" style="1119" customWidth="1"/>
    <col min="3" max="6" width="8.1796875" style="1119" customWidth="1"/>
    <col min="7" max="7" width="1.90625" style="1119" customWidth="1"/>
    <col min="8" max="8" width="48.1796875" style="1119" customWidth="1"/>
    <col min="9" max="11" width="8.1796875" style="1119" customWidth="1"/>
    <col min="12" max="12" width="8.1796875" style="1120" customWidth="1"/>
    <col min="13" max="13" width="1.90625" style="1119" customWidth="1"/>
    <col min="14" max="14" width="48.1796875" style="1119" bestFit="1" customWidth="1"/>
    <col min="15" max="18" width="11.81640625" style="1119" customWidth="1"/>
    <col min="19" max="19" width="9.6328125" style="1119" bestFit="1" customWidth="1"/>
    <col min="20" max="16384" width="9" style="1119"/>
  </cols>
  <sheetData>
    <row r="1" spans="1:19" s="1072" customFormat="1" ht="30" customHeight="1">
      <c r="A1" s="4971" t="s">
        <v>1575</v>
      </c>
      <c r="B1" s="4971"/>
      <c r="C1" s="1069"/>
      <c r="D1" s="1069"/>
      <c r="E1" s="1069"/>
      <c r="F1" s="1069"/>
      <c r="G1" s="4971"/>
      <c r="H1" s="4971"/>
      <c r="I1" s="1069"/>
      <c r="J1" s="1069"/>
      <c r="K1" s="1070"/>
      <c r="L1" s="1071"/>
      <c r="M1" s="1070"/>
      <c r="N1" s="1070"/>
    </row>
    <row r="2" spans="1:19" s="1073" customFormat="1" ht="13.5" customHeight="1" thickBot="1">
      <c r="L2" s="1074"/>
      <c r="R2" s="1075" t="s">
        <v>1576</v>
      </c>
    </row>
    <row r="3" spans="1:19" s="1077" customFormat="1" ht="17.25" customHeight="1">
      <c r="A3" s="4964" t="s">
        <v>1577</v>
      </c>
      <c r="B3" s="4964"/>
      <c r="C3" s="4962" t="s">
        <v>1578</v>
      </c>
      <c r="D3" s="4963"/>
      <c r="E3" s="4963"/>
      <c r="F3" s="4963"/>
      <c r="G3" s="4964" t="s">
        <v>1577</v>
      </c>
      <c r="H3" s="4969"/>
      <c r="I3" s="4966" t="s">
        <v>1579</v>
      </c>
      <c r="J3" s="4963"/>
      <c r="K3" s="4963"/>
      <c r="L3" s="4963"/>
      <c r="M3" s="4964" t="s">
        <v>1577</v>
      </c>
      <c r="N3" s="4964"/>
      <c r="O3" s="4962" t="s">
        <v>1580</v>
      </c>
      <c r="P3" s="4966"/>
      <c r="Q3" s="4963"/>
      <c r="R3" s="4963"/>
      <c r="S3" s="1076"/>
    </row>
    <row r="4" spans="1:19" s="1077" customFormat="1" ht="17.25" customHeight="1">
      <c r="A4" s="4965"/>
      <c r="B4" s="4965"/>
      <c r="C4" s="1078" t="s">
        <v>1581</v>
      </c>
      <c r="D4" s="1078" t="s">
        <v>1582</v>
      </c>
      <c r="E4" s="1078" t="s">
        <v>1583</v>
      </c>
      <c r="F4" s="1079" t="s">
        <v>349</v>
      </c>
      <c r="G4" s="4965"/>
      <c r="H4" s="4970"/>
      <c r="I4" s="1080" t="s">
        <v>1581</v>
      </c>
      <c r="J4" s="1078" t="s">
        <v>1582</v>
      </c>
      <c r="K4" s="1078" t="s">
        <v>1583</v>
      </c>
      <c r="L4" s="1079" t="s">
        <v>349</v>
      </c>
      <c r="M4" s="4965"/>
      <c r="N4" s="4965"/>
      <c r="O4" s="1078" t="s">
        <v>1581</v>
      </c>
      <c r="P4" s="1078" t="s">
        <v>1582</v>
      </c>
      <c r="Q4" s="1078" t="s">
        <v>1583</v>
      </c>
      <c r="R4" s="1079" t="s">
        <v>349</v>
      </c>
      <c r="S4" s="1076"/>
    </row>
    <row r="5" spans="1:19" s="1086" customFormat="1" ht="18.75" customHeight="1">
      <c r="A5" s="4967" t="s">
        <v>1584</v>
      </c>
      <c r="B5" s="4967"/>
      <c r="C5" s="1081">
        <v>1023</v>
      </c>
      <c r="D5" s="1082">
        <v>690</v>
      </c>
      <c r="E5" s="1082">
        <v>705</v>
      </c>
      <c r="F5" s="1082">
        <v>710</v>
      </c>
      <c r="G5" s="4967" t="s">
        <v>1584</v>
      </c>
      <c r="H5" s="4968"/>
      <c r="I5" s="1082">
        <v>5853</v>
      </c>
      <c r="J5" s="1082">
        <v>3942</v>
      </c>
      <c r="K5" s="1082">
        <v>4058</v>
      </c>
      <c r="L5" s="1083">
        <v>4232</v>
      </c>
      <c r="M5" s="4967" t="s">
        <v>1584</v>
      </c>
      <c r="N5" s="4967"/>
      <c r="O5" s="1084">
        <v>114967</v>
      </c>
      <c r="P5" s="1082">
        <v>85287</v>
      </c>
      <c r="Q5" s="1083">
        <v>83946</v>
      </c>
      <c r="R5" s="1083">
        <v>91504</v>
      </c>
      <c r="S5" s="1085"/>
    </row>
    <row r="6" spans="1:19" s="1090" customFormat="1" ht="15.75" customHeight="1">
      <c r="A6" s="1087" t="s">
        <v>1585</v>
      </c>
      <c r="B6" s="1087"/>
      <c r="C6" s="1084">
        <v>186</v>
      </c>
      <c r="D6" s="1083">
        <v>140</v>
      </c>
      <c r="E6" s="1083">
        <v>157</v>
      </c>
      <c r="F6" s="1083">
        <v>138</v>
      </c>
      <c r="G6" s="1087" t="s">
        <v>1585</v>
      </c>
      <c r="H6" s="1088"/>
      <c r="I6" s="1083">
        <v>1231</v>
      </c>
      <c r="J6" s="1083">
        <v>798</v>
      </c>
      <c r="K6" s="1083">
        <v>828</v>
      </c>
      <c r="L6" s="1083">
        <v>711</v>
      </c>
      <c r="M6" s="1087" t="s">
        <v>1585</v>
      </c>
      <c r="N6" s="1087"/>
      <c r="O6" s="1084">
        <v>39517</v>
      </c>
      <c r="P6" s="1083">
        <v>25745</v>
      </c>
      <c r="Q6" s="1083">
        <v>19571</v>
      </c>
      <c r="R6" s="1083">
        <v>23947</v>
      </c>
      <c r="S6" s="1089"/>
    </row>
    <row r="7" spans="1:19" s="1096" customFormat="1" ht="15.75" customHeight="1">
      <c r="A7" s="1091"/>
      <c r="B7" s="1091" t="s">
        <v>1586</v>
      </c>
      <c r="C7" s="1092">
        <v>2</v>
      </c>
      <c r="D7" s="1093">
        <v>1</v>
      </c>
      <c r="E7" s="1093">
        <v>1</v>
      </c>
      <c r="F7" s="1093" t="s">
        <v>356</v>
      </c>
      <c r="G7" s="1091"/>
      <c r="H7" s="1094" t="s">
        <v>1586</v>
      </c>
      <c r="I7" s="1093">
        <v>10</v>
      </c>
      <c r="J7" s="1093">
        <v>4</v>
      </c>
      <c r="K7" s="1093">
        <v>4</v>
      </c>
      <c r="L7" s="1093" t="s">
        <v>356</v>
      </c>
      <c r="M7" s="1091"/>
      <c r="N7" s="1091" t="s">
        <v>1586</v>
      </c>
      <c r="O7" s="1092" t="s">
        <v>1403</v>
      </c>
      <c r="P7" s="1093" t="s">
        <v>1403</v>
      </c>
      <c r="Q7" s="1093" t="s">
        <v>1403</v>
      </c>
      <c r="R7" s="1093" t="s">
        <v>356</v>
      </c>
      <c r="S7" s="1095"/>
    </row>
    <row r="8" spans="1:19" s="1096" customFormat="1" ht="15.75" customHeight="1">
      <c r="A8" s="1091"/>
      <c r="B8" s="1091" t="s">
        <v>1587</v>
      </c>
      <c r="C8" s="1092">
        <v>3</v>
      </c>
      <c r="D8" s="1093">
        <v>4</v>
      </c>
      <c r="E8" s="1093">
        <v>3</v>
      </c>
      <c r="F8" s="1093">
        <v>2</v>
      </c>
      <c r="G8" s="1091"/>
      <c r="H8" s="1094" t="s">
        <v>1587</v>
      </c>
      <c r="I8" s="1093">
        <v>6</v>
      </c>
      <c r="J8" s="1093">
        <v>12</v>
      </c>
      <c r="K8" s="1093">
        <v>4</v>
      </c>
      <c r="L8" s="1093">
        <v>3</v>
      </c>
      <c r="M8" s="1091"/>
      <c r="N8" s="1091" t="s">
        <v>1587</v>
      </c>
      <c r="O8" s="1092">
        <v>175</v>
      </c>
      <c r="P8" s="1093">
        <v>127</v>
      </c>
      <c r="Q8" s="1093">
        <v>44</v>
      </c>
      <c r="R8" s="1093" t="s">
        <v>1403</v>
      </c>
      <c r="S8" s="1095"/>
    </row>
    <row r="9" spans="1:19" s="1096" customFormat="1" ht="15.75" customHeight="1">
      <c r="A9" s="1091"/>
      <c r="B9" s="1091" t="s">
        <v>1588</v>
      </c>
      <c r="C9" s="1092">
        <v>4</v>
      </c>
      <c r="D9" s="1093">
        <v>3</v>
      </c>
      <c r="E9" s="1093">
        <v>1</v>
      </c>
      <c r="F9" s="1093">
        <v>3</v>
      </c>
      <c r="G9" s="1091"/>
      <c r="H9" s="1094" t="s">
        <v>1588</v>
      </c>
      <c r="I9" s="1093">
        <v>23</v>
      </c>
      <c r="J9" s="1093">
        <v>11</v>
      </c>
      <c r="K9" s="1093">
        <v>3</v>
      </c>
      <c r="L9" s="1093">
        <v>4</v>
      </c>
      <c r="M9" s="1091"/>
      <c r="N9" s="1091" t="s">
        <v>1588</v>
      </c>
      <c r="O9" s="1092">
        <v>606</v>
      </c>
      <c r="P9" s="1093" t="s">
        <v>1403</v>
      </c>
      <c r="Q9" s="1093" t="s">
        <v>1403</v>
      </c>
      <c r="R9" s="1093">
        <v>378</v>
      </c>
      <c r="S9" s="1095"/>
    </row>
    <row r="10" spans="1:19" s="1096" customFormat="1" ht="15.75" customHeight="1">
      <c r="A10" s="1091"/>
      <c r="B10" s="1091" t="s">
        <v>1589</v>
      </c>
      <c r="C10" s="1092" t="s">
        <v>356</v>
      </c>
      <c r="D10" s="1093">
        <v>1</v>
      </c>
      <c r="E10" s="1093">
        <v>3</v>
      </c>
      <c r="F10" s="1093">
        <v>1</v>
      </c>
      <c r="G10" s="1091"/>
      <c r="H10" s="1094" t="s">
        <v>1589</v>
      </c>
      <c r="I10" s="1093" t="s">
        <v>356</v>
      </c>
      <c r="J10" s="1093">
        <v>3</v>
      </c>
      <c r="K10" s="1093">
        <v>18</v>
      </c>
      <c r="L10" s="1093">
        <v>7</v>
      </c>
      <c r="M10" s="1091"/>
      <c r="N10" s="1091" t="s">
        <v>1589</v>
      </c>
      <c r="O10" s="1092" t="s">
        <v>356</v>
      </c>
      <c r="P10" s="1093" t="s">
        <v>1403</v>
      </c>
      <c r="Q10" s="1093" t="s">
        <v>1403</v>
      </c>
      <c r="R10" s="1093" t="s">
        <v>1403</v>
      </c>
      <c r="S10" s="1095"/>
    </row>
    <row r="11" spans="1:19" s="1096" customFormat="1" ht="15.75" customHeight="1">
      <c r="A11" s="1091"/>
      <c r="B11" s="1091" t="s">
        <v>1590</v>
      </c>
      <c r="C11" s="1092">
        <v>34</v>
      </c>
      <c r="D11" s="1093">
        <v>25</v>
      </c>
      <c r="E11" s="1093">
        <v>31</v>
      </c>
      <c r="F11" s="1093">
        <v>27</v>
      </c>
      <c r="G11" s="1091"/>
      <c r="H11" s="1094" t="s">
        <v>1590</v>
      </c>
      <c r="I11" s="1093">
        <v>252</v>
      </c>
      <c r="J11" s="1093">
        <v>147</v>
      </c>
      <c r="K11" s="1093">
        <v>159</v>
      </c>
      <c r="L11" s="1093">
        <v>141</v>
      </c>
      <c r="M11" s="1091"/>
      <c r="N11" s="1091" t="s">
        <v>1590</v>
      </c>
      <c r="O11" s="1092">
        <v>5876</v>
      </c>
      <c r="P11" s="1093">
        <v>3496</v>
      </c>
      <c r="Q11" s="1093">
        <v>2568</v>
      </c>
      <c r="R11" s="1093">
        <v>3983</v>
      </c>
      <c r="S11" s="1095"/>
    </row>
    <row r="12" spans="1:19" s="1096" customFormat="1" ht="15.75" customHeight="1">
      <c r="A12" s="1091"/>
      <c r="B12" s="1091" t="s">
        <v>1591</v>
      </c>
      <c r="C12" s="1092">
        <v>34</v>
      </c>
      <c r="D12" s="1093">
        <v>19</v>
      </c>
      <c r="E12" s="1093">
        <v>20</v>
      </c>
      <c r="F12" s="1093">
        <v>16</v>
      </c>
      <c r="G12" s="1091"/>
      <c r="H12" s="1094" t="s">
        <v>1591</v>
      </c>
      <c r="I12" s="1093">
        <v>304</v>
      </c>
      <c r="J12" s="1093">
        <v>194</v>
      </c>
      <c r="K12" s="1093">
        <v>166</v>
      </c>
      <c r="L12" s="1093">
        <v>114</v>
      </c>
      <c r="M12" s="1091"/>
      <c r="N12" s="1091" t="s">
        <v>1591</v>
      </c>
      <c r="O12" s="1092">
        <v>9348</v>
      </c>
      <c r="P12" s="1093">
        <v>8308</v>
      </c>
      <c r="Q12" s="1093">
        <v>4123</v>
      </c>
      <c r="R12" s="1093">
        <v>4177</v>
      </c>
      <c r="S12" s="1095"/>
    </row>
    <row r="13" spans="1:19" s="1096" customFormat="1" ht="15.75" customHeight="1">
      <c r="A13" s="1091"/>
      <c r="B13" s="1091" t="s">
        <v>1592</v>
      </c>
      <c r="C13" s="1092">
        <v>13</v>
      </c>
      <c r="D13" s="1093">
        <v>14</v>
      </c>
      <c r="E13" s="1093">
        <v>12</v>
      </c>
      <c r="F13" s="1093">
        <v>13</v>
      </c>
      <c r="G13" s="1091"/>
      <c r="H13" s="1094" t="s">
        <v>1592</v>
      </c>
      <c r="I13" s="1093">
        <v>73</v>
      </c>
      <c r="J13" s="1093">
        <v>67</v>
      </c>
      <c r="K13" s="1093">
        <v>43</v>
      </c>
      <c r="L13" s="1093">
        <v>44</v>
      </c>
      <c r="M13" s="1091"/>
      <c r="N13" s="1091" t="s">
        <v>1592</v>
      </c>
      <c r="O13" s="1092">
        <v>2167</v>
      </c>
      <c r="P13" s="1093">
        <v>1169</v>
      </c>
      <c r="Q13" s="1093">
        <v>1706</v>
      </c>
      <c r="R13" s="1093">
        <v>2081</v>
      </c>
      <c r="S13" s="1095"/>
    </row>
    <row r="14" spans="1:19" s="1096" customFormat="1" ht="15.75" customHeight="1">
      <c r="A14" s="1091"/>
      <c r="B14" s="1091" t="s">
        <v>1593</v>
      </c>
      <c r="C14" s="1092">
        <v>3</v>
      </c>
      <c r="D14" s="1093">
        <v>3</v>
      </c>
      <c r="E14" s="1093">
        <v>6</v>
      </c>
      <c r="F14" s="1093">
        <v>7</v>
      </c>
      <c r="G14" s="1091"/>
      <c r="H14" s="1094" t="s">
        <v>1593</v>
      </c>
      <c r="I14" s="1093">
        <v>11</v>
      </c>
      <c r="J14" s="1093">
        <v>11</v>
      </c>
      <c r="K14" s="1093">
        <v>42</v>
      </c>
      <c r="L14" s="1093">
        <v>45</v>
      </c>
      <c r="M14" s="1091"/>
      <c r="N14" s="1091" t="s">
        <v>1593</v>
      </c>
      <c r="O14" s="1092" t="s">
        <v>1403</v>
      </c>
      <c r="P14" s="1093">
        <v>1194</v>
      </c>
      <c r="Q14" s="1093">
        <v>2099</v>
      </c>
      <c r="R14" s="1093">
        <v>2128</v>
      </c>
      <c r="S14" s="1095"/>
    </row>
    <row r="15" spans="1:19" s="1096" customFormat="1" ht="15.75" customHeight="1">
      <c r="A15" s="1091"/>
      <c r="B15" s="1091" t="s">
        <v>1594</v>
      </c>
      <c r="C15" s="1092"/>
      <c r="D15" s="1093">
        <v>3</v>
      </c>
      <c r="E15" s="1093">
        <v>1</v>
      </c>
      <c r="F15" s="1093">
        <v>3</v>
      </c>
      <c r="G15" s="1091"/>
      <c r="H15" s="1094" t="s">
        <v>1594</v>
      </c>
      <c r="I15" s="1093"/>
      <c r="J15" s="1093">
        <v>26</v>
      </c>
      <c r="K15" s="1093">
        <v>9</v>
      </c>
      <c r="L15" s="1093">
        <v>27</v>
      </c>
      <c r="M15" s="1091"/>
      <c r="N15" s="1091" t="s">
        <v>1594</v>
      </c>
      <c r="O15" s="1092" t="s">
        <v>356</v>
      </c>
      <c r="P15" s="1093">
        <v>1462</v>
      </c>
      <c r="Q15" s="1093" t="s">
        <v>1403</v>
      </c>
      <c r="R15" s="1093">
        <v>763</v>
      </c>
      <c r="S15" s="1095"/>
    </row>
    <row r="16" spans="1:19" s="1096" customFormat="1" ht="15.75" customHeight="1">
      <c r="A16" s="1091"/>
      <c r="B16" s="1091" t="s">
        <v>1595</v>
      </c>
      <c r="C16" s="1092">
        <v>5</v>
      </c>
      <c r="D16" s="1093">
        <v>1</v>
      </c>
      <c r="E16" s="1093" t="s">
        <v>356</v>
      </c>
      <c r="F16" s="1093">
        <v>1</v>
      </c>
      <c r="G16" s="1091"/>
      <c r="H16" s="1094" t="s">
        <v>1595</v>
      </c>
      <c r="I16" s="1093">
        <v>59</v>
      </c>
      <c r="J16" s="1093">
        <v>5</v>
      </c>
      <c r="K16" s="1093" t="s">
        <v>356</v>
      </c>
      <c r="L16" s="1093">
        <v>6</v>
      </c>
      <c r="M16" s="1091"/>
      <c r="N16" s="1091" t="s">
        <v>1595</v>
      </c>
      <c r="O16" s="1092">
        <v>9220</v>
      </c>
      <c r="P16" s="1093" t="s">
        <v>1403</v>
      </c>
      <c r="Q16" s="1093" t="s">
        <v>356</v>
      </c>
      <c r="R16" s="1093" t="s">
        <v>1403</v>
      </c>
      <c r="S16" s="1095"/>
    </row>
    <row r="17" spans="1:19" s="1096" customFormat="1" ht="15.75" customHeight="1">
      <c r="A17" s="1091"/>
      <c r="B17" s="1091" t="s">
        <v>1596</v>
      </c>
      <c r="C17" s="1092">
        <v>1</v>
      </c>
      <c r="D17" s="1093">
        <v>3</v>
      </c>
      <c r="E17" s="1093">
        <v>5</v>
      </c>
      <c r="F17" s="1093">
        <v>2</v>
      </c>
      <c r="G17" s="1091"/>
      <c r="H17" s="1094" t="s">
        <v>1596</v>
      </c>
      <c r="I17" s="1093">
        <v>15</v>
      </c>
      <c r="J17" s="1093">
        <v>21</v>
      </c>
      <c r="K17" s="1093">
        <v>35</v>
      </c>
      <c r="L17" s="1093">
        <v>12</v>
      </c>
      <c r="M17" s="1091"/>
      <c r="N17" s="1091" t="s">
        <v>1596</v>
      </c>
      <c r="O17" s="1092" t="s">
        <v>1403</v>
      </c>
      <c r="P17" s="1093" t="s">
        <v>1403</v>
      </c>
      <c r="Q17" s="1093" t="s">
        <v>1403</v>
      </c>
      <c r="R17" s="1093" t="s">
        <v>1403</v>
      </c>
      <c r="S17" s="1095"/>
    </row>
    <row r="18" spans="1:19" s="1096" customFormat="1" ht="15.75" customHeight="1">
      <c r="A18" s="1091"/>
      <c r="B18" s="1091" t="s">
        <v>1597</v>
      </c>
      <c r="C18" s="1092">
        <v>4</v>
      </c>
      <c r="D18" s="1093">
        <v>8</v>
      </c>
      <c r="E18" s="1093">
        <v>9</v>
      </c>
      <c r="F18" s="1093">
        <v>7</v>
      </c>
      <c r="G18" s="1091"/>
      <c r="H18" s="1094" t="s">
        <v>1597</v>
      </c>
      <c r="I18" s="1093">
        <v>26</v>
      </c>
      <c r="J18" s="1093">
        <v>28</v>
      </c>
      <c r="K18" s="1093">
        <v>52</v>
      </c>
      <c r="L18" s="1093">
        <v>27</v>
      </c>
      <c r="M18" s="1091"/>
      <c r="N18" s="1091" t="s">
        <v>1597</v>
      </c>
      <c r="O18" s="1092">
        <v>1524</v>
      </c>
      <c r="P18" s="1093">
        <v>1226</v>
      </c>
      <c r="Q18" s="1093">
        <v>1145</v>
      </c>
      <c r="R18" s="1093">
        <v>1330</v>
      </c>
      <c r="S18" s="1095"/>
    </row>
    <row r="19" spans="1:19" s="1096" customFormat="1" ht="15.75" customHeight="1">
      <c r="A19" s="1091"/>
      <c r="B19" s="1091" t="s">
        <v>1598</v>
      </c>
      <c r="C19" s="1092">
        <v>4</v>
      </c>
      <c r="D19" s="1093">
        <v>5</v>
      </c>
      <c r="E19" s="1093">
        <v>5</v>
      </c>
      <c r="F19" s="1093">
        <v>3</v>
      </c>
      <c r="G19" s="1091"/>
      <c r="H19" s="1094" t="s">
        <v>1598</v>
      </c>
      <c r="I19" s="1093">
        <v>23</v>
      </c>
      <c r="J19" s="1093">
        <v>18</v>
      </c>
      <c r="K19" s="1093">
        <v>18</v>
      </c>
      <c r="L19" s="1093">
        <v>14</v>
      </c>
      <c r="M19" s="1091"/>
      <c r="N19" s="1091" t="s">
        <v>1598</v>
      </c>
      <c r="O19" s="1092">
        <v>873</v>
      </c>
      <c r="P19" s="1093" t="s">
        <v>1403</v>
      </c>
      <c r="Q19" s="1093">
        <v>238</v>
      </c>
      <c r="R19" s="1093">
        <v>93</v>
      </c>
      <c r="S19" s="1095"/>
    </row>
    <row r="20" spans="1:19" s="1096" customFormat="1" ht="15.75" customHeight="1">
      <c r="A20" s="1091"/>
      <c r="B20" s="1091" t="s">
        <v>1599</v>
      </c>
      <c r="C20" s="1092">
        <v>1</v>
      </c>
      <c r="D20" s="1093">
        <v>1</v>
      </c>
      <c r="E20" s="1093" t="s">
        <v>356</v>
      </c>
      <c r="F20" s="1093" t="s">
        <v>356</v>
      </c>
      <c r="G20" s="1091"/>
      <c r="H20" s="1094" t="s">
        <v>1599</v>
      </c>
      <c r="I20" s="1093">
        <v>3</v>
      </c>
      <c r="J20" s="1093">
        <v>1</v>
      </c>
      <c r="K20" s="1093" t="s">
        <v>356</v>
      </c>
      <c r="L20" s="1093" t="s">
        <v>356</v>
      </c>
      <c r="M20" s="1091"/>
      <c r="N20" s="1091" t="s">
        <v>1599</v>
      </c>
      <c r="O20" s="1092" t="s">
        <v>1403</v>
      </c>
      <c r="P20" s="1093" t="s">
        <v>1403</v>
      </c>
      <c r="Q20" s="1093" t="s">
        <v>356</v>
      </c>
      <c r="R20" s="1093" t="s">
        <v>356</v>
      </c>
      <c r="S20" s="1095"/>
    </row>
    <row r="21" spans="1:19" s="1096" customFormat="1" ht="15.75" customHeight="1">
      <c r="A21" s="1091"/>
      <c r="B21" s="1091" t="s">
        <v>1600</v>
      </c>
      <c r="C21" s="1092">
        <v>2</v>
      </c>
      <c r="D21" s="1093" t="s">
        <v>356</v>
      </c>
      <c r="E21" s="1093" t="s">
        <v>356</v>
      </c>
      <c r="F21" s="1093" t="s">
        <v>356</v>
      </c>
      <c r="G21" s="1091"/>
      <c r="H21" s="1094" t="s">
        <v>1600</v>
      </c>
      <c r="I21" s="1093">
        <v>8</v>
      </c>
      <c r="J21" s="1093" t="s">
        <v>356</v>
      </c>
      <c r="K21" s="1093" t="s">
        <v>356</v>
      </c>
      <c r="L21" s="1093" t="s">
        <v>356</v>
      </c>
      <c r="M21" s="1091"/>
      <c r="N21" s="1091" t="s">
        <v>1600</v>
      </c>
      <c r="O21" s="1092" t="s">
        <v>1403</v>
      </c>
      <c r="P21" s="1093" t="s">
        <v>356</v>
      </c>
      <c r="Q21" s="1093" t="s">
        <v>356</v>
      </c>
      <c r="R21" s="1093" t="s">
        <v>356</v>
      </c>
      <c r="S21" s="1095"/>
    </row>
    <row r="22" spans="1:19" s="1096" customFormat="1" ht="15.75" customHeight="1">
      <c r="A22" s="1091"/>
      <c r="B22" s="1097" t="s">
        <v>1601</v>
      </c>
      <c r="C22" s="1092">
        <v>59</v>
      </c>
      <c r="D22" s="1093">
        <v>30</v>
      </c>
      <c r="E22" s="1093">
        <v>37</v>
      </c>
      <c r="F22" s="1093">
        <v>33</v>
      </c>
      <c r="G22" s="1091"/>
      <c r="H22" s="1098" t="s">
        <v>1601</v>
      </c>
      <c r="I22" s="1093">
        <v>331</v>
      </c>
      <c r="J22" s="1093">
        <v>137</v>
      </c>
      <c r="K22" s="1093">
        <v>170</v>
      </c>
      <c r="L22" s="1093">
        <v>176</v>
      </c>
      <c r="M22" s="1091"/>
      <c r="N22" s="1097" t="s">
        <v>1601</v>
      </c>
      <c r="O22" s="1092">
        <v>5474</v>
      </c>
      <c r="P22" s="1093">
        <v>2264</v>
      </c>
      <c r="Q22" s="1093">
        <v>2296</v>
      </c>
      <c r="R22" s="1093">
        <v>2741</v>
      </c>
      <c r="S22" s="1095"/>
    </row>
    <row r="23" spans="1:19" s="1096" customFormat="1" ht="15.75" customHeight="1">
      <c r="A23" s="1091"/>
      <c r="B23" s="1091" t="s">
        <v>1602</v>
      </c>
      <c r="C23" s="1092">
        <v>5</v>
      </c>
      <c r="D23" s="1093">
        <v>2</v>
      </c>
      <c r="E23" s="1093">
        <v>2</v>
      </c>
      <c r="F23" s="1093">
        <v>2</v>
      </c>
      <c r="G23" s="1091"/>
      <c r="H23" s="1094" t="s">
        <v>1602</v>
      </c>
      <c r="I23" s="1093">
        <v>19</v>
      </c>
      <c r="J23" s="1093">
        <v>3</v>
      </c>
      <c r="K23" s="1093">
        <v>6</v>
      </c>
      <c r="L23" s="1093">
        <v>4</v>
      </c>
      <c r="M23" s="1091"/>
      <c r="N23" s="1091" t="s">
        <v>1602</v>
      </c>
      <c r="O23" s="1092">
        <v>311</v>
      </c>
      <c r="P23" s="1093" t="s">
        <v>1403</v>
      </c>
      <c r="Q23" s="1093" t="s">
        <v>1403</v>
      </c>
      <c r="R23" s="1093" t="s">
        <v>1403</v>
      </c>
      <c r="S23" s="1095"/>
    </row>
    <row r="24" spans="1:19" s="1096" customFormat="1" ht="15.75" customHeight="1">
      <c r="A24" s="1091"/>
      <c r="B24" s="1091" t="s">
        <v>1603</v>
      </c>
      <c r="C24" s="1092" t="s">
        <v>356</v>
      </c>
      <c r="D24" s="1093">
        <v>3</v>
      </c>
      <c r="E24" s="1093">
        <v>4</v>
      </c>
      <c r="F24" s="1093">
        <v>3</v>
      </c>
      <c r="G24" s="1091"/>
      <c r="H24" s="1094" t="s">
        <v>1603</v>
      </c>
      <c r="I24" s="1093" t="s">
        <v>356</v>
      </c>
      <c r="J24" s="1093">
        <v>14</v>
      </c>
      <c r="K24" s="1093">
        <v>21</v>
      </c>
      <c r="L24" s="1093">
        <v>17</v>
      </c>
      <c r="M24" s="1091"/>
      <c r="N24" s="1091" t="s">
        <v>1603</v>
      </c>
      <c r="O24" s="1092" t="s">
        <v>356</v>
      </c>
      <c r="P24" s="1093">
        <v>181</v>
      </c>
      <c r="Q24" s="1093">
        <v>580</v>
      </c>
      <c r="R24" s="1093">
        <v>473</v>
      </c>
      <c r="S24" s="1095"/>
    </row>
    <row r="25" spans="1:19" s="1096" customFormat="1" ht="15.75" customHeight="1" thickBot="1">
      <c r="A25" s="1099"/>
      <c r="B25" s="1099" t="s">
        <v>1604</v>
      </c>
      <c r="C25" s="1100">
        <v>12</v>
      </c>
      <c r="D25" s="1101">
        <v>14</v>
      </c>
      <c r="E25" s="1101">
        <v>17</v>
      </c>
      <c r="F25" s="1101">
        <v>15</v>
      </c>
      <c r="G25" s="1099"/>
      <c r="H25" s="1102" t="s">
        <v>1604</v>
      </c>
      <c r="I25" s="1101">
        <v>68</v>
      </c>
      <c r="J25" s="1101">
        <v>96</v>
      </c>
      <c r="K25" s="1101">
        <v>78</v>
      </c>
      <c r="L25" s="1101">
        <v>70</v>
      </c>
      <c r="M25" s="1099"/>
      <c r="N25" s="1099" t="s">
        <v>1604</v>
      </c>
      <c r="O25" s="1100" t="s">
        <v>1403</v>
      </c>
      <c r="P25" s="1101">
        <v>3004</v>
      </c>
      <c r="Q25" s="1101">
        <v>2024</v>
      </c>
      <c r="R25" s="1101" t="s">
        <v>1403</v>
      </c>
      <c r="S25" s="1095"/>
    </row>
    <row r="26" spans="1:19" s="1096" customFormat="1" ht="15.75" customHeight="1">
      <c r="A26" s="1091"/>
      <c r="B26" s="1091"/>
      <c r="C26" s="1093"/>
      <c r="D26" s="1093"/>
      <c r="E26" s="1093"/>
      <c r="F26" s="1093"/>
      <c r="G26" s="1091"/>
      <c r="H26" s="1091"/>
      <c r="I26" s="1093"/>
      <c r="J26" s="1093"/>
      <c r="K26" s="1093"/>
      <c r="L26" s="1093"/>
      <c r="M26" s="1091"/>
      <c r="N26" s="1091"/>
      <c r="O26" s="1093"/>
      <c r="P26" s="1093"/>
      <c r="Q26" s="1093"/>
      <c r="R26" s="1093"/>
      <c r="S26" s="1095"/>
    </row>
    <row r="27" spans="1:19" s="1095" customFormat="1" ht="15.75" customHeight="1" thickBot="1">
      <c r="A27" s="1091"/>
      <c r="B27" s="1099"/>
      <c r="C27" s="1101"/>
      <c r="D27" s="1101"/>
      <c r="E27" s="1101"/>
      <c r="F27" s="1101"/>
      <c r="G27" s="1099"/>
      <c r="H27" s="1099"/>
      <c r="I27" s="1101"/>
      <c r="J27" s="1101"/>
      <c r="K27" s="1101"/>
      <c r="L27" s="1101"/>
      <c r="M27" s="1099"/>
      <c r="N27" s="1099"/>
      <c r="O27" s="1101"/>
      <c r="P27" s="1101"/>
      <c r="Q27" s="1101"/>
      <c r="R27" s="1101"/>
    </row>
    <row r="28" spans="1:19" s="1077" customFormat="1" ht="17.25" customHeight="1">
      <c r="A28" s="4964" t="s">
        <v>1577</v>
      </c>
      <c r="B28" s="4964"/>
      <c r="C28" s="4962" t="s">
        <v>1578</v>
      </c>
      <c r="D28" s="4963"/>
      <c r="E28" s="4963"/>
      <c r="F28" s="4963"/>
      <c r="G28" s="4964" t="s">
        <v>1577</v>
      </c>
      <c r="H28" s="4969"/>
      <c r="I28" s="4963" t="s">
        <v>1579</v>
      </c>
      <c r="J28" s="4963"/>
      <c r="K28" s="4963"/>
      <c r="L28" s="4963"/>
      <c r="M28" s="4964" t="s">
        <v>1577</v>
      </c>
      <c r="N28" s="4964"/>
      <c r="O28" s="4962" t="s">
        <v>1605</v>
      </c>
      <c r="P28" s="4963"/>
      <c r="Q28" s="4963"/>
      <c r="R28" s="4963"/>
      <c r="S28" s="1076"/>
    </row>
    <row r="29" spans="1:19" s="1077" customFormat="1" ht="17.25" customHeight="1">
      <c r="A29" s="4965"/>
      <c r="B29" s="4965"/>
      <c r="C29" s="1078" t="s">
        <v>1581</v>
      </c>
      <c r="D29" s="1078" t="s">
        <v>1582</v>
      </c>
      <c r="E29" s="1078" t="s">
        <v>1583</v>
      </c>
      <c r="F29" s="1079" t="s">
        <v>349</v>
      </c>
      <c r="G29" s="4965"/>
      <c r="H29" s="4970"/>
      <c r="I29" s="1080" t="s">
        <v>1581</v>
      </c>
      <c r="J29" s="1078" t="s">
        <v>1582</v>
      </c>
      <c r="K29" s="1078" t="s">
        <v>1583</v>
      </c>
      <c r="L29" s="1079" t="s">
        <v>349</v>
      </c>
      <c r="M29" s="4965"/>
      <c r="N29" s="4965"/>
      <c r="O29" s="1078" t="s">
        <v>1581</v>
      </c>
      <c r="P29" s="1078" t="s">
        <v>1582</v>
      </c>
      <c r="Q29" s="1078" t="s">
        <v>1583</v>
      </c>
      <c r="R29" s="1079" t="s">
        <v>349</v>
      </c>
      <c r="S29" s="1076"/>
    </row>
    <row r="30" spans="1:19" s="1096" customFormat="1" ht="15.75" customHeight="1">
      <c r="A30" s="1087" t="s">
        <v>1606</v>
      </c>
      <c r="B30" s="1087"/>
      <c r="C30" s="1084">
        <v>837</v>
      </c>
      <c r="D30" s="1083">
        <v>550</v>
      </c>
      <c r="E30" s="1083">
        <v>548</v>
      </c>
      <c r="F30" s="1083">
        <v>572</v>
      </c>
      <c r="G30" s="1087" t="s">
        <v>1606</v>
      </c>
      <c r="H30" s="1088"/>
      <c r="I30" s="1083">
        <v>4622</v>
      </c>
      <c r="J30" s="1083">
        <v>3144</v>
      </c>
      <c r="K30" s="1083">
        <v>3230</v>
      </c>
      <c r="L30" s="1087">
        <v>3521</v>
      </c>
      <c r="M30" s="1087" t="s">
        <v>1606</v>
      </c>
      <c r="N30" s="1087"/>
      <c r="O30" s="1103">
        <v>75449</v>
      </c>
      <c r="P30" s="1104">
        <v>59542</v>
      </c>
      <c r="Q30" s="1104">
        <v>64375</v>
      </c>
      <c r="R30" s="1104">
        <v>67558</v>
      </c>
      <c r="S30" s="1095"/>
    </row>
    <row r="31" spans="1:19" s="1096" customFormat="1" ht="15.75" customHeight="1">
      <c r="A31" s="1087" t="s">
        <v>1607</v>
      </c>
      <c r="B31" s="1105"/>
      <c r="C31" s="1103">
        <v>5</v>
      </c>
      <c r="D31" s="1104">
        <v>2</v>
      </c>
      <c r="E31" s="1104">
        <v>3</v>
      </c>
      <c r="F31" s="1104">
        <v>2</v>
      </c>
      <c r="G31" s="1087" t="s">
        <v>1607</v>
      </c>
      <c r="H31" s="1088"/>
      <c r="I31" s="1104">
        <v>522</v>
      </c>
      <c r="J31" s="1104">
        <v>207</v>
      </c>
      <c r="K31" s="1104">
        <v>200</v>
      </c>
      <c r="L31" s="1106">
        <v>216</v>
      </c>
      <c r="M31" s="1087" t="s">
        <v>1607</v>
      </c>
      <c r="N31" s="1105"/>
      <c r="O31" s="1103">
        <v>8324</v>
      </c>
      <c r="P31" s="1104" t="s">
        <v>1403</v>
      </c>
      <c r="Q31" s="1104">
        <v>3414</v>
      </c>
      <c r="R31" s="1104" t="s">
        <v>1403</v>
      </c>
      <c r="S31" s="1095"/>
    </row>
    <row r="32" spans="1:19" s="1090" customFormat="1" ht="15.75" customHeight="1">
      <c r="A32" s="1091"/>
      <c r="B32" s="1091" t="s">
        <v>1608</v>
      </c>
      <c r="C32" s="1092">
        <v>2</v>
      </c>
      <c r="D32" s="1093">
        <v>1</v>
      </c>
      <c r="E32" s="1093">
        <v>1</v>
      </c>
      <c r="F32" s="1093">
        <v>1</v>
      </c>
      <c r="G32" s="1091"/>
      <c r="H32" s="1094" t="s">
        <v>1608</v>
      </c>
      <c r="I32" s="1093">
        <v>508</v>
      </c>
      <c r="J32" s="1093">
        <v>206</v>
      </c>
      <c r="K32" s="1093">
        <v>198</v>
      </c>
      <c r="L32" s="1107">
        <v>215</v>
      </c>
      <c r="M32" s="1091"/>
      <c r="N32" s="1091" t="s">
        <v>1608</v>
      </c>
      <c r="O32" s="1092" t="s">
        <v>1403</v>
      </c>
      <c r="P32" s="1093" t="s">
        <v>1403</v>
      </c>
      <c r="Q32" s="1093" t="s">
        <v>1403</v>
      </c>
      <c r="R32" s="1093" t="s">
        <v>1403</v>
      </c>
      <c r="S32" s="1089"/>
    </row>
    <row r="33" spans="1:19" s="1109" customFormat="1" ht="31.25" customHeight="1">
      <c r="A33" s="1091"/>
      <c r="B33" s="1097" t="s">
        <v>1609</v>
      </c>
      <c r="C33" s="1092">
        <v>3</v>
      </c>
      <c r="D33" s="1093">
        <v>1</v>
      </c>
      <c r="E33" s="1093">
        <v>2</v>
      </c>
      <c r="F33" s="1093">
        <v>1</v>
      </c>
      <c r="G33" s="1091"/>
      <c r="H33" s="1098" t="s">
        <v>1609</v>
      </c>
      <c r="I33" s="1093">
        <v>14</v>
      </c>
      <c r="J33" s="1093">
        <v>1</v>
      </c>
      <c r="K33" s="1093">
        <v>2</v>
      </c>
      <c r="L33" s="1093">
        <v>1</v>
      </c>
      <c r="M33" s="1091"/>
      <c r="N33" s="1097" t="s">
        <v>1609</v>
      </c>
      <c r="O33" s="1092" t="s">
        <v>1403</v>
      </c>
      <c r="P33" s="1093" t="s">
        <v>1403</v>
      </c>
      <c r="Q33" s="1093" t="s">
        <v>1403</v>
      </c>
      <c r="R33" s="1093" t="s">
        <v>1403</v>
      </c>
      <c r="S33" s="1108"/>
    </row>
    <row r="34" spans="1:19" s="1096" customFormat="1" ht="15.75" customHeight="1">
      <c r="A34" s="1087" t="s">
        <v>1610</v>
      </c>
      <c r="B34" s="1105"/>
      <c r="C34" s="1103">
        <v>110</v>
      </c>
      <c r="D34" s="1104">
        <v>79</v>
      </c>
      <c r="E34" s="1104">
        <v>74</v>
      </c>
      <c r="F34" s="1104">
        <v>76</v>
      </c>
      <c r="G34" s="1087" t="s">
        <v>1610</v>
      </c>
      <c r="H34" s="1088"/>
      <c r="I34" s="1104">
        <v>382</v>
      </c>
      <c r="J34" s="1104">
        <v>241</v>
      </c>
      <c r="K34" s="1104">
        <v>250</v>
      </c>
      <c r="L34" s="1106">
        <v>222</v>
      </c>
      <c r="M34" s="1087" t="s">
        <v>1610</v>
      </c>
      <c r="N34" s="1105"/>
      <c r="O34" s="1103">
        <v>4980</v>
      </c>
      <c r="P34" s="1104">
        <v>3259</v>
      </c>
      <c r="Q34" s="1104">
        <v>2861</v>
      </c>
      <c r="R34" s="1104">
        <v>2874</v>
      </c>
      <c r="S34" s="1095"/>
    </row>
    <row r="35" spans="1:19" s="1096" customFormat="1" ht="15.75" customHeight="1">
      <c r="A35" s="1091"/>
      <c r="B35" s="1091" t="s">
        <v>1611</v>
      </c>
      <c r="C35" s="1092">
        <v>28</v>
      </c>
      <c r="D35" s="1093">
        <v>15</v>
      </c>
      <c r="E35" s="1093">
        <v>15</v>
      </c>
      <c r="F35" s="1093">
        <v>16</v>
      </c>
      <c r="G35" s="1091"/>
      <c r="H35" s="1094" t="s">
        <v>1611</v>
      </c>
      <c r="I35" s="1093">
        <v>109</v>
      </c>
      <c r="J35" s="1093">
        <v>42</v>
      </c>
      <c r="K35" s="1093">
        <v>36</v>
      </c>
      <c r="L35" s="1093">
        <v>35</v>
      </c>
      <c r="M35" s="1091"/>
      <c r="N35" s="1091" t="s">
        <v>1611</v>
      </c>
      <c r="O35" s="1092">
        <v>1180</v>
      </c>
      <c r="P35" s="1093">
        <v>337</v>
      </c>
      <c r="Q35" s="1093">
        <v>307</v>
      </c>
      <c r="R35" s="1093">
        <v>285</v>
      </c>
      <c r="S35" s="1095"/>
    </row>
    <row r="36" spans="1:19" s="1109" customFormat="1" ht="15.75" customHeight="1">
      <c r="A36" s="1091"/>
      <c r="B36" s="1091" t="s">
        <v>1612</v>
      </c>
      <c r="C36" s="1092">
        <v>6</v>
      </c>
      <c r="D36" s="1093">
        <v>8</v>
      </c>
      <c r="E36" s="1093">
        <v>7</v>
      </c>
      <c r="F36" s="1093">
        <v>10</v>
      </c>
      <c r="G36" s="1091"/>
      <c r="H36" s="1094" t="s">
        <v>1612</v>
      </c>
      <c r="I36" s="1093">
        <v>26</v>
      </c>
      <c r="J36" s="1093">
        <v>29</v>
      </c>
      <c r="K36" s="1093">
        <v>23</v>
      </c>
      <c r="L36" s="1107">
        <v>30</v>
      </c>
      <c r="M36" s="1091"/>
      <c r="N36" s="1091" t="s">
        <v>1612</v>
      </c>
      <c r="O36" s="1092">
        <v>498</v>
      </c>
      <c r="P36" s="1093">
        <v>475</v>
      </c>
      <c r="Q36" s="1093">
        <v>174</v>
      </c>
      <c r="R36" s="1093">
        <v>366</v>
      </c>
      <c r="S36" s="1108"/>
    </row>
    <row r="37" spans="1:19" s="1111" customFormat="1" ht="15.75" customHeight="1">
      <c r="A37" s="1091"/>
      <c r="B37" s="1091" t="s">
        <v>1613</v>
      </c>
      <c r="C37" s="1092">
        <v>43</v>
      </c>
      <c r="D37" s="1093">
        <v>33</v>
      </c>
      <c r="E37" s="1093">
        <v>35</v>
      </c>
      <c r="F37" s="1093">
        <v>30</v>
      </c>
      <c r="G37" s="1091"/>
      <c r="H37" s="1094" t="s">
        <v>1613</v>
      </c>
      <c r="I37" s="1093">
        <v>133</v>
      </c>
      <c r="J37" s="1093">
        <v>112</v>
      </c>
      <c r="K37" s="1093">
        <v>132</v>
      </c>
      <c r="L37" s="1107">
        <v>86</v>
      </c>
      <c r="M37" s="1091"/>
      <c r="N37" s="1091" t="s">
        <v>1613</v>
      </c>
      <c r="O37" s="1092">
        <v>1607</v>
      </c>
      <c r="P37" s="1093">
        <v>1929</v>
      </c>
      <c r="Q37" s="1093">
        <v>1663</v>
      </c>
      <c r="R37" s="1093">
        <v>1457</v>
      </c>
      <c r="S37" s="1110"/>
    </row>
    <row r="38" spans="1:19" s="1096" customFormat="1" ht="15.75" customHeight="1">
      <c r="A38" s="1091"/>
      <c r="B38" s="1091" t="s">
        <v>1614</v>
      </c>
      <c r="C38" s="1092">
        <v>9</v>
      </c>
      <c r="D38" s="1093">
        <v>6</v>
      </c>
      <c r="E38" s="1093">
        <v>7</v>
      </c>
      <c r="F38" s="1093">
        <v>6</v>
      </c>
      <c r="G38" s="1091"/>
      <c r="H38" s="1094" t="s">
        <v>1614</v>
      </c>
      <c r="I38" s="1093">
        <v>31</v>
      </c>
      <c r="J38" s="1093">
        <v>14</v>
      </c>
      <c r="K38" s="1093">
        <v>19</v>
      </c>
      <c r="L38" s="1107">
        <v>13</v>
      </c>
      <c r="M38" s="1091"/>
      <c r="N38" s="1091" t="s">
        <v>1614</v>
      </c>
      <c r="O38" s="1092">
        <v>356</v>
      </c>
      <c r="P38" s="1093">
        <v>111</v>
      </c>
      <c r="Q38" s="1093">
        <v>99</v>
      </c>
      <c r="R38" s="1093">
        <v>97</v>
      </c>
      <c r="S38" s="1095"/>
    </row>
    <row r="39" spans="1:19" s="1096" customFormat="1" ht="15.75" customHeight="1">
      <c r="A39" s="1091"/>
      <c r="B39" s="1091" t="s">
        <v>1615</v>
      </c>
      <c r="C39" s="1092">
        <v>24</v>
      </c>
      <c r="D39" s="1093">
        <v>17</v>
      </c>
      <c r="E39" s="1093">
        <v>10</v>
      </c>
      <c r="F39" s="1093">
        <v>14</v>
      </c>
      <c r="G39" s="1091"/>
      <c r="H39" s="1094" t="s">
        <v>1615</v>
      </c>
      <c r="I39" s="1093">
        <v>83</v>
      </c>
      <c r="J39" s="1093">
        <v>44</v>
      </c>
      <c r="K39" s="1093">
        <v>40</v>
      </c>
      <c r="L39" s="1107">
        <v>58</v>
      </c>
      <c r="M39" s="1091"/>
      <c r="N39" s="1091" t="s">
        <v>1615</v>
      </c>
      <c r="O39" s="1092">
        <v>1337</v>
      </c>
      <c r="P39" s="1093">
        <v>407</v>
      </c>
      <c r="Q39" s="1093">
        <v>619</v>
      </c>
      <c r="R39" s="1093">
        <v>667</v>
      </c>
      <c r="S39" s="1095"/>
    </row>
    <row r="40" spans="1:19" s="1096" customFormat="1" ht="15.75" customHeight="1">
      <c r="A40" s="1087" t="s">
        <v>1616</v>
      </c>
      <c r="B40" s="1091"/>
      <c r="C40" s="1103">
        <v>281</v>
      </c>
      <c r="D40" s="1104">
        <v>165</v>
      </c>
      <c r="E40" s="1104">
        <v>147</v>
      </c>
      <c r="F40" s="1104">
        <v>168</v>
      </c>
      <c r="G40" s="1087" t="s">
        <v>1616</v>
      </c>
      <c r="H40" s="1094"/>
      <c r="I40" s="1104">
        <v>1701</v>
      </c>
      <c r="J40" s="1104">
        <v>1168</v>
      </c>
      <c r="K40" s="1104">
        <v>1152</v>
      </c>
      <c r="L40" s="1106">
        <v>1401</v>
      </c>
      <c r="M40" s="1087" t="s">
        <v>1616</v>
      </c>
      <c r="N40" s="1087"/>
      <c r="O40" s="1103">
        <v>23395</v>
      </c>
      <c r="P40" s="1104">
        <v>19770</v>
      </c>
      <c r="Q40" s="1104">
        <v>19865</v>
      </c>
      <c r="R40" s="1104">
        <v>23367</v>
      </c>
      <c r="S40" s="1095"/>
    </row>
    <row r="41" spans="1:19" s="1096" customFormat="1" ht="15.75" customHeight="1">
      <c r="A41" s="1109"/>
      <c r="B41" s="1072" t="s">
        <v>1617</v>
      </c>
      <c r="C41" s="1092">
        <v>33</v>
      </c>
      <c r="D41" s="1093">
        <v>23</v>
      </c>
      <c r="E41" s="1093">
        <v>18</v>
      </c>
      <c r="F41" s="1093">
        <v>13</v>
      </c>
      <c r="G41" s="1108"/>
      <c r="H41" s="1094" t="s">
        <v>1617</v>
      </c>
      <c r="I41" s="1093">
        <v>469</v>
      </c>
      <c r="J41" s="1093">
        <v>500</v>
      </c>
      <c r="K41" s="1093">
        <v>442</v>
      </c>
      <c r="L41" s="1107">
        <v>516</v>
      </c>
      <c r="M41" s="1109"/>
      <c r="N41" s="1072" t="s">
        <v>1617</v>
      </c>
      <c r="O41" s="1092">
        <v>10227</v>
      </c>
      <c r="P41" s="1093">
        <v>10329</v>
      </c>
      <c r="Q41" s="1093">
        <v>9615</v>
      </c>
      <c r="R41" s="1093">
        <v>11644</v>
      </c>
      <c r="S41" s="1095"/>
    </row>
    <row r="42" spans="1:19" s="1096" customFormat="1" ht="15.75" customHeight="1">
      <c r="A42" s="1091"/>
      <c r="B42" s="1091" t="s">
        <v>1618</v>
      </c>
      <c r="C42" s="1092">
        <v>17</v>
      </c>
      <c r="D42" s="1093">
        <v>14</v>
      </c>
      <c r="E42" s="1093">
        <v>8</v>
      </c>
      <c r="F42" s="1093">
        <v>17</v>
      </c>
      <c r="G42" s="1091"/>
      <c r="H42" s="1094" t="s">
        <v>1618</v>
      </c>
      <c r="I42" s="1093">
        <v>61</v>
      </c>
      <c r="J42" s="1093">
        <v>50</v>
      </c>
      <c r="K42" s="1093">
        <v>45</v>
      </c>
      <c r="L42" s="1093">
        <v>65</v>
      </c>
      <c r="M42" s="1091"/>
      <c r="N42" s="1091" t="s">
        <v>1618</v>
      </c>
      <c r="O42" s="1092">
        <v>830</v>
      </c>
      <c r="P42" s="1093">
        <v>593</v>
      </c>
      <c r="Q42" s="1093">
        <v>841</v>
      </c>
      <c r="R42" s="1093">
        <v>778</v>
      </c>
      <c r="S42" s="1095"/>
    </row>
    <row r="43" spans="1:19" s="1109" customFormat="1" ht="15.75" customHeight="1">
      <c r="A43" s="1091"/>
      <c r="B43" s="1091" t="s">
        <v>1619</v>
      </c>
      <c r="C43" s="1092">
        <v>6</v>
      </c>
      <c r="D43" s="1093">
        <v>7</v>
      </c>
      <c r="E43" s="1093">
        <v>2</v>
      </c>
      <c r="F43" s="1093">
        <v>4</v>
      </c>
      <c r="G43" s="1091"/>
      <c r="H43" s="1094" t="s">
        <v>1619</v>
      </c>
      <c r="I43" s="1093">
        <v>22</v>
      </c>
      <c r="J43" s="1093">
        <v>21</v>
      </c>
      <c r="K43" s="1093">
        <v>5</v>
      </c>
      <c r="L43" s="1107">
        <v>14</v>
      </c>
      <c r="M43" s="1091"/>
      <c r="N43" s="1091" t="s">
        <v>1619</v>
      </c>
      <c r="O43" s="1092">
        <v>192</v>
      </c>
      <c r="P43" s="1093">
        <v>207</v>
      </c>
      <c r="Q43" s="1093" t="s">
        <v>1403</v>
      </c>
      <c r="R43" s="1093">
        <v>78</v>
      </c>
      <c r="S43" s="1108"/>
    </row>
    <row r="44" spans="1:19" s="1096" customFormat="1" ht="15.75" customHeight="1">
      <c r="A44" s="1091"/>
      <c r="B44" s="1091" t="s">
        <v>1620</v>
      </c>
      <c r="C44" s="1092">
        <v>33</v>
      </c>
      <c r="D44" s="1093">
        <v>11</v>
      </c>
      <c r="E44" s="1093">
        <v>9</v>
      </c>
      <c r="F44" s="1093">
        <v>17</v>
      </c>
      <c r="G44" s="1091"/>
      <c r="H44" s="1094" t="s">
        <v>1620</v>
      </c>
      <c r="I44" s="1093">
        <v>81</v>
      </c>
      <c r="J44" s="1093">
        <v>33</v>
      </c>
      <c r="K44" s="1093">
        <v>26</v>
      </c>
      <c r="L44" s="1107">
        <v>53</v>
      </c>
      <c r="M44" s="1091"/>
      <c r="N44" s="1091" t="s">
        <v>1620</v>
      </c>
      <c r="O44" s="1092">
        <v>696</v>
      </c>
      <c r="P44" s="1093">
        <v>222</v>
      </c>
      <c r="Q44" s="1093">
        <v>95</v>
      </c>
      <c r="R44" s="1093">
        <v>374</v>
      </c>
      <c r="S44" s="1095"/>
    </row>
    <row r="45" spans="1:19" s="1096" customFormat="1" ht="15.75" customHeight="1">
      <c r="A45" s="1091"/>
      <c r="B45" s="1091" t="s">
        <v>1621</v>
      </c>
      <c r="C45" s="1092">
        <v>28</v>
      </c>
      <c r="D45" s="1093">
        <v>23</v>
      </c>
      <c r="E45" s="1093">
        <v>19</v>
      </c>
      <c r="F45" s="1093">
        <v>22</v>
      </c>
      <c r="G45" s="1091"/>
      <c r="H45" s="1094" t="s">
        <v>1621</v>
      </c>
      <c r="I45" s="1093">
        <v>110</v>
      </c>
      <c r="J45" s="1093">
        <v>89</v>
      </c>
      <c r="K45" s="1093">
        <v>73</v>
      </c>
      <c r="L45" s="1107">
        <v>82</v>
      </c>
      <c r="M45" s="1091"/>
      <c r="N45" s="1091" t="s">
        <v>1621</v>
      </c>
      <c r="O45" s="1092">
        <v>3007</v>
      </c>
      <c r="P45" s="1093">
        <v>2901</v>
      </c>
      <c r="Q45" s="1093">
        <v>2366</v>
      </c>
      <c r="R45" s="1093">
        <v>2298</v>
      </c>
      <c r="S45" s="1095"/>
    </row>
    <row r="46" spans="1:19" s="1096" customFormat="1" ht="15.75" customHeight="1">
      <c r="A46" s="1091"/>
      <c r="B46" s="1091" t="s">
        <v>1622</v>
      </c>
      <c r="C46" s="1092">
        <v>49</v>
      </c>
      <c r="D46" s="1093">
        <v>31</v>
      </c>
      <c r="E46" s="1093">
        <v>26</v>
      </c>
      <c r="F46" s="1093">
        <v>32</v>
      </c>
      <c r="G46" s="1091"/>
      <c r="H46" s="1094" t="s">
        <v>1622</v>
      </c>
      <c r="I46" s="1093">
        <v>332</v>
      </c>
      <c r="J46" s="1093">
        <v>117</v>
      </c>
      <c r="K46" s="1093">
        <v>121</v>
      </c>
      <c r="L46" s="1107">
        <v>166</v>
      </c>
      <c r="M46" s="1091"/>
      <c r="N46" s="1091" t="s">
        <v>1622</v>
      </c>
      <c r="O46" s="1092">
        <v>2368</v>
      </c>
      <c r="P46" s="1093">
        <v>896</v>
      </c>
      <c r="Q46" s="1093">
        <v>919</v>
      </c>
      <c r="R46" s="1093">
        <v>1150</v>
      </c>
      <c r="S46" s="1095"/>
    </row>
    <row r="47" spans="1:19" s="1096" customFormat="1" ht="15.75" customHeight="1">
      <c r="A47" s="1091"/>
      <c r="B47" s="1091" t="s">
        <v>1623</v>
      </c>
      <c r="C47" s="1092">
        <v>115</v>
      </c>
      <c r="D47" s="1093">
        <v>56</v>
      </c>
      <c r="E47" s="1093">
        <v>65</v>
      </c>
      <c r="F47" s="1093">
        <v>63</v>
      </c>
      <c r="G47" s="1091"/>
      <c r="H47" s="1094" t="s">
        <v>1623</v>
      </c>
      <c r="I47" s="1093">
        <v>626</v>
      </c>
      <c r="J47" s="1093">
        <v>358</v>
      </c>
      <c r="K47" s="1093">
        <v>440</v>
      </c>
      <c r="L47" s="1107">
        <v>505</v>
      </c>
      <c r="M47" s="1091"/>
      <c r="N47" s="1091" t="s">
        <v>1623</v>
      </c>
      <c r="O47" s="1092">
        <v>6075</v>
      </c>
      <c r="P47" s="1093">
        <v>4621</v>
      </c>
      <c r="Q47" s="1093" t="s">
        <v>1403</v>
      </c>
      <c r="R47" s="1093">
        <v>7045</v>
      </c>
      <c r="S47" s="1095"/>
    </row>
    <row r="48" spans="1:19" s="1096" customFormat="1" ht="15.75" customHeight="1">
      <c r="A48" s="1087" t="s">
        <v>1624</v>
      </c>
      <c r="B48" s="1091"/>
      <c r="C48" s="1103">
        <v>113</v>
      </c>
      <c r="D48" s="1104">
        <v>85</v>
      </c>
      <c r="E48" s="1104">
        <v>91</v>
      </c>
      <c r="F48" s="1104">
        <v>99</v>
      </c>
      <c r="G48" s="1087" t="s">
        <v>1624</v>
      </c>
      <c r="H48" s="1094"/>
      <c r="I48" s="1104">
        <v>522</v>
      </c>
      <c r="J48" s="1104">
        <v>385</v>
      </c>
      <c r="K48" s="1104">
        <v>432</v>
      </c>
      <c r="L48" s="1104">
        <v>421</v>
      </c>
      <c r="M48" s="1087" t="s">
        <v>1624</v>
      </c>
      <c r="N48" s="1091"/>
      <c r="O48" s="1103">
        <v>11788</v>
      </c>
      <c r="P48" s="1104">
        <v>8765</v>
      </c>
      <c r="Q48" s="1104">
        <v>10372</v>
      </c>
      <c r="R48" s="1104">
        <v>9759</v>
      </c>
      <c r="S48" s="1095"/>
    </row>
    <row r="49" spans="1:19" s="1096" customFormat="1" ht="15.75" customHeight="1">
      <c r="B49" s="1112" t="s">
        <v>1625</v>
      </c>
      <c r="C49" s="1092">
        <v>65</v>
      </c>
      <c r="D49" s="1093">
        <v>46</v>
      </c>
      <c r="E49" s="1093">
        <v>48</v>
      </c>
      <c r="F49" s="1093">
        <v>59</v>
      </c>
      <c r="G49" s="1095"/>
      <c r="H49" s="1113" t="s">
        <v>1625</v>
      </c>
      <c r="I49" s="1093">
        <v>362</v>
      </c>
      <c r="J49" s="1093">
        <v>236</v>
      </c>
      <c r="K49" s="1093">
        <v>260</v>
      </c>
      <c r="L49" s="1107">
        <v>303</v>
      </c>
      <c r="N49" s="1112" t="s">
        <v>1625</v>
      </c>
      <c r="O49" s="1092">
        <v>9592</v>
      </c>
      <c r="P49" s="1093">
        <v>5056</v>
      </c>
      <c r="Q49" s="1093">
        <v>6499</v>
      </c>
      <c r="R49" s="1093">
        <v>6872</v>
      </c>
      <c r="S49" s="1095"/>
    </row>
    <row r="50" spans="1:19" s="1096" customFormat="1" ht="15.75" customHeight="1">
      <c r="A50" s="1087"/>
      <c r="B50" s="1091" t="s">
        <v>1626</v>
      </c>
      <c r="C50" s="1092">
        <v>8</v>
      </c>
      <c r="D50" s="1093">
        <v>8</v>
      </c>
      <c r="E50" s="1093">
        <v>9</v>
      </c>
      <c r="F50" s="1093">
        <v>6</v>
      </c>
      <c r="G50" s="1087"/>
      <c r="H50" s="1094" t="s">
        <v>1626</v>
      </c>
      <c r="I50" s="1093">
        <v>13</v>
      </c>
      <c r="J50" s="1093">
        <v>14</v>
      </c>
      <c r="K50" s="1093">
        <v>16</v>
      </c>
      <c r="L50" s="1107">
        <v>11</v>
      </c>
      <c r="M50" s="1087"/>
      <c r="N50" s="1091" t="s">
        <v>1626</v>
      </c>
      <c r="O50" s="1092">
        <v>40</v>
      </c>
      <c r="P50" s="1093">
        <v>34</v>
      </c>
      <c r="Q50" s="1093">
        <v>27</v>
      </c>
      <c r="R50" s="1093">
        <v>30</v>
      </c>
      <c r="S50" s="1095"/>
    </row>
    <row r="51" spans="1:19" s="1096" customFormat="1" ht="15.75" customHeight="1">
      <c r="A51" s="1091"/>
      <c r="B51" s="1091" t="s">
        <v>1627</v>
      </c>
      <c r="C51" s="1092">
        <v>40</v>
      </c>
      <c r="D51" s="1093">
        <v>31</v>
      </c>
      <c r="E51" s="1093">
        <v>34</v>
      </c>
      <c r="F51" s="1093">
        <v>34</v>
      </c>
      <c r="G51" s="1091"/>
      <c r="H51" s="1094" t="s">
        <v>1627</v>
      </c>
      <c r="I51" s="1093">
        <v>147</v>
      </c>
      <c r="J51" s="1093">
        <v>135</v>
      </c>
      <c r="K51" s="1093">
        <v>156</v>
      </c>
      <c r="L51" s="1107">
        <v>107</v>
      </c>
      <c r="M51" s="1091"/>
      <c r="N51" s="1091" t="s">
        <v>1627</v>
      </c>
      <c r="O51" s="1092">
        <v>2156</v>
      </c>
      <c r="P51" s="1093">
        <v>3675</v>
      </c>
      <c r="Q51" s="1093">
        <v>3846</v>
      </c>
      <c r="R51" s="1093">
        <v>2857</v>
      </c>
      <c r="S51" s="1095"/>
    </row>
    <row r="52" spans="1:19" s="1109" customFormat="1" ht="15.75" customHeight="1">
      <c r="A52" s="1087" t="s">
        <v>1628</v>
      </c>
      <c r="B52" s="1091"/>
      <c r="C52" s="1103">
        <v>328</v>
      </c>
      <c r="D52" s="1104">
        <v>211</v>
      </c>
      <c r="E52" s="1104">
        <v>219</v>
      </c>
      <c r="F52" s="1104">
        <v>221</v>
      </c>
      <c r="G52" s="1087" t="s">
        <v>1628</v>
      </c>
      <c r="H52" s="1094"/>
      <c r="I52" s="1104">
        <v>1495</v>
      </c>
      <c r="J52" s="1104">
        <v>1120</v>
      </c>
      <c r="K52" s="1104">
        <v>1154</v>
      </c>
      <c r="L52" s="1106">
        <v>1238</v>
      </c>
      <c r="M52" s="1087" t="s">
        <v>1628</v>
      </c>
      <c r="N52" s="1091"/>
      <c r="O52" s="1103">
        <v>26964</v>
      </c>
      <c r="P52" s="1104" t="s">
        <v>1403</v>
      </c>
      <c r="Q52" s="1104">
        <v>27161</v>
      </c>
      <c r="R52" s="1104" t="s">
        <v>1403</v>
      </c>
      <c r="S52" s="1108"/>
    </row>
    <row r="53" spans="1:19" s="1096" customFormat="1" ht="15.75" customHeight="1">
      <c r="B53" s="1072" t="s">
        <v>1629</v>
      </c>
      <c r="C53" s="1092">
        <v>21</v>
      </c>
      <c r="D53" s="1093">
        <v>12</v>
      </c>
      <c r="E53" s="1093">
        <v>11</v>
      </c>
      <c r="F53" s="1093">
        <v>8</v>
      </c>
      <c r="G53" s="1095"/>
      <c r="H53" s="1094" t="s">
        <v>1629</v>
      </c>
      <c r="I53" s="1093">
        <v>46</v>
      </c>
      <c r="J53" s="1093">
        <v>24</v>
      </c>
      <c r="K53" s="1093">
        <v>21</v>
      </c>
      <c r="L53" s="1107">
        <v>19</v>
      </c>
      <c r="N53" s="1072" t="s">
        <v>1629</v>
      </c>
      <c r="O53" s="1092">
        <v>415</v>
      </c>
      <c r="P53" s="1093">
        <v>192</v>
      </c>
      <c r="Q53" s="1093">
        <v>125</v>
      </c>
      <c r="R53" s="1093">
        <v>105</v>
      </c>
      <c r="S53" s="1095"/>
    </row>
    <row r="54" spans="1:19" s="1096" customFormat="1" ht="15.75" customHeight="1">
      <c r="A54" s="1087"/>
      <c r="B54" s="1091" t="s">
        <v>1630</v>
      </c>
      <c r="C54" s="1092">
        <v>34</v>
      </c>
      <c r="D54" s="1093">
        <v>18</v>
      </c>
      <c r="E54" s="1093">
        <v>19</v>
      </c>
      <c r="F54" s="1093">
        <v>26</v>
      </c>
      <c r="G54" s="1087"/>
      <c r="H54" s="1094" t="s">
        <v>1630</v>
      </c>
      <c r="I54" s="1093">
        <v>144</v>
      </c>
      <c r="J54" s="1093">
        <v>59</v>
      </c>
      <c r="K54" s="1093">
        <v>45</v>
      </c>
      <c r="L54" s="1107">
        <v>92</v>
      </c>
      <c r="M54" s="1087"/>
      <c r="N54" s="1091" t="s">
        <v>1630</v>
      </c>
      <c r="O54" s="1092">
        <v>1196</v>
      </c>
      <c r="P54" s="1093">
        <v>654</v>
      </c>
      <c r="Q54" s="1093">
        <v>334</v>
      </c>
      <c r="R54" s="1093">
        <v>788</v>
      </c>
      <c r="S54" s="1095"/>
    </row>
    <row r="55" spans="1:19" s="1096" customFormat="1" ht="15.75" customHeight="1">
      <c r="A55" s="1087"/>
      <c r="B55" s="1072" t="s">
        <v>1631</v>
      </c>
      <c r="C55" s="1092">
        <v>56</v>
      </c>
      <c r="D55" s="1093">
        <v>45</v>
      </c>
      <c r="E55" s="1093">
        <v>45</v>
      </c>
      <c r="F55" s="1093">
        <v>42</v>
      </c>
      <c r="G55" s="1087"/>
      <c r="H55" s="1094" t="s">
        <v>1631</v>
      </c>
      <c r="I55" s="1093">
        <v>252</v>
      </c>
      <c r="J55" s="1093">
        <v>293</v>
      </c>
      <c r="K55" s="1093">
        <v>286</v>
      </c>
      <c r="L55" s="1093">
        <v>303</v>
      </c>
      <c r="M55" s="1087"/>
      <c r="N55" s="1072" t="s">
        <v>1631</v>
      </c>
      <c r="O55" s="1092">
        <v>5667</v>
      </c>
      <c r="P55" s="1093">
        <v>5416</v>
      </c>
      <c r="Q55" s="1093">
        <v>7447</v>
      </c>
      <c r="R55" s="1093">
        <v>6834</v>
      </c>
      <c r="S55" s="1095"/>
    </row>
    <row r="56" spans="1:19" s="1108" customFormat="1" ht="15.75" customHeight="1">
      <c r="A56" s="1091"/>
      <c r="B56" s="1091" t="s">
        <v>1632</v>
      </c>
      <c r="C56" s="1092">
        <v>5</v>
      </c>
      <c r="D56" s="1093">
        <v>6</v>
      </c>
      <c r="E56" s="1093">
        <v>7</v>
      </c>
      <c r="F56" s="1093">
        <v>8</v>
      </c>
      <c r="G56" s="1091"/>
      <c r="H56" s="1094" t="s">
        <v>1632</v>
      </c>
      <c r="I56" s="1093">
        <v>20</v>
      </c>
      <c r="J56" s="1093">
        <v>26</v>
      </c>
      <c r="K56" s="1093">
        <v>26</v>
      </c>
      <c r="L56" s="1107">
        <v>43</v>
      </c>
      <c r="M56" s="1091"/>
      <c r="N56" s="1091" t="s">
        <v>1632</v>
      </c>
      <c r="O56" s="1092">
        <v>275</v>
      </c>
      <c r="P56" s="1093">
        <v>399</v>
      </c>
      <c r="Q56" s="1093">
        <v>992</v>
      </c>
      <c r="R56" s="1093">
        <v>549</v>
      </c>
    </row>
    <row r="57" spans="1:19" s="1096" customFormat="1" ht="15.75" customHeight="1">
      <c r="A57" s="1091"/>
      <c r="B57" s="1091" t="s">
        <v>1633</v>
      </c>
      <c r="C57" s="1092">
        <v>56</v>
      </c>
      <c r="D57" s="1093">
        <v>41</v>
      </c>
      <c r="E57" s="1093">
        <v>44</v>
      </c>
      <c r="F57" s="1093">
        <v>44</v>
      </c>
      <c r="G57" s="1091"/>
      <c r="H57" s="1094" t="s">
        <v>1633</v>
      </c>
      <c r="I57" s="1093">
        <v>335</v>
      </c>
      <c r="J57" s="1093">
        <v>260</v>
      </c>
      <c r="K57" s="1093">
        <v>282</v>
      </c>
      <c r="L57" s="1107">
        <v>274</v>
      </c>
      <c r="M57" s="1091"/>
      <c r="N57" s="1091" t="s">
        <v>1633</v>
      </c>
      <c r="O57" s="1092">
        <v>12197</v>
      </c>
      <c r="P57" s="1093">
        <v>12710</v>
      </c>
      <c r="Q57" s="1093">
        <v>13274</v>
      </c>
      <c r="R57" s="1093">
        <v>13655</v>
      </c>
      <c r="S57" s="1095"/>
    </row>
    <row r="58" spans="1:19" s="1096" customFormat="1" ht="15.75" customHeight="1">
      <c r="A58" s="1087"/>
      <c r="B58" s="1091" t="s">
        <v>1634</v>
      </c>
      <c r="C58" s="1092">
        <v>33</v>
      </c>
      <c r="D58" s="1093">
        <v>27</v>
      </c>
      <c r="E58" s="1093">
        <v>23</v>
      </c>
      <c r="F58" s="1093">
        <v>27</v>
      </c>
      <c r="G58" s="1087"/>
      <c r="H58" s="1094" t="s">
        <v>1634</v>
      </c>
      <c r="I58" s="1093">
        <v>212</v>
      </c>
      <c r="J58" s="1093">
        <v>221</v>
      </c>
      <c r="K58" s="1093">
        <v>226</v>
      </c>
      <c r="L58" s="1107">
        <v>195</v>
      </c>
      <c r="M58" s="1087"/>
      <c r="N58" s="1091" t="s">
        <v>1634</v>
      </c>
      <c r="O58" s="1092">
        <v>1404</v>
      </c>
      <c r="P58" s="1093">
        <v>1410</v>
      </c>
      <c r="Q58" s="1093">
        <v>1281</v>
      </c>
      <c r="R58" s="1093">
        <v>1444</v>
      </c>
      <c r="S58" s="1095"/>
    </row>
    <row r="59" spans="1:19" s="1096" customFormat="1" ht="15.75" customHeight="1">
      <c r="A59" s="1091"/>
      <c r="B59" s="1091" t="s">
        <v>1635</v>
      </c>
      <c r="C59" s="1092">
        <v>15</v>
      </c>
      <c r="D59" s="1093">
        <v>9</v>
      </c>
      <c r="E59" s="1093">
        <v>8</v>
      </c>
      <c r="F59" s="1093">
        <v>8</v>
      </c>
      <c r="G59" s="1091"/>
      <c r="H59" s="1094" t="s">
        <v>1635</v>
      </c>
      <c r="I59" s="1093">
        <v>44</v>
      </c>
      <c r="J59" s="1093">
        <v>27</v>
      </c>
      <c r="K59" s="1093">
        <v>26</v>
      </c>
      <c r="L59" s="1107">
        <v>23</v>
      </c>
      <c r="M59" s="1091"/>
      <c r="N59" s="1091" t="s">
        <v>1635</v>
      </c>
      <c r="O59" s="1092">
        <v>554</v>
      </c>
      <c r="P59" s="1093">
        <v>114</v>
      </c>
      <c r="Q59" s="1093">
        <v>101</v>
      </c>
      <c r="R59" s="1093">
        <v>83</v>
      </c>
      <c r="S59" s="1095"/>
    </row>
    <row r="60" spans="1:19" s="1109" customFormat="1" ht="15.75" customHeight="1">
      <c r="A60" s="1091"/>
      <c r="B60" s="1091" t="s">
        <v>1636</v>
      </c>
      <c r="C60" s="1092">
        <v>16</v>
      </c>
      <c r="D60" s="1093">
        <v>9</v>
      </c>
      <c r="E60" s="1093">
        <v>12</v>
      </c>
      <c r="F60" s="1093">
        <v>12</v>
      </c>
      <c r="G60" s="1091"/>
      <c r="H60" s="1094" t="s">
        <v>1636</v>
      </c>
      <c r="I60" s="1093">
        <v>39</v>
      </c>
      <c r="J60" s="1093">
        <v>19</v>
      </c>
      <c r="K60" s="1093">
        <v>26</v>
      </c>
      <c r="L60" s="1107">
        <v>27</v>
      </c>
      <c r="M60" s="1091"/>
      <c r="N60" s="1091" t="s">
        <v>1636</v>
      </c>
      <c r="O60" s="1092">
        <v>320</v>
      </c>
      <c r="P60" s="1093">
        <v>165</v>
      </c>
      <c r="Q60" s="1093">
        <v>223</v>
      </c>
      <c r="R60" s="1093">
        <v>244</v>
      </c>
      <c r="S60" s="1108"/>
    </row>
    <row r="61" spans="1:19" s="1096" customFormat="1" ht="15.75" customHeight="1">
      <c r="A61" s="1091"/>
      <c r="B61" s="1097" t="s">
        <v>1637</v>
      </c>
      <c r="C61" s="1092">
        <v>92</v>
      </c>
      <c r="D61" s="1093">
        <v>44</v>
      </c>
      <c r="E61" s="1093">
        <v>50</v>
      </c>
      <c r="F61" s="1093">
        <v>46</v>
      </c>
      <c r="G61" s="1091"/>
      <c r="H61" s="1098" t="s">
        <v>1637</v>
      </c>
      <c r="I61" s="1093">
        <v>403</v>
      </c>
      <c r="J61" s="1093">
        <v>191</v>
      </c>
      <c r="K61" s="1093">
        <v>216</v>
      </c>
      <c r="L61" s="1107">
        <v>262</v>
      </c>
      <c r="M61" s="1091"/>
      <c r="N61" s="1097" t="s">
        <v>1637</v>
      </c>
      <c r="O61" s="1092">
        <v>4936</v>
      </c>
      <c r="P61" s="1093" t="s">
        <v>1403</v>
      </c>
      <c r="Q61" s="1093">
        <v>3383</v>
      </c>
      <c r="R61" s="1093" t="s">
        <v>1403</v>
      </c>
      <c r="S61" s="1095"/>
    </row>
    <row r="62" spans="1:19" s="1096" customFormat="1" ht="15.75" customHeight="1">
      <c r="A62" s="1087" t="s">
        <v>1638</v>
      </c>
      <c r="B62" s="1091"/>
      <c r="C62" s="1092" t="s">
        <v>356</v>
      </c>
      <c r="D62" s="1104">
        <v>8</v>
      </c>
      <c r="E62" s="1104">
        <v>14</v>
      </c>
      <c r="F62" s="1104">
        <v>6</v>
      </c>
      <c r="G62" s="1087" t="s">
        <v>1638</v>
      </c>
      <c r="H62" s="1094"/>
      <c r="I62" s="1093" t="s">
        <v>356</v>
      </c>
      <c r="J62" s="1104">
        <v>23</v>
      </c>
      <c r="K62" s="1104">
        <v>42</v>
      </c>
      <c r="L62" s="1106">
        <v>23</v>
      </c>
      <c r="M62" s="1087" t="s">
        <v>1638</v>
      </c>
      <c r="N62" s="1114"/>
      <c r="O62" s="1103" t="s">
        <v>356</v>
      </c>
      <c r="P62" s="1104">
        <v>215</v>
      </c>
      <c r="Q62" s="1104">
        <v>702</v>
      </c>
      <c r="R62" s="1104">
        <v>629</v>
      </c>
      <c r="S62" s="1095"/>
    </row>
    <row r="63" spans="1:19" s="1096" customFormat="1" ht="15.75" customHeight="1">
      <c r="A63" s="1091"/>
      <c r="B63" s="1091" t="s">
        <v>1639</v>
      </c>
      <c r="C63" s="1092" t="s">
        <v>356</v>
      </c>
      <c r="D63" s="1093">
        <v>6</v>
      </c>
      <c r="E63" s="1093">
        <v>14</v>
      </c>
      <c r="F63" s="1093">
        <v>6</v>
      </c>
      <c r="G63" s="1091"/>
      <c r="H63" s="1094" t="s">
        <v>1639</v>
      </c>
      <c r="I63" s="1093" t="s">
        <v>356</v>
      </c>
      <c r="J63" s="1093">
        <v>15</v>
      </c>
      <c r="K63" s="1093">
        <v>42</v>
      </c>
      <c r="L63" s="1107">
        <v>23</v>
      </c>
      <c r="M63" s="1091"/>
      <c r="N63" s="1091" t="s">
        <v>1639</v>
      </c>
      <c r="O63" s="1092" t="s">
        <v>356</v>
      </c>
      <c r="P63" s="1093" t="s">
        <v>1403</v>
      </c>
      <c r="Q63" s="1093">
        <v>702</v>
      </c>
      <c r="R63" s="1093">
        <v>629</v>
      </c>
      <c r="S63" s="1095"/>
    </row>
    <row r="64" spans="1:19" s="1096" customFormat="1" ht="15.75" customHeight="1" thickBot="1">
      <c r="B64" s="1072" t="s">
        <v>1640</v>
      </c>
      <c r="C64" s="1100" t="s">
        <v>356</v>
      </c>
      <c r="D64" s="1101">
        <v>2</v>
      </c>
      <c r="E64" s="1101" t="s">
        <v>356</v>
      </c>
      <c r="F64" s="1101" t="s">
        <v>356</v>
      </c>
      <c r="G64" s="1115"/>
      <c r="H64" s="1102" t="s">
        <v>1640</v>
      </c>
      <c r="I64" s="1101" t="s">
        <v>356</v>
      </c>
      <c r="J64" s="1101">
        <v>8</v>
      </c>
      <c r="K64" s="1101" t="s">
        <v>356</v>
      </c>
      <c r="L64" s="1101" t="s">
        <v>356</v>
      </c>
      <c r="M64" s="1115"/>
      <c r="N64" s="1099" t="s">
        <v>1640</v>
      </c>
      <c r="O64" s="1100" t="s">
        <v>356</v>
      </c>
      <c r="P64" s="1101" t="s">
        <v>1403</v>
      </c>
      <c r="Q64" s="1101" t="s">
        <v>356</v>
      </c>
      <c r="R64" s="1101" t="s">
        <v>356</v>
      </c>
      <c r="S64" s="1095"/>
    </row>
    <row r="65" spans="1:19" s="1096" customFormat="1">
      <c r="A65" s="1116" t="s">
        <v>1641</v>
      </c>
      <c r="B65" s="1117"/>
      <c r="C65" s="1118"/>
      <c r="D65" s="1118"/>
      <c r="E65" s="1118"/>
      <c r="F65" s="1118"/>
      <c r="G65" s="1116"/>
      <c r="H65" s="1117"/>
      <c r="I65" s="1118"/>
      <c r="J65" s="1118"/>
      <c r="K65" s="1119"/>
      <c r="L65" s="1120"/>
      <c r="M65" s="1091"/>
      <c r="N65" s="1091"/>
      <c r="O65" s="1093"/>
      <c r="P65" s="1093"/>
      <c r="Q65" s="1093"/>
      <c r="R65" s="1121" t="s">
        <v>1642</v>
      </c>
      <c r="S65" s="1095"/>
    </row>
    <row r="66" spans="1:19" s="1096" customFormat="1" ht="15.75" customHeight="1">
      <c r="A66" s="1074" t="s">
        <v>1643</v>
      </c>
      <c r="B66" s="1118"/>
      <c r="C66" s="1118"/>
      <c r="D66" s="1118"/>
      <c r="E66" s="1118"/>
      <c r="F66" s="1118"/>
      <c r="G66" s="1074"/>
      <c r="H66" s="1118"/>
      <c r="I66" s="1118"/>
      <c r="J66" s="1118"/>
      <c r="K66" s="1119"/>
      <c r="L66" s="1120"/>
      <c r="M66" s="1119"/>
      <c r="N66" s="1119"/>
      <c r="O66" s="1119"/>
      <c r="P66" s="1119"/>
      <c r="Q66" s="1119"/>
      <c r="S66" s="1095"/>
    </row>
    <row r="67" spans="1:19" s="1096" customFormat="1" ht="12" customHeight="1">
      <c r="A67" s="1074" t="s">
        <v>1644</v>
      </c>
      <c r="C67" s="1095"/>
      <c r="D67" s="1095"/>
      <c r="E67" s="1095"/>
      <c r="F67" s="1095"/>
      <c r="G67" s="1073"/>
      <c r="K67" s="1119"/>
      <c r="L67" s="1120"/>
      <c r="M67" s="1119"/>
      <c r="N67" s="1119"/>
      <c r="O67" s="1119"/>
      <c r="P67" s="1119"/>
      <c r="Q67" s="1119"/>
      <c r="R67" s="1121"/>
      <c r="S67" s="1095"/>
    </row>
    <row r="68" spans="1:19" s="1096" customFormat="1" ht="15.75" customHeight="1">
      <c r="A68" s="1073" t="s">
        <v>1645</v>
      </c>
      <c r="B68" s="1119"/>
      <c r="C68" s="1120"/>
      <c r="D68" s="1120"/>
      <c r="E68" s="1120"/>
      <c r="F68" s="1120"/>
      <c r="G68" s="1119"/>
      <c r="H68" s="1119"/>
      <c r="I68" s="1119"/>
      <c r="J68" s="1119"/>
      <c r="K68" s="1119"/>
      <c r="L68" s="1120"/>
      <c r="M68" s="1119"/>
      <c r="N68" s="1119"/>
      <c r="O68" s="1119"/>
      <c r="P68" s="1119"/>
      <c r="Q68" s="1119"/>
      <c r="R68" s="1119"/>
      <c r="S68" s="1095"/>
    </row>
    <row r="69" spans="1:19" s="1096" customFormat="1" ht="15.75" customHeight="1">
      <c r="A69" s="1073" t="s">
        <v>1646</v>
      </c>
      <c r="B69" s="1119"/>
      <c r="C69" s="1120"/>
      <c r="D69" s="1120"/>
      <c r="E69" s="1120"/>
      <c r="F69" s="1120"/>
      <c r="G69" s="1119"/>
      <c r="H69" s="1119"/>
      <c r="I69" s="1119"/>
      <c r="J69" s="1119"/>
      <c r="K69" s="1119"/>
      <c r="L69" s="1120"/>
      <c r="M69" s="1119"/>
      <c r="N69" s="1119"/>
      <c r="O69" s="1119"/>
      <c r="P69" s="1119"/>
      <c r="Q69" s="1119"/>
      <c r="R69" s="1119"/>
      <c r="S69" s="1095"/>
    </row>
    <row r="70" spans="1:19" ht="13.25" customHeight="1">
      <c r="C70" s="1120"/>
      <c r="D70" s="1120"/>
      <c r="E70" s="1120"/>
      <c r="F70" s="1120"/>
    </row>
    <row r="71" spans="1:19" ht="13.25" customHeight="1">
      <c r="C71" s="1120"/>
      <c r="D71" s="1120"/>
      <c r="E71" s="1120"/>
      <c r="F71" s="1120"/>
    </row>
    <row r="72" spans="1:19" ht="13.5" customHeight="1">
      <c r="C72" s="1120"/>
      <c r="D72" s="1120"/>
      <c r="E72" s="1120"/>
      <c r="F72" s="1120"/>
    </row>
  </sheetData>
  <mergeCells count="17">
    <mergeCell ref="A1:B1"/>
    <mergeCell ref="G1:H1"/>
    <mergeCell ref="A3:B4"/>
    <mergeCell ref="C3:F3"/>
    <mergeCell ref="G3:H4"/>
    <mergeCell ref="O28:R28"/>
    <mergeCell ref="M3:N4"/>
    <mergeCell ref="O3:R3"/>
    <mergeCell ref="A5:B5"/>
    <mergeCell ref="G5:H5"/>
    <mergeCell ref="M5:N5"/>
    <mergeCell ref="A28:B29"/>
    <mergeCell ref="C28:F28"/>
    <mergeCell ref="G28:H29"/>
    <mergeCell ref="I28:L28"/>
    <mergeCell ref="M28:N29"/>
    <mergeCell ref="I3:L3"/>
  </mergeCells>
  <phoneticPr fontId="2"/>
  <printOptions horizontalCentered="1"/>
  <pageMargins left="0.39370078740157483" right="0.39370078740157483" top="0.59055118110236227" bottom="0.59055118110236227" header="0.11811023622047245" footer="0.11811023622047245"/>
  <pageSetup paperSize="9" firstPageNumber="51" orientation="portrait" useFirstPageNumber="1" r:id="rId1"/>
  <headerFooter scaleWithDoc="0" alignWithMargins="0">
    <oddFooter>&amp;C&amp;"ＭＳ 明朝,標準"&amp;10&amp;P</oddFooter>
  </headerFooter>
  <rowBreaks count="1" manualBreakCount="1">
    <brk id="26" max="17" man="1"/>
  </rowBreaks>
  <colBreaks count="2" manualBreakCount="2">
    <brk id="6" max="70" man="1"/>
    <brk id="12" max="69"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199CF-DD8C-4C0A-B8A4-98A9737AEBA7}">
  <dimension ref="A1:P21"/>
  <sheetViews>
    <sheetView view="pageBreakPreview" topLeftCell="A13" zoomScale="90" zoomScaleNormal="100" zoomScaleSheetLayoutView="90" workbookViewId="0">
      <selection activeCell="O4" sqref="O4"/>
    </sheetView>
  </sheetViews>
  <sheetFormatPr defaultColWidth="9" defaultRowHeight="13"/>
  <cols>
    <col min="1" max="1" width="10" style="1146" customWidth="1"/>
    <col min="2" max="6" width="8.08984375" style="1137" customWidth="1"/>
    <col min="7" max="14" width="5.453125" style="1137" customWidth="1"/>
    <col min="15" max="15" width="22.81640625" style="1137" bestFit="1" customWidth="1"/>
    <col min="16" max="16384" width="9" style="1137"/>
  </cols>
  <sheetData>
    <row r="1" spans="1:16" s="1122" customFormat="1" ht="30" customHeight="1">
      <c r="A1" s="4995" t="s">
        <v>1647</v>
      </c>
      <c r="B1" s="4995"/>
      <c r="C1" s="4995"/>
      <c r="D1" s="4995"/>
      <c r="E1" s="4995"/>
      <c r="F1" s="4995"/>
      <c r="G1" s="4995"/>
      <c r="H1" s="4995"/>
      <c r="I1" s="4995"/>
      <c r="J1" s="4995"/>
      <c r="K1" s="4995"/>
      <c r="L1" s="4995"/>
      <c r="M1" s="4995"/>
      <c r="N1" s="4995"/>
    </row>
    <row r="2" spans="1:16" s="1123" customFormat="1" ht="15" customHeight="1" thickBot="1">
      <c r="B2" s="1124"/>
      <c r="C2" s="1124"/>
      <c r="D2" s="1124"/>
      <c r="E2" s="1124"/>
      <c r="F2" s="1124"/>
      <c r="G2" s="1124"/>
      <c r="H2" s="1124"/>
      <c r="I2" s="1124"/>
      <c r="J2" s="1124"/>
      <c r="K2" s="1124"/>
      <c r="L2" s="1124"/>
      <c r="M2" s="1124"/>
      <c r="N2" s="1125" t="s">
        <v>1648</v>
      </c>
    </row>
    <row r="3" spans="1:16" s="1128" customFormat="1" ht="30" customHeight="1">
      <c r="A3" s="4986" t="s">
        <v>373</v>
      </c>
      <c r="B3" s="4996" t="s">
        <v>1649</v>
      </c>
      <c r="C3" s="4996"/>
      <c r="D3" s="4996"/>
      <c r="E3" s="4996"/>
      <c r="F3" s="4996"/>
      <c r="G3" s="4996"/>
      <c r="H3" s="4996"/>
      <c r="I3" s="4996"/>
      <c r="J3" s="4996"/>
      <c r="K3" s="4996"/>
      <c r="L3" s="4996"/>
      <c r="M3" s="4996"/>
      <c r="N3" s="4997"/>
      <c r="O3" s="1126"/>
      <c r="P3" s="1127"/>
    </row>
    <row r="4" spans="1:16" s="1128" customFormat="1" ht="30" customHeight="1">
      <c r="A4" s="4987"/>
      <c r="B4" s="4998" t="s">
        <v>915</v>
      </c>
      <c r="C4" s="4998" t="s">
        <v>1577</v>
      </c>
      <c r="D4" s="4998"/>
      <c r="E4" s="4998" t="s">
        <v>1650</v>
      </c>
      <c r="F4" s="4998"/>
      <c r="G4" s="4999" t="s">
        <v>1651</v>
      </c>
      <c r="H4" s="5000"/>
      <c r="I4" s="5001"/>
      <c r="J4" s="5000"/>
      <c r="K4" s="5000"/>
      <c r="L4" s="5000"/>
      <c r="M4" s="5000"/>
      <c r="N4" s="5000"/>
      <c r="O4" s="1126"/>
      <c r="P4" s="1127"/>
    </row>
    <row r="5" spans="1:16" s="1128" customFormat="1" ht="35.25" customHeight="1">
      <c r="A5" s="4988"/>
      <c r="B5" s="4998"/>
      <c r="C5" s="1129" t="s">
        <v>1652</v>
      </c>
      <c r="D5" s="1129" t="s">
        <v>1653</v>
      </c>
      <c r="E5" s="1129" t="s">
        <v>1654</v>
      </c>
      <c r="F5" s="1129" t="s">
        <v>1655</v>
      </c>
      <c r="G5" s="1129" t="s">
        <v>1656</v>
      </c>
      <c r="H5" s="1129" t="s">
        <v>1657</v>
      </c>
      <c r="I5" s="1129" t="s">
        <v>1658</v>
      </c>
      <c r="J5" s="1130" t="s">
        <v>1659</v>
      </c>
      <c r="K5" s="1130" t="s">
        <v>1660</v>
      </c>
      <c r="L5" s="1130" t="s">
        <v>1661</v>
      </c>
      <c r="M5" s="1130" t="s">
        <v>1662</v>
      </c>
      <c r="N5" s="1131" t="s">
        <v>1663</v>
      </c>
      <c r="O5" s="1126"/>
      <c r="P5" s="1127"/>
    </row>
    <row r="6" spans="1:16" s="1135" customFormat="1" ht="30" customHeight="1">
      <c r="A6" s="1132" t="s">
        <v>1581</v>
      </c>
      <c r="B6" s="1133">
        <v>1023</v>
      </c>
      <c r="C6" s="1134">
        <v>186</v>
      </c>
      <c r="D6" s="1134">
        <v>837</v>
      </c>
      <c r="E6" s="1134">
        <v>455</v>
      </c>
      <c r="F6" s="1134">
        <v>568</v>
      </c>
      <c r="G6" s="1134">
        <v>439</v>
      </c>
      <c r="H6" s="1134"/>
      <c r="I6" s="1134">
        <v>199</v>
      </c>
      <c r="J6" s="1134">
        <v>101</v>
      </c>
      <c r="K6" s="1134">
        <v>19</v>
      </c>
      <c r="L6" s="1134">
        <v>14</v>
      </c>
      <c r="M6" s="1134">
        <v>3</v>
      </c>
      <c r="N6" s="1134">
        <v>2</v>
      </c>
      <c r="P6" s="1136"/>
    </row>
    <row r="7" spans="1:16" ht="30" customHeight="1">
      <c r="A7" s="1132" t="s">
        <v>1664</v>
      </c>
      <c r="B7" s="1133">
        <v>1035</v>
      </c>
      <c r="C7" s="1134">
        <v>199</v>
      </c>
      <c r="D7" s="1134">
        <v>836</v>
      </c>
      <c r="E7" s="1134">
        <v>532</v>
      </c>
      <c r="F7" s="1134">
        <v>501</v>
      </c>
      <c r="G7" s="4984">
        <v>678</v>
      </c>
      <c r="H7" s="4984"/>
      <c r="I7" s="1134">
        <v>210</v>
      </c>
      <c r="J7" s="1134">
        <v>95</v>
      </c>
      <c r="K7" s="1134">
        <v>26</v>
      </c>
      <c r="L7" s="1134">
        <v>16</v>
      </c>
      <c r="M7" s="1134">
        <v>5</v>
      </c>
      <c r="N7" s="1134">
        <v>3</v>
      </c>
      <c r="P7" s="1138"/>
    </row>
    <row r="8" spans="1:16" ht="30" customHeight="1">
      <c r="A8" s="1139" t="s">
        <v>1665</v>
      </c>
      <c r="B8" s="1133">
        <v>926</v>
      </c>
      <c r="C8" s="1134">
        <v>199</v>
      </c>
      <c r="D8" s="1134">
        <v>727</v>
      </c>
      <c r="E8" s="1134">
        <v>470</v>
      </c>
      <c r="F8" s="1134">
        <v>451</v>
      </c>
      <c r="G8" s="4984">
        <v>592</v>
      </c>
      <c r="H8" s="4984"/>
      <c r="I8" s="1134">
        <v>190</v>
      </c>
      <c r="J8" s="1134">
        <v>100</v>
      </c>
      <c r="K8" s="1134">
        <v>18</v>
      </c>
      <c r="L8" s="1134">
        <v>19</v>
      </c>
      <c r="M8" s="1134">
        <v>3</v>
      </c>
      <c r="N8" s="1134">
        <v>2</v>
      </c>
      <c r="P8" s="1138"/>
    </row>
    <row r="9" spans="1:16" ht="30" customHeight="1">
      <c r="A9" s="1139" t="s">
        <v>1666</v>
      </c>
      <c r="B9" s="1140">
        <v>895</v>
      </c>
      <c r="C9" s="1134">
        <v>204</v>
      </c>
      <c r="D9" s="1134">
        <v>691</v>
      </c>
      <c r="E9" s="1134">
        <v>480</v>
      </c>
      <c r="F9" s="1134">
        <v>410</v>
      </c>
      <c r="G9" s="4984">
        <v>585</v>
      </c>
      <c r="H9" s="4984"/>
      <c r="I9" s="1134">
        <v>173</v>
      </c>
      <c r="J9" s="1134">
        <v>98</v>
      </c>
      <c r="K9" s="1134">
        <v>25</v>
      </c>
      <c r="L9" s="1134">
        <v>11</v>
      </c>
      <c r="M9" s="1134">
        <v>1</v>
      </c>
      <c r="N9" s="1134">
        <v>2</v>
      </c>
      <c r="P9" s="1138"/>
    </row>
    <row r="10" spans="1:16" s="1144" customFormat="1" ht="30" customHeight="1" thickBot="1">
      <c r="A10" s="1141" t="s">
        <v>1667</v>
      </c>
      <c r="B10" s="1142">
        <v>847</v>
      </c>
      <c r="C10" s="1143">
        <v>175</v>
      </c>
      <c r="D10" s="1143">
        <v>672</v>
      </c>
      <c r="E10" s="1143">
        <v>456</v>
      </c>
      <c r="F10" s="1143">
        <v>388</v>
      </c>
      <c r="G10" s="4985">
        <v>539</v>
      </c>
      <c r="H10" s="4985"/>
      <c r="I10" s="1143">
        <v>174</v>
      </c>
      <c r="J10" s="1143">
        <v>96</v>
      </c>
      <c r="K10" s="1143">
        <v>17</v>
      </c>
      <c r="L10" s="1143">
        <v>10</v>
      </c>
      <c r="M10" s="1143">
        <v>4</v>
      </c>
      <c r="N10" s="1143">
        <v>2</v>
      </c>
      <c r="P10" s="1145"/>
    </row>
    <row r="11" spans="1:16" ht="22.5" customHeight="1" thickBot="1"/>
    <row r="12" spans="1:16" ht="30" customHeight="1">
      <c r="A12" s="4986" t="s">
        <v>373</v>
      </c>
      <c r="B12" s="4989" t="s">
        <v>1668</v>
      </c>
      <c r="C12" s="4990"/>
      <c r="D12" s="4991"/>
      <c r="E12" s="4978" t="s">
        <v>1669</v>
      </c>
      <c r="F12" s="4978"/>
      <c r="G12" s="4978" t="s">
        <v>1670</v>
      </c>
      <c r="H12" s="4978"/>
      <c r="I12" s="4978" t="s">
        <v>1671</v>
      </c>
      <c r="J12" s="4978"/>
      <c r="K12" s="4978"/>
      <c r="L12" s="4978" t="s">
        <v>1672</v>
      </c>
      <c r="M12" s="4978"/>
      <c r="N12" s="4981"/>
    </row>
    <row r="13" spans="1:16" ht="30" customHeight="1">
      <c r="A13" s="4987"/>
      <c r="B13" s="4992"/>
      <c r="C13" s="4993"/>
      <c r="D13" s="4994"/>
      <c r="E13" s="4979"/>
      <c r="F13" s="4979"/>
      <c r="G13" s="4979"/>
      <c r="H13" s="4979"/>
      <c r="I13" s="4979"/>
      <c r="J13" s="4979"/>
      <c r="K13" s="4979"/>
      <c r="L13" s="4979"/>
      <c r="M13" s="4979"/>
      <c r="N13" s="4982"/>
    </row>
    <row r="14" spans="1:16" ht="30" customHeight="1">
      <c r="A14" s="4988"/>
      <c r="B14" s="1147" t="s">
        <v>915</v>
      </c>
      <c r="C14" s="1129" t="s">
        <v>379</v>
      </c>
      <c r="D14" s="1129" t="s">
        <v>380</v>
      </c>
      <c r="E14" s="4980"/>
      <c r="F14" s="4980"/>
      <c r="G14" s="4980"/>
      <c r="H14" s="4980"/>
      <c r="I14" s="4980"/>
      <c r="J14" s="4980"/>
      <c r="K14" s="4980"/>
      <c r="L14" s="4980"/>
      <c r="M14" s="4980"/>
      <c r="N14" s="4983"/>
    </row>
    <row r="15" spans="1:16" ht="30" customHeight="1">
      <c r="A15" s="1132" t="s">
        <v>1581</v>
      </c>
      <c r="B15" s="1133">
        <v>5853</v>
      </c>
      <c r="C15" s="1134">
        <v>2573</v>
      </c>
      <c r="D15" s="1134">
        <v>3280</v>
      </c>
      <c r="E15" s="4977">
        <v>11496663</v>
      </c>
      <c r="F15" s="4977"/>
      <c r="G15" s="4977">
        <v>244846</v>
      </c>
      <c r="H15" s="4977"/>
      <c r="I15" s="1148"/>
      <c r="J15" s="4977">
        <v>1096176</v>
      </c>
      <c r="K15" s="4977"/>
      <c r="L15" s="1148"/>
      <c r="M15" s="4977">
        <v>132807</v>
      </c>
      <c r="N15" s="4977"/>
    </row>
    <row r="16" spans="1:16" ht="30" customHeight="1">
      <c r="A16" s="1132" t="s">
        <v>1664</v>
      </c>
      <c r="B16" s="1133">
        <v>6287</v>
      </c>
      <c r="C16" s="1134">
        <v>2868</v>
      </c>
      <c r="D16" s="1134">
        <v>3399</v>
      </c>
      <c r="E16" s="4976" t="s">
        <v>1012</v>
      </c>
      <c r="F16" s="4976"/>
      <c r="G16" s="4976" t="s">
        <v>1012</v>
      </c>
      <c r="H16" s="4976"/>
      <c r="I16" s="1149"/>
      <c r="J16" s="4976" t="s">
        <v>1012</v>
      </c>
      <c r="K16" s="4976"/>
      <c r="L16" s="1149"/>
      <c r="M16" s="4976" t="s">
        <v>1012</v>
      </c>
      <c r="N16" s="4976"/>
    </row>
    <row r="17" spans="1:14" ht="30" customHeight="1">
      <c r="A17" s="1139" t="s">
        <v>1665</v>
      </c>
      <c r="B17" s="1133">
        <v>5574</v>
      </c>
      <c r="C17" s="1134">
        <v>2571</v>
      </c>
      <c r="D17" s="1134">
        <v>3003</v>
      </c>
      <c r="E17" s="4977">
        <v>8528700</v>
      </c>
      <c r="F17" s="4977"/>
      <c r="G17" s="4976" t="s">
        <v>1012</v>
      </c>
      <c r="H17" s="4976"/>
      <c r="I17" s="1150"/>
      <c r="J17" s="4977">
        <v>5333</v>
      </c>
      <c r="K17" s="4977"/>
      <c r="L17" s="1150"/>
      <c r="M17" s="4977">
        <v>103188</v>
      </c>
      <c r="N17" s="4977"/>
    </row>
    <row r="18" spans="1:14" ht="30" customHeight="1">
      <c r="A18" s="1139" t="s">
        <v>1666</v>
      </c>
      <c r="B18" s="1140">
        <v>4058</v>
      </c>
      <c r="C18" s="1134">
        <v>1848</v>
      </c>
      <c r="D18" s="1134">
        <v>2210</v>
      </c>
      <c r="E18" s="4972">
        <v>8394626</v>
      </c>
      <c r="F18" s="4972"/>
      <c r="G18" s="4973" t="s">
        <v>1012</v>
      </c>
      <c r="H18" s="4973"/>
      <c r="I18" s="1150"/>
      <c r="J18" s="4973" t="s">
        <v>1011</v>
      </c>
      <c r="K18" s="4973"/>
      <c r="L18" s="1044"/>
      <c r="M18" s="4972">
        <v>100490</v>
      </c>
      <c r="N18" s="4972"/>
    </row>
    <row r="19" spans="1:14" ht="30" customHeight="1" thickBot="1">
      <c r="A19" s="1141" t="s">
        <v>1667</v>
      </c>
      <c r="B19" s="1151">
        <v>4960</v>
      </c>
      <c r="C19" s="1143">
        <v>2262</v>
      </c>
      <c r="D19" s="1143">
        <v>2670</v>
      </c>
      <c r="E19" s="4974">
        <v>9150400</v>
      </c>
      <c r="F19" s="4974"/>
      <c r="G19" s="4975" t="s">
        <v>1012</v>
      </c>
      <c r="H19" s="4975"/>
      <c r="I19" s="1152"/>
      <c r="J19" s="4975" t="s">
        <v>1011</v>
      </c>
      <c r="K19" s="4975"/>
      <c r="L19" s="1153"/>
      <c r="M19" s="4974">
        <v>91114</v>
      </c>
      <c r="N19" s="4974"/>
    </row>
    <row r="20" spans="1:14">
      <c r="A20" s="1154" t="s">
        <v>1673</v>
      </c>
      <c r="N20" s="1121" t="s">
        <v>1674</v>
      </c>
    </row>
    <row r="21" spans="1:14">
      <c r="A21" s="1154" t="s">
        <v>1675</v>
      </c>
    </row>
  </sheetData>
  <mergeCells count="37">
    <mergeCell ref="A1:N1"/>
    <mergeCell ref="A3:A5"/>
    <mergeCell ref="B3:N3"/>
    <mergeCell ref="B4:B5"/>
    <mergeCell ref="C4:D4"/>
    <mergeCell ref="E4:F4"/>
    <mergeCell ref="G4:N4"/>
    <mergeCell ref="G7:H7"/>
    <mergeCell ref="G8:H8"/>
    <mergeCell ref="G9:H9"/>
    <mergeCell ref="G10:H10"/>
    <mergeCell ref="A12:A14"/>
    <mergeCell ref="B12:D13"/>
    <mergeCell ref="E12:F14"/>
    <mergeCell ref="G12:H14"/>
    <mergeCell ref="I12:K14"/>
    <mergeCell ref="L12:N14"/>
    <mergeCell ref="E15:F15"/>
    <mergeCell ref="G15:H15"/>
    <mergeCell ref="J15:K15"/>
    <mergeCell ref="M15:N15"/>
    <mergeCell ref="E16:F16"/>
    <mergeCell ref="G16:H16"/>
    <mergeCell ref="J16:K16"/>
    <mergeCell ref="M16:N16"/>
    <mergeCell ref="E17:F17"/>
    <mergeCell ref="G17:H17"/>
    <mergeCell ref="J17:K17"/>
    <mergeCell ref="M17:N17"/>
    <mergeCell ref="E18:F18"/>
    <mergeCell ref="G18:H18"/>
    <mergeCell ref="J18:K18"/>
    <mergeCell ref="M18:N18"/>
    <mergeCell ref="E19:F19"/>
    <mergeCell ref="G19:H19"/>
    <mergeCell ref="J19:K19"/>
    <mergeCell ref="M19:N19"/>
  </mergeCells>
  <phoneticPr fontId="2"/>
  <printOptions horizontalCentered="1"/>
  <pageMargins left="0.39370078740157483" right="0.39370078740157483" top="0.59055118110236227" bottom="0.59055118110236227" header="0.11811023622047245" footer="0.11811023622047245"/>
  <pageSetup paperSize="9" firstPageNumber="51" orientation="portrait" r:id="rId1"/>
  <headerFooter scaleWithDoc="0" alignWithMargins="0">
    <oddFooter>&amp;C&amp;"ＭＳ 明朝,標準"&amp;10&amp;P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00CAB-A944-4320-A191-D9580B2DA8D4}">
  <dimension ref="A1:W93"/>
  <sheetViews>
    <sheetView view="pageBreakPreview" topLeftCell="A20" zoomScaleNormal="85" zoomScaleSheetLayoutView="100" workbookViewId="0">
      <selection activeCell="N4" sqref="N4:O4"/>
    </sheetView>
  </sheetViews>
  <sheetFormatPr defaultColWidth="9" defaultRowHeight="13"/>
  <cols>
    <col min="1" max="2" width="1.90625" style="1163" customWidth="1"/>
    <col min="3" max="3" width="28.1796875" style="1163" customWidth="1"/>
    <col min="4" max="10" width="7.81640625" style="1163" customWidth="1"/>
    <col min="11" max="11" width="7.81640625" style="1181" customWidth="1"/>
    <col min="12" max="23" width="7.81640625" style="1163" customWidth="1"/>
    <col min="24" max="16384" width="9" style="1163"/>
  </cols>
  <sheetData>
    <row r="1" spans="1:23" s="1155" customFormat="1" ht="30" customHeight="1">
      <c r="A1" s="5033" t="s">
        <v>1676</v>
      </c>
      <c r="B1" s="5033"/>
      <c r="C1" s="5033"/>
      <c r="D1" s="5033"/>
      <c r="E1" s="5033"/>
      <c r="F1" s="5033"/>
      <c r="G1" s="5033"/>
      <c r="H1" s="5033"/>
      <c r="I1" s="5033"/>
      <c r="J1" s="5033"/>
      <c r="K1" s="5033"/>
    </row>
    <row r="2" spans="1:23" s="1156" customFormat="1" ht="15" customHeight="1" thickBot="1">
      <c r="K2" s="1157"/>
      <c r="W2" s="1158" t="s">
        <v>1677</v>
      </c>
    </row>
    <row r="3" spans="1:23" s="1159" customFormat="1" ht="15" customHeight="1">
      <c r="A3" s="5034" t="s">
        <v>1678</v>
      </c>
      <c r="B3" s="5034"/>
      <c r="C3" s="5035"/>
      <c r="D3" s="5009" t="s">
        <v>838</v>
      </c>
      <c r="E3" s="5010"/>
      <c r="F3" s="5010"/>
      <c r="G3" s="5010"/>
      <c r="H3" s="5010"/>
      <c r="I3" s="5011"/>
      <c r="J3" s="5009" t="s">
        <v>1679</v>
      </c>
      <c r="K3" s="5010"/>
      <c r="L3" s="5010" t="s">
        <v>1680</v>
      </c>
      <c r="M3" s="5010"/>
      <c r="N3" s="5010"/>
      <c r="O3" s="5010"/>
      <c r="P3" s="5011"/>
      <c r="Q3" s="5010"/>
      <c r="R3" s="5010"/>
      <c r="S3" s="5010"/>
      <c r="T3" s="5010"/>
      <c r="U3" s="5011"/>
      <c r="V3" s="5040" t="s">
        <v>1681</v>
      </c>
      <c r="W3" s="5041"/>
    </row>
    <row r="4" spans="1:23" s="1159" customFormat="1" ht="15" customHeight="1">
      <c r="A4" s="5036"/>
      <c r="B4" s="5036"/>
      <c r="C4" s="5037"/>
      <c r="D4" s="5024" t="s">
        <v>1682</v>
      </c>
      <c r="E4" s="5005" t="s">
        <v>1683</v>
      </c>
      <c r="F4" s="5045"/>
      <c r="G4" s="5045"/>
      <c r="H4" s="5045"/>
      <c r="I4" s="5008"/>
      <c r="J4" s="5005" t="s">
        <v>838</v>
      </c>
      <c r="K4" s="5008"/>
      <c r="L4" s="5014" t="s">
        <v>1684</v>
      </c>
      <c r="M4" s="5030"/>
      <c r="N4" s="5014" t="s">
        <v>1685</v>
      </c>
      <c r="O4" s="5030"/>
      <c r="P4" s="5006" t="s">
        <v>1686</v>
      </c>
      <c r="Q4" s="5030"/>
      <c r="R4" s="5014" t="s">
        <v>1687</v>
      </c>
      <c r="S4" s="5030"/>
      <c r="T4" s="5014" t="s">
        <v>1688</v>
      </c>
      <c r="U4" s="5030"/>
      <c r="V4" s="5042"/>
      <c r="W4" s="5043"/>
    </row>
    <row r="5" spans="1:23" s="1159" customFormat="1" ht="15" customHeight="1">
      <c r="A5" s="5036"/>
      <c r="B5" s="5036"/>
      <c r="C5" s="5037"/>
      <c r="D5" s="5044"/>
      <c r="E5" s="5024" t="s">
        <v>838</v>
      </c>
      <c r="F5" s="5024" t="s">
        <v>1689</v>
      </c>
      <c r="G5" s="5031" t="s">
        <v>1061</v>
      </c>
      <c r="H5" s="5005" t="s">
        <v>1057</v>
      </c>
      <c r="I5" s="5008"/>
      <c r="J5" s="5024" t="s">
        <v>1682</v>
      </c>
      <c r="K5" s="5026" t="s">
        <v>1683</v>
      </c>
      <c r="L5" s="5028" t="s">
        <v>1682</v>
      </c>
      <c r="M5" s="5024" t="s">
        <v>1683</v>
      </c>
      <c r="N5" s="5024" t="s">
        <v>1682</v>
      </c>
      <c r="O5" s="5024" t="s">
        <v>1683</v>
      </c>
      <c r="P5" s="5024" t="s">
        <v>1682</v>
      </c>
      <c r="Q5" s="5024" t="s">
        <v>1683</v>
      </c>
      <c r="R5" s="5024" t="s">
        <v>1682</v>
      </c>
      <c r="S5" s="5024" t="s">
        <v>1683</v>
      </c>
      <c r="T5" s="5024" t="s">
        <v>1682</v>
      </c>
      <c r="U5" s="5024" t="s">
        <v>1683</v>
      </c>
      <c r="V5" s="5024" t="s">
        <v>1682</v>
      </c>
      <c r="W5" s="5026" t="s">
        <v>1683</v>
      </c>
    </row>
    <row r="6" spans="1:23" s="1159" customFormat="1" ht="33">
      <c r="A6" s="5038"/>
      <c r="B6" s="5038"/>
      <c r="C6" s="5039"/>
      <c r="D6" s="5025"/>
      <c r="E6" s="5025"/>
      <c r="F6" s="5025"/>
      <c r="G6" s="5032"/>
      <c r="H6" s="1160"/>
      <c r="I6" s="1161" t="s">
        <v>1690</v>
      </c>
      <c r="J6" s="5025"/>
      <c r="K6" s="5027"/>
      <c r="L6" s="5029"/>
      <c r="M6" s="5025"/>
      <c r="N6" s="5025"/>
      <c r="O6" s="5025"/>
      <c r="P6" s="5025"/>
      <c r="Q6" s="5025"/>
      <c r="R6" s="5025"/>
      <c r="S6" s="5025"/>
      <c r="T6" s="5025"/>
      <c r="U6" s="5025"/>
      <c r="V6" s="5025"/>
      <c r="W6" s="5027"/>
    </row>
    <row r="7" spans="1:23" ht="16.5" customHeight="1">
      <c r="A7" s="5015" t="s">
        <v>1691</v>
      </c>
      <c r="B7" s="5015"/>
      <c r="C7" s="5016"/>
      <c r="D7" s="1162"/>
      <c r="E7" s="1162"/>
      <c r="F7" s="1162"/>
      <c r="G7" s="1162"/>
      <c r="H7" s="1162"/>
      <c r="I7" s="1162"/>
      <c r="J7" s="1162"/>
      <c r="K7" s="1162"/>
      <c r="L7" s="1162"/>
      <c r="M7" s="1162"/>
      <c r="N7" s="1162"/>
      <c r="O7" s="1162"/>
      <c r="P7" s="1162"/>
      <c r="Q7" s="1162"/>
      <c r="R7" s="1162"/>
      <c r="S7" s="1162"/>
      <c r="T7" s="1162"/>
      <c r="U7" s="1162"/>
      <c r="V7" s="1162"/>
      <c r="W7" s="1162"/>
    </row>
    <row r="8" spans="1:23" ht="16.5" customHeight="1">
      <c r="A8" s="1164"/>
      <c r="B8" s="5002" t="s">
        <v>1692</v>
      </c>
      <c r="C8" s="5003"/>
      <c r="D8" s="1165">
        <v>3666</v>
      </c>
      <c r="E8" s="1165">
        <v>29323</v>
      </c>
      <c r="F8" s="1165">
        <v>1847</v>
      </c>
      <c r="G8" s="1165">
        <v>662</v>
      </c>
      <c r="H8" s="1165">
        <v>24694</v>
      </c>
      <c r="I8" s="1165">
        <v>24103</v>
      </c>
      <c r="J8" s="1166">
        <f>L8+N8+P8+R8+T8</f>
        <v>3666</v>
      </c>
      <c r="K8" s="1167">
        <f>M8+O8+Q8+S8+U8</f>
        <v>29323</v>
      </c>
      <c r="L8" s="1165">
        <f t="shared" ref="L8:U8" si="0">SUM(L9:L25)</f>
        <v>2684</v>
      </c>
      <c r="M8" s="1165">
        <f t="shared" si="0"/>
        <v>6815</v>
      </c>
      <c r="N8" s="1165">
        <f t="shared" si="0"/>
        <v>445</v>
      </c>
      <c r="O8" s="1165">
        <f t="shared" si="0"/>
        <v>3488</v>
      </c>
      <c r="P8" s="1165">
        <f t="shared" si="0"/>
        <v>285</v>
      </c>
      <c r="Q8" s="1165">
        <f t="shared" si="0"/>
        <v>4211</v>
      </c>
      <c r="R8" s="1165">
        <f t="shared" si="0"/>
        <v>98</v>
      </c>
      <c r="S8" s="1165">
        <f t="shared" si="0"/>
        <v>2489</v>
      </c>
      <c r="T8" s="1165">
        <f t="shared" si="0"/>
        <v>154</v>
      </c>
      <c r="U8" s="1165">
        <f t="shared" si="0"/>
        <v>12320</v>
      </c>
      <c r="V8" s="1165" t="s">
        <v>1039</v>
      </c>
      <c r="W8" s="1165" t="s">
        <v>1039</v>
      </c>
    </row>
    <row r="9" spans="1:23" ht="16.5" customHeight="1">
      <c r="A9" s="1164"/>
      <c r="B9" s="1164"/>
      <c r="C9" s="1168" t="s">
        <v>1693</v>
      </c>
      <c r="D9" s="1169">
        <v>18</v>
      </c>
      <c r="E9" s="1169">
        <v>156</v>
      </c>
      <c r="F9" s="1170" t="s">
        <v>1039</v>
      </c>
      <c r="G9" s="1169" t="s">
        <v>1039</v>
      </c>
      <c r="H9" s="1169">
        <v>127</v>
      </c>
      <c r="I9" s="1169">
        <v>102</v>
      </c>
      <c r="J9" s="1169">
        <f>L9+N9+P9+T9</f>
        <v>18</v>
      </c>
      <c r="K9" s="1169">
        <f>M9+O9+Q9+U9</f>
        <v>156</v>
      </c>
      <c r="L9" s="1169">
        <v>13</v>
      </c>
      <c r="M9" s="1169">
        <v>69</v>
      </c>
      <c r="N9" s="1169">
        <v>1</v>
      </c>
      <c r="O9" s="1169">
        <v>8</v>
      </c>
      <c r="P9" s="1169">
        <v>3</v>
      </c>
      <c r="Q9" s="1169">
        <v>48</v>
      </c>
      <c r="R9" s="1169" t="s">
        <v>1039</v>
      </c>
      <c r="S9" s="1169" t="s">
        <v>1039</v>
      </c>
      <c r="T9" s="1169">
        <v>1</v>
      </c>
      <c r="U9" s="1169">
        <v>31</v>
      </c>
      <c r="V9" s="1169" t="s">
        <v>1039</v>
      </c>
      <c r="W9" s="1169" t="s">
        <v>1039</v>
      </c>
    </row>
    <row r="10" spans="1:23" ht="16.5" customHeight="1">
      <c r="A10" s="1164"/>
      <c r="B10" s="1164"/>
      <c r="C10" s="1168" t="s">
        <v>1032</v>
      </c>
      <c r="D10" s="1169">
        <v>1</v>
      </c>
      <c r="E10" s="1169">
        <v>4</v>
      </c>
      <c r="F10" s="1170" t="s">
        <v>1039</v>
      </c>
      <c r="G10" s="1169" t="s">
        <v>1039</v>
      </c>
      <c r="H10" s="1169">
        <v>4</v>
      </c>
      <c r="I10" s="1169">
        <v>4</v>
      </c>
      <c r="J10" s="1169">
        <f>L10</f>
        <v>1</v>
      </c>
      <c r="K10" s="1169">
        <f>M10</f>
        <v>4</v>
      </c>
      <c r="L10" s="1169">
        <v>1</v>
      </c>
      <c r="M10" s="1169">
        <v>4</v>
      </c>
      <c r="N10" s="1169" t="s">
        <v>1039</v>
      </c>
      <c r="O10" s="1169" t="s">
        <v>1039</v>
      </c>
      <c r="P10" s="1169" t="s">
        <v>1039</v>
      </c>
      <c r="Q10" s="1169" t="s">
        <v>1039</v>
      </c>
      <c r="R10" s="1169" t="s">
        <v>1039</v>
      </c>
      <c r="S10" s="1169" t="s">
        <v>1039</v>
      </c>
      <c r="T10" s="1169" t="s">
        <v>1039</v>
      </c>
      <c r="U10" s="1169" t="s">
        <v>1039</v>
      </c>
      <c r="V10" s="1170" t="s">
        <v>1039</v>
      </c>
      <c r="W10" s="1170" t="s">
        <v>1039</v>
      </c>
    </row>
    <row r="11" spans="1:23" ht="16.5" customHeight="1">
      <c r="A11" s="1164"/>
      <c r="B11" s="1164"/>
      <c r="C11" s="1168" t="s">
        <v>1033</v>
      </c>
      <c r="D11" s="1169">
        <v>315</v>
      </c>
      <c r="E11" s="1169">
        <v>1481</v>
      </c>
      <c r="F11" s="1169">
        <v>156</v>
      </c>
      <c r="G11" s="1169">
        <v>39</v>
      </c>
      <c r="H11" s="1169">
        <v>1017</v>
      </c>
      <c r="I11" s="1169">
        <v>971</v>
      </c>
      <c r="J11" s="1169">
        <f t="shared" ref="J11:K25" si="1">L11+N11+P11+R11+T11</f>
        <v>315</v>
      </c>
      <c r="K11" s="1169">
        <f t="shared" si="1"/>
        <v>1481</v>
      </c>
      <c r="L11" s="1169">
        <v>256</v>
      </c>
      <c r="M11" s="1169">
        <v>708</v>
      </c>
      <c r="N11" s="1169">
        <v>40</v>
      </c>
      <c r="O11" s="1169">
        <v>339</v>
      </c>
      <c r="P11" s="1169">
        <v>13</v>
      </c>
      <c r="Q11" s="1169">
        <v>208</v>
      </c>
      <c r="R11" s="1169">
        <v>4</v>
      </c>
      <c r="S11" s="1169">
        <v>111</v>
      </c>
      <c r="T11" s="1169">
        <v>2</v>
      </c>
      <c r="U11" s="1169">
        <v>115</v>
      </c>
      <c r="V11" s="1170" t="s">
        <v>1039</v>
      </c>
      <c r="W11" s="1170" t="s">
        <v>1039</v>
      </c>
    </row>
    <row r="12" spans="1:23" ht="16.5" customHeight="1">
      <c r="A12" s="1164"/>
      <c r="B12" s="1164"/>
      <c r="C12" s="1168" t="s">
        <v>1034</v>
      </c>
      <c r="D12" s="1169">
        <v>825</v>
      </c>
      <c r="E12" s="1169">
        <v>9232</v>
      </c>
      <c r="F12" s="1169">
        <v>457</v>
      </c>
      <c r="G12" s="1169">
        <v>207</v>
      </c>
      <c r="H12" s="1169">
        <v>7864</v>
      </c>
      <c r="I12" s="1169">
        <v>7759</v>
      </c>
      <c r="J12" s="1169">
        <f t="shared" si="1"/>
        <v>825</v>
      </c>
      <c r="K12" s="1169">
        <f t="shared" si="1"/>
        <v>9232</v>
      </c>
      <c r="L12" s="1169">
        <v>593</v>
      </c>
      <c r="M12" s="1169">
        <v>1511</v>
      </c>
      <c r="N12" s="1169">
        <v>90</v>
      </c>
      <c r="O12" s="1169">
        <v>772</v>
      </c>
      <c r="P12" s="1169">
        <v>61</v>
      </c>
      <c r="Q12" s="1169">
        <v>955</v>
      </c>
      <c r="R12" s="1169">
        <v>29</v>
      </c>
      <c r="S12" s="1169">
        <v>760</v>
      </c>
      <c r="T12" s="1169">
        <v>52</v>
      </c>
      <c r="U12" s="1169">
        <v>5234</v>
      </c>
      <c r="V12" s="1170" t="s">
        <v>1039</v>
      </c>
      <c r="W12" s="1170" t="s">
        <v>1039</v>
      </c>
    </row>
    <row r="13" spans="1:23" ht="16.5" customHeight="1">
      <c r="A13" s="1164"/>
      <c r="B13" s="1164"/>
      <c r="C13" s="1168" t="s">
        <v>1694</v>
      </c>
      <c r="D13" s="1169" t="s">
        <v>1039</v>
      </c>
      <c r="E13" s="1169" t="s">
        <v>1039</v>
      </c>
      <c r="F13" s="1170" t="s">
        <v>1039</v>
      </c>
      <c r="G13" s="1170" t="s">
        <v>1039</v>
      </c>
      <c r="H13" s="1170" t="s">
        <v>1039</v>
      </c>
      <c r="I13" s="1170" t="s">
        <v>1039</v>
      </c>
      <c r="J13" s="1170" t="s">
        <v>1039</v>
      </c>
      <c r="K13" s="1170" t="s">
        <v>1039</v>
      </c>
      <c r="L13" s="1170" t="s">
        <v>1039</v>
      </c>
      <c r="M13" s="1170" t="s">
        <v>1039</v>
      </c>
      <c r="N13" s="1170" t="s">
        <v>1039</v>
      </c>
      <c r="O13" s="1170" t="s">
        <v>1039</v>
      </c>
      <c r="P13" s="1170" t="s">
        <v>1039</v>
      </c>
      <c r="Q13" s="1170" t="s">
        <v>1039</v>
      </c>
      <c r="R13" s="1170" t="s">
        <v>1039</v>
      </c>
      <c r="S13" s="1170" t="s">
        <v>1039</v>
      </c>
      <c r="T13" s="1170" t="s">
        <v>1039</v>
      </c>
      <c r="U13" s="1170" t="s">
        <v>1039</v>
      </c>
      <c r="V13" s="1169" t="s">
        <v>1039</v>
      </c>
      <c r="W13" s="1169" t="s">
        <v>1039</v>
      </c>
    </row>
    <row r="14" spans="1:23" ht="16.5" customHeight="1">
      <c r="A14" s="1164"/>
      <c r="B14" s="1164"/>
      <c r="C14" s="1168" t="s">
        <v>1695</v>
      </c>
      <c r="D14" s="1169">
        <v>9</v>
      </c>
      <c r="E14" s="1169">
        <v>138</v>
      </c>
      <c r="F14" s="1170" t="s">
        <v>1039</v>
      </c>
      <c r="G14" s="1170" t="s">
        <v>1039</v>
      </c>
      <c r="H14" s="1169">
        <v>133</v>
      </c>
      <c r="I14" s="1169">
        <v>133</v>
      </c>
      <c r="J14" s="1169">
        <f>L14+N14+T14</f>
        <v>9</v>
      </c>
      <c r="K14" s="1169">
        <f>M14+O14+U14</f>
        <v>138</v>
      </c>
      <c r="L14" s="1169">
        <v>7</v>
      </c>
      <c r="M14" s="1169">
        <v>10</v>
      </c>
      <c r="N14" s="1169">
        <v>1</v>
      </c>
      <c r="O14" s="1169">
        <v>10</v>
      </c>
      <c r="P14" s="1169" t="s">
        <v>1039</v>
      </c>
      <c r="Q14" s="1169" t="s">
        <v>1039</v>
      </c>
      <c r="R14" s="1170" t="s">
        <v>1039</v>
      </c>
      <c r="S14" s="1170" t="s">
        <v>1039</v>
      </c>
      <c r="T14" s="1169">
        <v>1</v>
      </c>
      <c r="U14" s="1169">
        <v>118</v>
      </c>
      <c r="V14" s="1170" t="s">
        <v>1039</v>
      </c>
      <c r="W14" s="1170" t="s">
        <v>1039</v>
      </c>
    </row>
    <row r="15" spans="1:23" ht="16.5" customHeight="1">
      <c r="A15" s="1164"/>
      <c r="B15" s="1164"/>
      <c r="C15" s="1168" t="s">
        <v>1696</v>
      </c>
      <c r="D15" s="1169">
        <v>42</v>
      </c>
      <c r="E15" s="1169">
        <v>767</v>
      </c>
      <c r="F15" s="1169">
        <v>1</v>
      </c>
      <c r="G15" s="1170" t="s">
        <v>1039</v>
      </c>
      <c r="H15" s="1169">
        <v>773</v>
      </c>
      <c r="I15" s="1169">
        <v>767</v>
      </c>
      <c r="J15" s="1169">
        <f t="shared" si="1"/>
        <v>42</v>
      </c>
      <c r="K15" s="1169">
        <f t="shared" si="1"/>
        <v>807</v>
      </c>
      <c r="L15" s="1169">
        <v>12</v>
      </c>
      <c r="M15" s="1169">
        <v>27</v>
      </c>
      <c r="N15" s="1169">
        <v>7</v>
      </c>
      <c r="O15" s="1169">
        <v>63</v>
      </c>
      <c r="P15" s="1169">
        <v>9</v>
      </c>
      <c r="Q15" s="1169">
        <v>132</v>
      </c>
      <c r="R15" s="1169">
        <v>5</v>
      </c>
      <c r="S15" s="1169">
        <v>129</v>
      </c>
      <c r="T15" s="1169">
        <v>9</v>
      </c>
      <c r="U15" s="1169">
        <v>456</v>
      </c>
      <c r="V15" s="1169" t="s">
        <v>1039</v>
      </c>
      <c r="W15" s="1169" t="s">
        <v>1039</v>
      </c>
    </row>
    <row r="16" spans="1:23" ht="16.5" customHeight="1">
      <c r="A16" s="1164"/>
      <c r="B16" s="1164"/>
      <c r="C16" s="1168" t="s">
        <v>1697</v>
      </c>
      <c r="D16" s="1169">
        <v>847</v>
      </c>
      <c r="E16" s="1169">
        <v>4963</v>
      </c>
      <c r="F16" s="1169">
        <v>379</v>
      </c>
      <c r="G16" s="1169">
        <v>172</v>
      </c>
      <c r="H16" s="1169">
        <v>3941</v>
      </c>
      <c r="I16" s="1169">
        <v>3831</v>
      </c>
      <c r="J16" s="1169">
        <f t="shared" si="1"/>
        <v>847</v>
      </c>
      <c r="K16" s="1169">
        <f t="shared" si="1"/>
        <v>4963</v>
      </c>
      <c r="L16" s="1169">
        <v>630</v>
      </c>
      <c r="M16" s="1169">
        <v>1732</v>
      </c>
      <c r="N16" s="1169">
        <v>109</v>
      </c>
      <c r="O16" s="1169">
        <v>822</v>
      </c>
      <c r="P16" s="1169">
        <v>80</v>
      </c>
      <c r="Q16" s="1169">
        <v>1121</v>
      </c>
      <c r="R16" s="1169">
        <v>12</v>
      </c>
      <c r="S16" s="1169">
        <v>299</v>
      </c>
      <c r="T16" s="1169">
        <v>16</v>
      </c>
      <c r="U16" s="1169">
        <v>989</v>
      </c>
      <c r="V16" s="1170" t="s">
        <v>1039</v>
      </c>
      <c r="W16" s="1170" t="s">
        <v>1039</v>
      </c>
    </row>
    <row r="17" spans="1:23" ht="16.5" customHeight="1">
      <c r="A17" s="1164"/>
      <c r="B17" s="1164"/>
      <c r="C17" s="1168" t="s">
        <v>1698</v>
      </c>
      <c r="D17" s="1169">
        <v>40</v>
      </c>
      <c r="E17" s="1169">
        <v>376</v>
      </c>
      <c r="F17" s="1169">
        <v>3</v>
      </c>
      <c r="G17" s="1169" t="s">
        <v>1039</v>
      </c>
      <c r="H17" s="1169">
        <v>356</v>
      </c>
      <c r="I17" s="1169">
        <v>356</v>
      </c>
      <c r="J17" s="1169">
        <f t="shared" si="1"/>
        <v>40</v>
      </c>
      <c r="K17" s="1169">
        <f t="shared" si="1"/>
        <v>376</v>
      </c>
      <c r="L17" s="1169">
        <v>17</v>
      </c>
      <c r="M17" s="1169">
        <v>42</v>
      </c>
      <c r="N17" s="1169">
        <v>8</v>
      </c>
      <c r="O17" s="1169">
        <v>57</v>
      </c>
      <c r="P17" s="1169">
        <v>11</v>
      </c>
      <c r="Q17" s="1169">
        <v>157</v>
      </c>
      <c r="R17" s="1169">
        <v>3</v>
      </c>
      <c r="S17" s="1169">
        <v>71</v>
      </c>
      <c r="T17" s="1169">
        <v>1</v>
      </c>
      <c r="U17" s="1169">
        <v>49</v>
      </c>
      <c r="V17" s="1170" t="s">
        <v>1039</v>
      </c>
      <c r="W17" s="1170" t="s">
        <v>1039</v>
      </c>
    </row>
    <row r="18" spans="1:23" ht="16.5" customHeight="1">
      <c r="A18" s="1164"/>
      <c r="B18" s="1164"/>
      <c r="C18" s="1168" t="s">
        <v>1699</v>
      </c>
      <c r="D18" s="1169">
        <v>132</v>
      </c>
      <c r="E18" s="1169">
        <v>375</v>
      </c>
      <c r="F18" s="1169">
        <v>67</v>
      </c>
      <c r="G18" s="1169">
        <v>28</v>
      </c>
      <c r="H18" s="1169">
        <v>197</v>
      </c>
      <c r="I18" s="1169">
        <v>178</v>
      </c>
      <c r="J18" s="1169">
        <f>L18+N18+P18+T18</f>
        <v>132</v>
      </c>
      <c r="K18" s="1169">
        <f>M18+O18+Q18+U18</f>
        <v>375</v>
      </c>
      <c r="L18" s="1169">
        <v>126</v>
      </c>
      <c r="M18" s="1169">
        <v>259</v>
      </c>
      <c r="N18" s="1169">
        <v>4</v>
      </c>
      <c r="O18" s="1169">
        <v>28</v>
      </c>
      <c r="P18" s="1169">
        <v>1</v>
      </c>
      <c r="Q18" s="1169">
        <v>18</v>
      </c>
      <c r="R18" s="1169" t="s">
        <v>1039</v>
      </c>
      <c r="S18" s="1169" t="s">
        <v>1039</v>
      </c>
      <c r="T18" s="1169">
        <v>1</v>
      </c>
      <c r="U18" s="1169">
        <v>70</v>
      </c>
      <c r="V18" s="1170" t="s">
        <v>1039</v>
      </c>
      <c r="W18" s="1170" t="s">
        <v>1039</v>
      </c>
    </row>
    <row r="19" spans="1:23" ht="16.5" customHeight="1">
      <c r="A19" s="1164"/>
      <c r="B19" s="1164"/>
      <c r="C19" s="1171" t="s">
        <v>1700</v>
      </c>
      <c r="D19" s="1169">
        <v>64</v>
      </c>
      <c r="E19" s="1169">
        <v>177</v>
      </c>
      <c r="F19" s="1169">
        <v>47</v>
      </c>
      <c r="G19" s="1169">
        <v>9</v>
      </c>
      <c r="H19" s="1169">
        <v>104</v>
      </c>
      <c r="I19" s="1169">
        <v>94</v>
      </c>
      <c r="J19" s="1169">
        <f>L19+N19</f>
        <v>64</v>
      </c>
      <c r="K19" s="1169">
        <f>M19+O19</f>
        <v>177</v>
      </c>
      <c r="L19" s="1169">
        <v>60</v>
      </c>
      <c r="M19" s="1169">
        <v>145</v>
      </c>
      <c r="N19" s="1169">
        <v>4</v>
      </c>
      <c r="O19" s="1169">
        <v>32</v>
      </c>
      <c r="P19" s="1169" t="s">
        <v>1039</v>
      </c>
      <c r="Q19" s="1169" t="s">
        <v>1039</v>
      </c>
      <c r="R19" s="1170" t="s">
        <v>1039</v>
      </c>
      <c r="S19" s="1170" t="s">
        <v>1039</v>
      </c>
      <c r="T19" s="1170" t="s">
        <v>1039</v>
      </c>
      <c r="U19" s="1170" t="s">
        <v>1039</v>
      </c>
      <c r="V19" s="1170" t="s">
        <v>1039</v>
      </c>
      <c r="W19" s="1170" t="s">
        <v>1039</v>
      </c>
    </row>
    <row r="20" spans="1:23" ht="16.5" customHeight="1">
      <c r="A20" s="1164"/>
      <c r="B20" s="1164"/>
      <c r="C20" s="1168" t="s">
        <v>1701</v>
      </c>
      <c r="D20" s="1169">
        <v>504</v>
      </c>
      <c r="E20" s="1169">
        <v>4452</v>
      </c>
      <c r="F20" s="1169">
        <v>345</v>
      </c>
      <c r="G20" s="1169">
        <v>126</v>
      </c>
      <c r="H20" s="1169">
        <v>3831</v>
      </c>
      <c r="I20" s="1169">
        <v>3707</v>
      </c>
      <c r="J20" s="1169">
        <f t="shared" si="1"/>
        <v>504</v>
      </c>
      <c r="K20" s="1169">
        <f t="shared" si="1"/>
        <v>4452</v>
      </c>
      <c r="L20" s="1169">
        <v>362</v>
      </c>
      <c r="M20" s="1169">
        <v>945</v>
      </c>
      <c r="N20" s="1169">
        <v>62</v>
      </c>
      <c r="O20" s="1169">
        <v>472</v>
      </c>
      <c r="P20" s="1169">
        <v>32</v>
      </c>
      <c r="Q20" s="1169">
        <v>487</v>
      </c>
      <c r="R20" s="1169">
        <v>16</v>
      </c>
      <c r="S20" s="1169">
        <v>415</v>
      </c>
      <c r="T20" s="1169">
        <v>32</v>
      </c>
      <c r="U20" s="1169">
        <v>2133</v>
      </c>
      <c r="V20" s="1169" t="s">
        <v>1039</v>
      </c>
      <c r="W20" s="1169" t="s">
        <v>1039</v>
      </c>
    </row>
    <row r="21" spans="1:23" ht="16.5" customHeight="1">
      <c r="A21" s="1164"/>
      <c r="B21" s="1164"/>
      <c r="C21" s="1172" t="s">
        <v>1702</v>
      </c>
      <c r="D21" s="1169">
        <v>327</v>
      </c>
      <c r="E21" s="1169">
        <v>1480</v>
      </c>
      <c r="F21" s="1169">
        <v>231</v>
      </c>
      <c r="G21" s="1169">
        <v>43</v>
      </c>
      <c r="H21" s="1169">
        <v>1116</v>
      </c>
      <c r="I21" s="1169">
        <v>1066</v>
      </c>
      <c r="J21" s="1169">
        <f t="shared" si="1"/>
        <v>327</v>
      </c>
      <c r="K21" s="1169">
        <f t="shared" si="1"/>
        <v>1480</v>
      </c>
      <c r="L21" s="1169">
        <v>273</v>
      </c>
      <c r="M21" s="1169">
        <v>540</v>
      </c>
      <c r="N21" s="1169">
        <v>27</v>
      </c>
      <c r="O21" s="1169">
        <v>209</v>
      </c>
      <c r="P21" s="1169">
        <v>16</v>
      </c>
      <c r="Q21" s="1169">
        <v>253</v>
      </c>
      <c r="R21" s="1169">
        <v>4</v>
      </c>
      <c r="S21" s="1169">
        <v>96</v>
      </c>
      <c r="T21" s="1169">
        <v>7</v>
      </c>
      <c r="U21" s="1169">
        <v>382</v>
      </c>
      <c r="V21" s="1169" t="s">
        <v>1039</v>
      </c>
      <c r="W21" s="1169" t="s">
        <v>1039</v>
      </c>
    </row>
    <row r="22" spans="1:23" ht="16.5" customHeight="1">
      <c r="A22" s="1164"/>
      <c r="B22" s="1164"/>
      <c r="C22" s="1168" t="s">
        <v>1703</v>
      </c>
      <c r="D22" s="1169">
        <v>65</v>
      </c>
      <c r="E22" s="1169">
        <v>176</v>
      </c>
      <c r="F22" s="1169">
        <v>42</v>
      </c>
      <c r="G22" s="1169">
        <v>5</v>
      </c>
      <c r="H22" s="1169">
        <v>132</v>
      </c>
      <c r="I22" s="1169">
        <v>126</v>
      </c>
      <c r="J22" s="1169">
        <f>L22+N22+P22</f>
        <v>65</v>
      </c>
      <c r="K22" s="1169">
        <f>M22+O22+Q22</f>
        <v>186</v>
      </c>
      <c r="L22" s="1169">
        <v>55</v>
      </c>
      <c r="M22" s="1169">
        <v>100</v>
      </c>
      <c r="N22" s="1169">
        <v>9</v>
      </c>
      <c r="O22" s="1169">
        <v>67</v>
      </c>
      <c r="P22" s="1169">
        <v>1</v>
      </c>
      <c r="Q22" s="1169">
        <v>19</v>
      </c>
      <c r="R22" s="1170" t="s">
        <v>1039</v>
      </c>
      <c r="S22" s="1170" t="s">
        <v>1039</v>
      </c>
      <c r="T22" s="1170" t="s">
        <v>1039</v>
      </c>
      <c r="U22" s="1170" t="s">
        <v>1039</v>
      </c>
      <c r="V22" s="1169" t="s">
        <v>1039</v>
      </c>
      <c r="W22" s="1169" t="s">
        <v>1039</v>
      </c>
    </row>
    <row r="23" spans="1:23" ht="16.5" customHeight="1">
      <c r="A23" s="1164"/>
      <c r="B23" s="1164"/>
      <c r="C23" s="1168" t="s">
        <v>1704</v>
      </c>
      <c r="D23" s="1169">
        <v>247</v>
      </c>
      <c r="E23" s="1169">
        <v>3698</v>
      </c>
      <c r="F23" s="1169">
        <v>90</v>
      </c>
      <c r="G23" s="1169">
        <v>19</v>
      </c>
      <c r="H23" s="1169">
        <v>3502</v>
      </c>
      <c r="I23" s="1169">
        <v>3446</v>
      </c>
      <c r="J23" s="1169">
        <f t="shared" si="1"/>
        <v>247</v>
      </c>
      <c r="K23" s="1169">
        <f t="shared" si="1"/>
        <v>3698</v>
      </c>
      <c r="L23" s="1169">
        <v>102</v>
      </c>
      <c r="M23" s="1169">
        <v>292</v>
      </c>
      <c r="N23" s="1169">
        <v>62</v>
      </c>
      <c r="O23" s="1169">
        <v>458</v>
      </c>
      <c r="P23" s="1169">
        <v>37</v>
      </c>
      <c r="Q23" s="1169">
        <v>503</v>
      </c>
      <c r="R23" s="1169">
        <v>23</v>
      </c>
      <c r="S23" s="1169">
        <v>562</v>
      </c>
      <c r="T23" s="1170">
        <v>23</v>
      </c>
      <c r="U23" s="1170">
        <v>1883</v>
      </c>
      <c r="V23" s="1169" t="s">
        <v>1039</v>
      </c>
      <c r="W23" s="1169" t="s">
        <v>1039</v>
      </c>
    </row>
    <row r="24" spans="1:23" ht="16.5" customHeight="1">
      <c r="A24" s="1164"/>
      <c r="B24" s="1164"/>
      <c r="C24" s="1168" t="s">
        <v>1705</v>
      </c>
      <c r="D24" s="1169">
        <v>26</v>
      </c>
      <c r="E24" s="1169">
        <v>557</v>
      </c>
      <c r="F24" s="1169">
        <v>2</v>
      </c>
      <c r="G24" s="1170" t="s">
        <v>1039</v>
      </c>
      <c r="H24" s="1169">
        <v>555</v>
      </c>
      <c r="I24" s="1169">
        <v>551</v>
      </c>
      <c r="J24" s="1169">
        <f t="shared" si="1"/>
        <v>26</v>
      </c>
      <c r="K24" s="1169">
        <f t="shared" si="1"/>
        <v>557</v>
      </c>
      <c r="L24" s="1169">
        <v>13</v>
      </c>
      <c r="M24" s="1169">
        <v>41</v>
      </c>
      <c r="N24" s="1169">
        <v>2</v>
      </c>
      <c r="O24" s="1169">
        <v>14</v>
      </c>
      <c r="P24" s="1169">
        <v>8</v>
      </c>
      <c r="Q24" s="1169">
        <v>112</v>
      </c>
      <c r="R24" s="1169">
        <v>1</v>
      </c>
      <c r="S24" s="1169">
        <v>22</v>
      </c>
      <c r="T24" s="1169">
        <v>2</v>
      </c>
      <c r="U24" s="1169">
        <v>368</v>
      </c>
      <c r="V24" s="1169" t="s">
        <v>1039</v>
      </c>
      <c r="W24" s="1169" t="s">
        <v>1039</v>
      </c>
    </row>
    <row r="25" spans="1:23" ht="16.5" customHeight="1">
      <c r="A25" s="1164"/>
      <c r="B25" s="1164"/>
      <c r="C25" s="1172" t="s">
        <v>1706</v>
      </c>
      <c r="D25" s="1169">
        <v>204</v>
      </c>
      <c r="E25" s="1169">
        <v>1241</v>
      </c>
      <c r="F25" s="1169">
        <v>27</v>
      </c>
      <c r="G25" s="1169">
        <v>14</v>
      </c>
      <c r="H25" s="1169">
        <v>1042</v>
      </c>
      <c r="I25" s="1169">
        <v>1012</v>
      </c>
      <c r="J25" s="1169">
        <f t="shared" si="1"/>
        <v>204</v>
      </c>
      <c r="K25" s="1169">
        <f t="shared" si="1"/>
        <v>1241</v>
      </c>
      <c r="L25" s="1169">
        <v>164</v>
      </c>
      <c r="M25" s="1169">
        <v>390</v>
      </c>
      <c r="N25" s="1169">
        <v>19</v>
      </c>
      <c r="O25" s="1169">
        <v>137</v>
      </c>
      <c r="P25" s="1169">
        <v>13</v>
      </c>
      <c r="Q25" s="1169">
        <v>198</v>
      </c>
      <c r="R25" s="1169">
        <v>1</v>
      </c>
      <c r="S25" s="1169">
        <v>24</v>
      </c>
      <c r="T25" s="1169">
        <v>7</v>
      </c>
      <c r="U25" s="1169">
        <v>492</v>
      </c>
      <c r="V25" s="1169" t="s">
        <v>1039</v>
      </c>
      <c r="W25" s="1169" t="s">
        <v>1039</v>
      </c>
    </row>
    <row r="26" spans="1:23" ht="16.5" customHeight="1">
      <c r="A26" s="5017" t="s">
        <v>1707</v>
      </c>
      <c r="B26" s="5017"/>
      <c r="C26" s="5018"/>
      <c r="D26" s="1162"/>
      <c r="E26" s="1162"/>
      <c r="F26" s="1162"/>
      <c r="G26" s="1162"/>
      <c r="H26" s="1162"/>
      <c r="I26" s="1162"/>
      <c r="J26" s="1162"/>
      <c r="K26" s="1162"/>
      <c r="L26" s="1162"/>
      <c r="M26" s="1162"/>
      <c r="N26" s="1162"/>
      <c r="O26" s="1162"/>
      <c r="P26" s="1162"/>
      <c r="Q26" s="1162"/>
      <c r="R26" s="1162"/>
      <c r="S26" s="1162"/>
      <c r="T26" s="1162"/>
      <c r="U26" s="1162"/>
      <c r="V26" s="1162"/>
      <c r="W26" s="1162"/>
    </row>
    <row r="27" spans="1:23" ht="16.5" customHeight="1">
      <c r="A27" s="1164"/>
      <c r="B27" s="5002" t="s">
        <v>1692</v>
      </c>
      <c r="C27" s="5003"/>
      <c r="D27" s="1173">
        <v>3959</v>
      </c>
      <c r="E27" s="1173">
        <v>32871</v>
      </c>
      <c r="F27" s="1173">
        <v>1913</v>
      </c>
      <c r="G27" s="1173">
        <v>700</v>
      </c>
      <c r="H27" s="1173">
        <v>28003</v>
      </c>
      <c r="I27" s="1173">
        <v>26692</v>
      </c>
      <c r="J27" s="1174">
        <v>3859</v>
      </c>
      <c r="K27" s="1174">
        <v>30692</v>
      </c>
      <c r="L27" s="1173">
        <v>2527</v>
      </c>
      <c r="M27" s="1173">
        <v>5301</v>
      </c>
      <c r="N27" s="1173">
        <v>678</v>
      </c>
      <c r="O27" s="1173">
        <v>4353</v>
      </c>
      <c r="P27" s="1173">
        <v>357</v>
      </c>
      <c r="Q27" s="1173">
        <v>4713</v>
      </c>
      <c r="R27" s="1173">
        <v>116</v>
      </c>
      <c r="S27" s="1173">
        <v>2731</v>
      </c>
      <c r="T27" s="1173">
        <v>172</v>
      </c>
      <c r="U27" s="1173">
        <v>13594</v>
      </c>
      <c r="V27" s="1173">
        <v>100</v>
      </c>
      <c r="W27" s="1173">
        <v>2179</v>
      </c>
    </row>
    <row r="28" spans="1:23" ht="16.5" customHeight="1">
      <c r="A28" s="1164"/>
      <c r="B28" s="1164"/>
      <c r="C28" s="1168" t="s">
        <v>1693</v>
      </c>
      <c r="D28" s="1175">
        <v>15</v>
      </c>
      <c r="E28" s="1175">
        <v>130</v>
      </c>
      <c r="F28" s="1176" t="s">
        <v>1012</v>
      </c>
      <c r="G28" s="1175" t="s">
        <v>1012</v>
      </c>
      <c r="H28" s="1175">
        <v>127</v>
      </c>
      <c r="I28" s="1175">
        <v>58</v>
      </c>
      <c r="J28" s="1175">
        <v>15</v>
      </c>
      <c r="K28" s="1175">
        <v>130</v>
      </c>
      <c r="L28" s="1175">
        <v>6</v>
      </c>
      <c r="M28" s="1175">
        <v>14</v>
      </c>
      <c r="N28" s="1175">
        <v>4</v>
      </c>
      <c r="O28" s="1175">
        <v>21</v>
      </c>
      <c r="P28" s="1175">
        <v>3</v>
      </c>
      <c r="Q28" s="1175">
        <v>49</v>
      </c>
      <c r="R28" s="1175">
        <v>2</v>
      </c>
      <c r="S28" s="1175">
        <v>46</v>
      </c>
      <c r="T28" s="1175" t="s">
        <v>1012</v>
      </c>
      <c r="U28" s="1175" t="s">
        <v>1012</v>
      </c>
      <c r="V28" s="1175" t="s">
        <v>1012</v>
      </c>
      <c r="W28" s="1175" t="s">
        <v>1012</v>
      </c>
    </row>
    <row r="29" spans="1:23" ht="16.5" customHeight="1">
      <c r="A29" s="1164"/>
      <c r="B29" s="1164"/>
      <c r="C29" s="1168" t="s">
        <v>1032</v>
      </c>
      <c r="D29" s="1175">
        <v>2</v>
      </c>
      <c r="E29" s="1175">
        <v>13</v>
      </c>
      <c r="F29" s="1176" t="s">
        <v>1012</v>
      </c>
      <c r="G29" s="1175" t="s">
        <v>1012</v>
      </c>
      <c r="H29" s="1175">
        <v>10</v>
      </c>
      <c r="I29" s="1175">
        <v>10</v>
      </c>
      <c r="J29" s="1175">
        <v>2</v>
      </c>
      <c r="K29" s="1175">
        <v>13</v>
      </c>
      <c r="L29" s="1175">
        <v>1</v>
      </c>
      <c r="M29" s="1175">
        <v>3</v>
      </c>
      <c r="N29" s="1175" t="s">
        <v>356</v>
      </c>
      <c r="O29" s="1175" t="s">
        <v>356</v>
      </c>
      <c r="P29" s="1175">
        <v>1</v>
      </c>
      <c r="Q29" s="1175">
        <v>10</v>
      </c>
      <c r="R29" s="1175" t="s">
        <v>1012</v>
      </c>
      <c r="S29" s="1175" t="s">
        <v>1012</v>
      </c>
      <c r="T29" s="1175" t="s">
        <v>1012</v>
      </c>
      <c r="U29" s="1175" t="s">
        <v>1012</v>
      </c>
      <c r="V29" s="1176" t="s">
        <v>1012</v>
      </c>
      <c r="W29" s="1176" t="s">
        <v>1012</v>
      </c>
    </row>
    <row r="30" spans="1:23" ht="16.5" customHeight="1">
      <c r="A30" s="1164"/>
      <c r="B30" s="1164"/>
      <c r="C30" s="1168" t="s">
        <v>1033</v>
      </c>
      <c r="D30" s="1175">
        <v>328</v>
      </c>
      <c r="E30" s="1175">
        <v>1540</v>
      </c>
      <c r="F30" s="1175">
        <v>154</v>
      </c>
      <c r="G30" s="1175">
        <v>42</v>
      </c>
      <c r="H30" s="1175">
        <v>1058</v>
      </c>
      <c r="I30" s="1175">
        <v>1028</v>
      </c>
      <c r="J30" s="1175">
        <v>328</v>
      </c>
      <c r="K30" s="1175">
        <v>1540</v>
      </c>
      <c r="L30" s="1175">
        <v>219</v>
      </c>
      <c r="M30" s="1175">
        <v>504</v>
      </c>
      <c r="N30" s="1175">
        <v>80</v>
      </c>
      <c r="O30" s="1175">
        <v>503</v>
      </c>
      <c r="P30" s="1175">
        <v>21</v>
      </c>
      <c r="Q30" s="1175">
        <v>275</v>
      </c>
      <c r="R30" s="1175">
        <v>4</v>
      </c>
      <c r="S30" s="1175">
        <v>89</v>
      </c>
      <c r="T30" s="1175">
        <v>4</v>
      </c>
      <c r="U30" s="1175">
        <v>169</v>
      </c>
      <c r="V30" s="1176" t="s">
        <v>1012</v>
      </c>
      <c r="W30" s="1176" t="s">
        <v>1012</v>
      </c>
    </row>
    <row r="31" spans="1:23" ht="16.5" customHeight="1">
      <c r="A31" s="1164"/>
      <c r="B31" s="1164"/>
      <c r="C31" s="1168" t="s">
        <v>1034</v>
      </c>
      <c r="D31" s="1175">
        <v>872</v>
      </c>
      <c r="E31" s="1175">
        <v>9915</v>
      </c>
      <c r="F31" s="1175">
        <v>484</v>
      </c>
      <c r="G31" s="1175">
        <v>211</v>
      </c>
      <c r="H31" s="1175">
        <v>8548</v>
      </c>
      <c r="I31" s="1175">
        <v>8256</v>
      </c>
      <c r="J31" s="1175">
        <v>872</v>
      </c>
      <c r="K31" s="1175">
        <v>9915</v>
      </c>
      <c r="L31" s="1175">
        <v>557</v>
      </c>
      <c r="M31" s="1175">
        <v>1201</v>
      </c>
      <c r="N31" s="1175">
        <v>144</v>
      </c>
      <c r="O31" s="1175">
        <v>919</v>
      </c>
      <c r="P31" s="1175">
        <v>85</v>
      </c>
      <c r="Q31" s="1175">
        <v>1156</v>
      </c>
      <c r="R31" s="1175">
        <v>28</v>
      </c>
      <c r="S31" s="1175">
        <v>665</v>
      </c>
      <c r="T31" s="1175">
        <v>33</v>
      </c>
      <c r="U31" s="1175">
        <v>5046</v>
      </c>
      <c r="V31" s="1176" t="s">
        <v>1012</v>
      </c>
      <c r="W31" s="1176" t="s">
        <v>1012</v>
      </c>
    </row>
    <row r="32" spans="1:23" ht="16.5" customHeight="1">
      <c r="A32" s="1164"/>
      <c r="B32" s="1164"/>
      <c r="C32" s="1168" t="s">
        <v>1694</v>
      </c>
      <c r="D32" s="1175" t="s">
        <v>356</v>
      </c>
      <c r="E32" s="1175" t="s">
        <v>356</v>
      </c>
      <c r="F32" s="1176" t="s">
        <v>1012</v>
      </c>
      <c r="G32" s="1176" t="s">
        <v>1012</v>
      </c>
      <c r="H32" s="1176">
        <v>17</v>
      </c>
      <c r="I32" s="1176">
        <v>17</v>
      </c>
      <c r="J32" s="1176" t="s">
        <v>356</v>
      </c>
      <c r="K32" s="1176" t="s">
        <v>356</v>
      </c>
      <c r="L32" s="1176" t="s">
        <v>356</v>
      </c>
      <c r="M32" s="1176" t="s">
        <v>356</v>
      </c>
      <c r="N32" s="1176" t="s">
        <v>1012</v>
      </c>
      <c r="O32" s="1176" t="s">
        <v>356</v>
      </c>
      <c r="P32" s="1176" t="s">
        <v>356</v>
      </c>
      <c r="Q32" s="1176" t="s">
        <v>1012</v>
      </c>
      <c r="R32" s="1176" t="s">
        <v>1012</v>
      </c>
      <c r="S32" s="1176" t="s">
        <v>1012</v>
      </c>
      <c r="T32" s="1176" t="s">
        <v>1012</v>
      </c>
      <c r="U32" s="1176" t="s">
        <v>1012</v>
      </c>
      <c r="V32" s="1175" t="s">
        <v>1012</v>
      </c>
      <c r="W32" s="1175" t="s">
        <v>1012</v>
      </c>
    </row>
    <row r="33" spans="1:23" ht="16.5" customHeight="1">
      <c r="A33" s="1164"/>
      <c r="B33" s="1164"/>
      <c r="C33" s="1168" t="s">
        <v>1695</v>
      </c>
      <c r="D33" s="1175">
        <v>10</v>
      </c>
      <c r="E33" s="1175">
        <v>150</v>
      </c>
      <c r="F33" s="1175" t="s">
        <v>1012</v>
      </c>
      <c r="G33" s="1176" t="s">
        <v>1012</v>
      </c>
      <c r="H33" s="1175">
        <v>145</v>
      </c>
      <c r="I33" s="1175">
        <v>145</v>
      </c>
      <c r="J33" s="1175">
        <v>10</v>
      </c>
      <c r="K33" s="1175">
        <v>150</v>
      </c>
      <c r="L33" s="1175">
        <v>7</v>
      </c>
      <c r="M33" s="1175">
        <v>11</v>
      </c>
      <c r="N33" s="1175">
        <v>1</v>
      </c>
      <c r="O33" s="1175">
        <v>5</v>
      </c>
      <c r="P33" s="1175">
        <v>1</v>
      </c>
      <c r="Q33" s="1175">
        <v>11</v>
      </c>
      <c r="R33" s="1176" t="s">
        <v>1012</v>
      </c>
      <c r="S33" s="1176" t="s">
        <v>1012</v>
      </c>
      <c r="T33" s="1175">
        <v>1</v>
      </c>
      <c r="U33" s="1175">
        <v>123</v>
      </c>
      <c r="V33" s="1176" t="s">
        <v>1012</v>
      </c>
      <c r="W33" s="1176" t="s">
        <v>1012</v>
      </c>
    </row>
    <row r="34" spans="1:23" ht="16.5" customHeight="1">
      <c r="A34" s="1164"/>
      <c r="B34" s="1164"/>
      <c r="C34" s="1168" t="s">
        <v>1696</v>
      </c>
      <c r="D34" s="1175">
        <v>47</v>
      </c>
      <c r="E34" s="1175">
        <v>898</v>
      </c>
      <c r="F34" s="1175">
        <v>3</v>
      </c>
      <c r="G34" s="1176" t="s">
        <v>1012</v>
      </c>
      <c r="H34" s="1175">
        <v>861</v>
      </c>
      <c r="I34" s="1175">
        <v>828</v>
      </c>
      <c r="J34" s="1175">
        <v>47</v>
      </c>
      <c r="K34" s="1175">
        <v>898</v>
      </c>
      <c r="L34" s="1175">
        <v>14</v>
      </c>
      <c r="M34" s="1175">
        <v>26</v>
      </c>
      <c r="N34" s="1175">
        <v>4</v>
      </c>
      <c r="O34" s="1175">
        <v>28</v>
      </c>
      <c r="P34" s="1175">
        <v>12</v>
      </c>
      <c r="Q34" s="1175">
        <v>159</v>
      </c>
      <c r="R34" s="1175">
        <v>3</v>
      </c>
      <c r="S34" s="1175">
        <v>78</v>
      </c>
      <c r="T34" s="1175">
        <v>12</v>
      </c>
      <c r="U34" s="1175">
        <v>607</v>
      </c>
      <c r="V34" s="1175" t="s">
        <v>1012</v>
      </c>
      <c r="W34" s="1175" t="s">
        <v>1012</v>
      </c>
    </row>
    <row r="35" spans="1:23" ht="16.5" customHeight="1">
      <c r="A35" s="1164"/>
      <c r="B35" s="1164"/>
      <c r="C35" s="1168" t="s">
        <v>1697</v>
      </c>
      <c r="D35" s="1175">
        <v>895</v>
      </c>
      <c r="E35" s="1175">
        <v>5112</v>
      </c>
      <c r="F35" s="1175">
        <v>393</v>
      </c>
      <c r="G35" s="1175">
        <v>185</v>
      </c>
      <c r="H35" s="1175">
        <v>3996</v>
      </c>
      <c r="I35" s="1175">
        <v>3822</v>
      </c>
      <c r="J35" s="1175">
        <v>895</v>
      </c>
      <c r="K35" s="1175">
        <v>5112</v>
      </c>
      <c r="L35" s="1175">
        <v>585</v>
      </c>
      <c r="M35" s="1175">
        <v>1319</v>
      </c>
      <c r="N35" s="1175">
        <v>173</v>
      </c>
      <c r="O35" s="1175">
        <v>1114</v>
      </c>
      <c r="P35" s="1175">
        <v>98</v>
      </c>
      <c r="Q35" s="1175">
        <v>1284</v>
      </c>
      <c r="R35" s="1175">
        <v>25</v>
      </c>
      <c r="S35" s="1175">
        <v>589</v>
      </c>
      <c r="T35" s="1175">
        <v>14</v>
      </c>
      <c r="U35" s="1175">
        <v>806</v>
      </c>
      <c r="V35" s="1176" t="s">
        <v>1012</v>
      </c>
      <c r="W35" s="1176" t="s">
        <v>1012</v>
      </c>
    </row>
    <row r="36" spans="1:23" ht="16.5" customHeight="1">
      <c r="A36" s="1164"/>
      <c r="B36" s="1164"/>
      <c r="C36" s="1168" t="s">
        <v>1698</v>
      </c>
      <c r="D36" s="1175">
        <v>37</v>
      </c>
      <c r="E36" s="1175">
        <v>377</v>
      </c>
      <c r="F36" s="1175">
        <v>3</v>
      </c>
      <c r="G36" s="1175" t="s">
        <v>1012</v>
      </c>
      <c r="H36" s="1175">
        <v>357</v>
      </c>
      <c r="I36" s="1175">
        <v>350</v>
      </c>
      <c r="J36" s="1175">
        <v>37</v>
      </c>
      <c r="K36" s="1175">
        <v>377</v>
      </c>
      <c r="L36" s="1175">
        <v>13</v>
      </c>
      <c r="M36" s="1175">
        <v>26</v>
      </c>
      <c r="N36" s="1175">
        <v>7</v>
      </c>
      <c r="O36" s="1175">
        <v>44</v>
      </c>
      <c r="P36" s="1175">
        <v>12</v>
      </c>
      <c r="Q36" s="1175">
        <v>154</v>
      </c>
      <c r="R36" s="1175">
        <v>3</v>
      </c>
      <c r="S36" s="1175">
        <v>71</v>
      </c>
      <c r="T36" s="1175">
        <v>2</v>
      </c>
      <c r="U36" s="1175">
        <v>82</v>
      </c>
      <c r="V36" s="1176" t="s">
        <v>1012</v>
      </c>
      <c r="W36" s="1176" t="s">
        <v>1012</v>
      </c>
    </row>
    <row r="37" spans="1:23" ht="16.5" customHeight="1">
      <c r="A37" s="1164"/>
      <c r="B37" s="1164"/>
      <c r="C37" s="1168" t="s">
        <v>1699</v>
      </c>
      <c r="D37" s="1175">
        <v>152</v>
      </c>
      <c r="E37" s="1175">
        <v>327</v>
      </c>
      <c r="F37" s="1175">
        <v>71</v>
      </c>
      <c r="G37" s="1175">
        <v>31</v>
      </c>
      <c r="H37" s="1175">
        <v>126</v>
      </c>
      <c r="I37" s="1175">
        <v>122</v>
      </c>
      <c r="J37" s="1175">
        <v>152</v>
      </c>
      <c r="K37" s="1175">
        <v>327</v>
      </c>
      <c r="L37" s="1175">
        <v>141</v>
      </c>
      <c r="M37" s="1175">
        <v>243</v>
      </c>
      <c r="N37" s="1175">
        <v>7</v>
      </c>
      <c r="O37" s="1175">
        <v>44</v>
      </c>
      <c r="P37" s="1175">
        <v>3</v>
      </c>
      <c r="Q37" s="1175">
        <v>40</v>
      </c>
      <c r="R37" s="1175" t="s">
        <v>1012</v>
      </c>
      <c r="S37" s="1175" t="s">
        <v>1012</v>
      </c>
      <c r="T37" s="1176" t="s">
        <v>1012</v>
      </c>
      <c r="U37" s="1176" t="s">
        <v>1012</v>
      </c>
      <c r="V37" s="1176" t="s">
        <v>1012</v>
      </c>
      <c r="W37" s="1176" t="s">
        <v>1012</v>
      </c>
    </row>
    <row r="38" spans="1:23" ht="16.5" customHeight="1">
      <c r="A38" s="1164"/>
      <c r="B38" s="1164"/>
      <c r="C38" s="1171" t="s">
        <v>1700</v>
      </c>
      <c r="D38" s="1175">
        <v>66</v>
      </c>
      <c r="E38" s="1175">
        <v>168</v>
      </c>
      <c r="F38" s="1175">
        <v>46</v>
      </c>
      <c r="G38" s="1175">
        <v>10</v>
      </c>
      <c r="H38" s="1175">
        <v>99</v>
      </c>
      <c r="I38" s="1175">
        <v>98</v>
      </c>
      <c r="J38" s="1175">
        <v>66</v>
      </c>
      <c r="K38" s="1175">
        <v>168</v>
      </c>
      <c r="L38" s="1175">
        <v>57</v>
      </c>
      <c r="M38" s="1175">
        <v>115</v>
      </c>
      <c r="N38" s="1175">
        <v>7</v>
      </c>
      <c r="O38" s="1175">
        <v>42</v>
      </c>
      <c r="P38" s="1175">
        <v>1</v>
      </c>
      <c r="Q38" s="1175">
        <v>11</v>
      </c>
      <c r="R38" s="1176" t="s">
        <v>1012</v>
      </c>
      <c r="S38" s="1176" t="s">
        <v>1012</v>
      </c>
      <c r="T38" s="1176" t="s">
        <v>1012</v>
      </c>
      <c r="U38" s="1176" t="s">
        <v>1012</v>
      </c>
      <c r="V38" s="1176" t="s">
        <v>1012</v>
      </c>
      <c r="W38" s="1176" t="s">
        <v>1012</v>
      </c>
    </row>
    <row r="39" spans="1:23" ht="16.5" customHeight="1">
      <c r="A39" s="1164"/>
      <c r="B39" s="1164"/>
      <c r="C39" s="1168" t="s">
        <v>1701</v>
      </c>
      <c r="D39" s="1175">
        <v>529</v>
      </c>
      <c r="E39" s="1175">
        <v>4542</v>
      </c>
      <c r="F39" s="1175">
        <v>347</v>
      </c>
      <c r="G39" s="1175">
        <v>142</v>
      </c>
      <c r="H39" s="1175">
        <v>3903</v>
      </c>
      <c r="I39" s="1175">
        <v>3488</v>
      </c>
      <c r="J39" s="1175">
        <v>529</v>
      </c>
      <c r="K39" s="1175">
        <v>4542</v>
      </c>
      <c r="L39" s="1175">
        <v>346</v>
      </c>
      <c r="M39" s="1175">
        <v>743</v>
      </c>
      <c r="N39" s="1175">
        <v>82</v>
      </c>
      <c r="O39" s="1175">
        <v>521</v>
      </c>
      <c r="P39" s="1175">
        <v>49</v>
      </c>
      <c r="Q39" s="1175">
        <v>631</v>
      </c>
      <c r="R39" s="1175">
        <v>16</v>
      </c>
      <c r="S39" s="1175">
        <v>379</v>
      </c>
      <c r="T39" s="1175">
        <v>35</v>
      </c>
      <c r="U39" s="1175">
        <v>2268</v>
      </c>
      <c r="V39" s="1175" t="s">
        <v>1012</v>
      </c>
      <c r="W39" s="1175" t="s">
        <v>1012</v>
      </c>
    </row>
    <row r="40" spans="1:23" ht="16.5" customHeight="1">
      <c r="A40" s="1164"/>
      <c r="B40" s="1164"/>
      <c r="C40" s="1172" t="s">
        <v>1702</v>
      </c>
      <c r="D40" s="1175">
        <v>346</v>
      </c>
      <c r="E40" s="1175">
        <v>1622</v>
      </c>
      <c r="F40" s="1175">
        <v>243</v>
      </c>
      <c r="G40" s="1175">
        <v>55</v>
      </c>
      <c r="H40" s="1175">
        <v>1214</v>
      </c>
      <c r="I40" s="1175">
        <v>1134</v>
      </c>
      <c r="J40" s="1175">
        <v>346</v>
      </c>
      <c r="K40" s="1175">
        <v>1622</v>
      </c>
      <c r="L40" s="1175">
        <v>276</v>
      </c>
      <c r="M40" s="1175">
        <v>483</v>
      </c>
      <c r="N40" s="1175">
        <v>35</v>
      </c>
      <c r="O40" s="1175">
        <v>227</v>
      </c>
      <c r="P40" s="1175">
        <v>17</v>
      </c>
      <c r="Q40" s="1175">
        <v>219</v>
      </c>
      <c r="R40" s="1175">
        <v>8</v>
      </c>
      <c r="S40" s="1175">
        <v>193</v>
      </c>
      <c r="T40" s="1175">
        <v>10</v>
      </c>
      <c r="U40" s="1175">
        <v>500</v>
      </c>
      <c r="V40" s="1175" t="s">
        <v>1012</v>
      </c>
      <c r="W40" s="1175" t="s">
        <v>1012</v>
      </c>
    </row>
    <row r="41" spans="1:23" ht="16.5" customHeight="1">
      <c r="A41" s="1164"/>
      <c r="B41" s="1164"/>
      <c r="C41" s="1168" t="s">
        <v>1703</v>
      </c>
      <c r="D41" s="1175">
        <v>75</v>
      </c>
      <c r="E41" s="1175">
        <v>197</v>
      </c>
      <c r="F41" s="1175">
        <v>49</v>
      </c>
      <c r="G41" s="1175">
        <v>8</v>
      </c>
      <c r="H41" s="1175">
        <v>1023</v>
      </c>
      <c r="I41" s="1175">
        <v>970</v>
      </c>
      <c r="J41" s="1175">
        <v>75</v>
      </c>
      <c r="K41" s="1175">
        <v>197</v>
      </c>
      <c r="L41" s="1175">
        <v>63</v>
      </c>
      <c r="M41" s="1175">
        <v>108</v>
      </c>
      <c r="N41" s="1175">
        <v>8</v>
      </c>
      <c r="O41" s="1175">
        <v>50</v>
      </c>
      <c r="P41" s="1175">
        <v>3</v>
      </c>
      <c r="Q41" s="1175">
        <v>39</v>
      </c>
      <c r="R41" s="1176" t="s">
        <v>356</v>
      </c>
      <c r="S41" s="1176" t="s">
        <v>356</v>
      </c>
      <c r="T41" s="1176" t="s">
        <v>356</v>
      </c>
      <c r="U41" s="1176" t="s">
        <v>356</v>
      </c>
      <c r="V41" s="1175" t="s">
        <v>1012</v>
      </c>
      <c r="W41" s="1175" t="s">
        <v>1012</v>
      </c>
    </row>
    <row r="42" spans="1:23" ht="16.5" customHeight="1">
      <c r="A42" s="1164"/>
      <c r="B42" s="1164"/>
      <c r="C42" s="1168" t="s">
        <v>1708</v>
      </c>
      <c r="D42" s="1175">
        <v>253</v>
      </c>
      <c r="E42" s="1175">
        <v>4098</v>
      </c>
      <c r="F42" s="1175">
        <v>93</v>
      </c>
      <c r="G42" s="1175">
        <v>9</v>
      </c>
      <c r="H42" s="1175">
        <v>4467</v>
      </c>
      <c r="I42" s="1175">
        <v>4382</v>
      </c>
      <c r="J42" s="1175">
        <v>253</v>
      </c>
      <c r="K42" s="1175">
        <v>4098</v>
      </c>
      <c r="L42" s="1175">
        <v>86</v>
      </c>
      <c r="M42" s="1175">
        <v>191</v>
      </c>
      <c r="N42" s="1175">
        <v>87</v>
      </c>
      <c r="O42" s="1175">
        <v>592</v>
      </c>
      <c r="P42" s="1175">
        <v>30</v>
      </c>
      <c r="Q42" s="1175">
        <v>391</v>
      </c>
      <c r="R42" s="1175">
        <v>23</v>
      </c>
      <c r="S42" s="1175">
        <v>532</v>
      </c>
      <c r="T42" s="1176">
        <v>27</v>
      </c>
      <c r="U42" s="1176">
        <v>2392</v>
      </c>
      <c r="V42" s="1175" t="s">
        <v>1012</v>
      </c>
      <c r="W42" s="1175" t="s">
        <v>1012</v>
      </c>
    </row>
    <row r="43" spans="1:23" ht="16.5" customHeight="1">
      <c r="A43" s="1164"/>
      <c r="B43" s="1164"/>
      <c r="C43" s="1168" t="s">
        <v>1709</v>
      </c>
      <c r="D43" s="1175">
        <v>26</v>
      </c>
      <c r="E43" s="1175">
        <v>568</v>
      </c>
      <c r="F43" s="1175">
        <v>2</v>
      </c>
      <c r="G43" s="1176" t="s">
        <v>1012</v>
      </c>
      <c r="H43" s="1175">
        <v>566</v>
      </c>
      <c r="I43" s="1175">
        <v>566</v>
      </c>
      <c r="J43" s="1175">
        <v>26</v>
      </c>
      <c r="K43" s="1175">
        <v>568</v>
      </c>
      <c r="L43" s="1175">
        <v>12</v>
      </c>
      <c r="M43" s="1175">
        <v>38</v>
      </c>
      <c r="N43" s="1175">
        <v>3</v>
      </c>
      <c r="O43" s="1175">
        <v>15</v>
      </c>
      <c r="P43" s="1175">
        <v>7</v>
      </c>
      <c r="Q43" s="1175">
        <v>97</v>
      </c>
      <c r="R43" s="1175">
        <v>2</v>
      </c>
      <c r="S43" s="1175">
        <v>43</v>
      </c>
      <c r="T43" s="1175">
        <v>2</v>
      </c>
      <c r="U43" s="1175">
        <v>375</v>
      </c>
      <c r="V43" s="1175" t="s">
        <v>1012</v>
      </c>
      <c r="W43" s="1175" t="s">
        <v>1012</v>
      </c>
    </row>
    <row r="44" spans="1:23" ht="16.5" customHeight="1">
      <c r="A44" s="1164"/>
      <c r="B44" s="1164"/>
      <c r="C44" s="1168" t="s">
        <v>1710</v>
      </c>
      <c r="D44" s="1175">
        <v>206</v>
      </c>
      <c r="E44" s="1175">
        <v>1035</v>
      </c>
      <c r="F44" s="1175">
        <v>25</v>
      </c>
      <c r="G44" s="1176">
        <v>7</v>
      </c>
      <c r="H44" s="1175">
        <v>841</v>
      </c>
      <c r="I44" s="1175">
        <v>773</v>
      </c>
      <c r="J44" s="1175">
        <v>206</v>
      </c>
      <c r="K44" s="1175">
        <v>1035</v>
      </c>
      <c r="L44" s="1175">
        <v>144</v>
      </c>
      <c r="M44" s="1175">
        <v>276</v>
      </c>
      <c r="N44" s="1175">
        <v>36</v>
      </c>
      <c r="O44" s="1175">
        <v>228</v>
      </c>
      <c r="P44" s="1175">
        <v>14</v>
      </c>
      <c r="Q44" s="1175">
        <v>187</v>
      </c>
      <c r="R44" s="1175">
        <v>2</v>
      </c>
      <c r="S44" s="1175">
        <v>46</v>
      </c>
      <c r="T44" s="1175">
        <v>7</v>
      </c>
      <c r="U44" s="1175">
        <v>298</v>
      </c>
      <c r="V44" s="1175" t="s">
        <v>1012</v>
      </c>
      <c r="W44" s="1175" t="s">
        <v>1012</v>
      </c>
    </row>
    <row r="45" spans="1:23" ht="16.5" customHeight="1" thickBot="1">
      <c r="A45" s="1177"/>
      <c r="B45" s="1177"/>
      <c r="C45" s="1178" t="s">
        <v>1050</v>
      </c>
      <c r="D45" s="1179">
        <v>100</v>
      </c>
      <c r="E45" s="1179">
        <v>2179</v>
      </c>
      <c r="F45" s="1179" t="s">
        <v>1012</v>
      </c>
      <c r="G45" s="1179" t="s">
        <v>1012</v>
      </c>
      <c r="H45" s="1179">
        <v>2179</v>
      </c>
      <c r="I45" s="1179">
        <v>2068</v>
      </c>
      <c r="J45" s="1179" t="s">
        <v>1012</v>
      </c>
      <c r="K45" s="1179" t="s">
        <v>1012</v>
      </c>
      <c r="L45" s="1179" t="s">
        <v>1012</v>
      </c>
      <c r="M45" s="1179" t="s">
        <v>1012</v>
      </c>
      <c r="N45" s="1179" t="s">
        <v>1012</v>
      </c>
      <c r="O45" s="1179" t="s">
        <v>1012</v>
      </c>
      <c r="P45" s="1179" t="s">
        <v>1012</v>
      </c>
      <c r="Q45" s="1179" t="s">
        <v>1012</v>
      </c>
      <c r="R45" s="1179" t="s">
        <v>1012</v>
      </c>
      <c r="S45" s="1179" t="s">
        <v>1012</v>
      </c>
      <c r="T45" s="1179" t="s">
        <v>1012</v>
      </c>
      <c r="U45" s="1179" t="s">
        <v>1012</v>
      </c>
      <c r="V45" s="1179">
        <v>100</v>
      </c>
      <c r="W45" s="1179">
        <v>2179</v>
      </c>
    </row>
    <row r="46" spans="1:23" s="1181" customFormat="1" ht="16.5" customHeight="1">
      <c r="A46" s="1164"/>
      <c r="B46" s="1164"/>
      <c r="C46" s="1180"/>
      <c r="D46" s="1175"/>
      <c r="E46" s="1175"/>
      <c r="F46" s="1175"/>
      <c r="G46" s="1175"/>
      <c r="H46" s="1175"/>
      <c r="I46" s="1175"/>
      <c r="J46" s="1175"/>
      <c r="K46" s="1175"/>
      <c r="L46" s="1175"/>
      <c r="M46" s="1175"/>
      <c r="N46" s="1175"/>
      <c r="O46" s="1175"/>
      <c r="P46" s="1175"/>
      <c r="Q46" s="1175"/>
      <c r="R46" s="1175"/>
      <c r="S46" s="1175"/>
      <c r="T46" s="1175"/>
      <c r="U46" s="1175"/>
      <c r="V46" s="1175"/>
      <c r="W46" s="1175"/>
    </row>
    <row r="47" spans="1:23" s="1181" customFormat="1" ht="16.5" customHeight="1" thickBot="1">
      <c r="A47" s="1164"/>
      <c r="B47" s="1164"/>
      <c r="C47" s="1180"/>
      <c r="D47" s="1175"/>
      <c r="E47" s="1175"/>
      <c r="F47" s="1175"/>
      <c r="G47" s="1175"/>
      <c r="H47" s="1175"/>
      <c r="I47" s="1175"/>
      <c r="J47" s="1175"/>
      <c r="K47" s="1175"/>
      <c r="L47" s="1175"/>
      <c r="M47" s="1175"/>
      <c r="N47" s="1175"/>
      <c r="O47" s="1175"/>
      <c r="P47" s="1175"/>
      <c r="Q47" s="1175"/>
      <c r="R47" s="1175"/>
      <c r="S47" s="1175"/>
      <c r="T47" s="1175"/>
      <c r="U47" s="1175"/>
      <c r="V47" s="1175"/>
      <c r="W47" s="1175"/>
    </row>
    <row r="48" spans="1:23" s="1159" customFormat="1" ht="15" customHeight="1">
      <c r="A48" s="5019" t="s">
        <v>1678</v>
      </c>
      <c r="B48" s="5020"/>
      <c r="C48" s="5020"/>
      <c r="D48" s="5023" t="s">
        <v>838</v>
      </c>
      <c r="E48" s="5023"/>
      <c r="F48" s="5023"/>
      <c r="G48" s="5023"/>
      <c r="H48" s="5023"/>
      <c r="I48" s="5023"/>
      <c r="J48" s="5009" t="s">
        <v>1679</v>
      </c>
      <c r="K48" s="5010"/>
      <c r="L48" s="5010" t="s">
        <v>1680</v>
      </c>
      <c r="M48" s="5010"/>
      <c r="N48" s="5010"/>
      <c r="O48" s="5010"/>
      <c r="P48" s="5010"/>
      <c r="Q48" s="5010"/>
      <c r="R48" s="5010"/>
      <c r="S48" s="5010"/>
      <c r="T48" s="5010"/>
      <c r="U48" s="5011"/>
      <c r="V48" s="5012" t="s">
        <v>1681</v>
      </c>
      <c r="W48" s="5013"/>
    </row>
    <row r="49" spans="1:23" s="1159" customFormat="1" ht="15" customHeight="1">
      <c r="A49" s="5021"/>
      <c r="B49" s="5022"/>
      <c r="C49" s="5022"/>
      <c r="D49" s="5004" t="s">
        <v>1682</v>
      </c>
      <c r="E49" s="5004" t="s">
        <v>1683</v>
      </c>
      <c r="F49" s="5004"/>
      <c r="G49" s="5004"/>
      <c r="H49" s="5004"/>
      <c r="I49" s="5004"/>
      <c r="J49" s="5004" t="s">
        <v>838</v>
      </c>
      <c r="K49" s="5004"/>
      <c r="L49" s="5006" t="s">
        <v>1684</v>
      </c>
      <c r="M49" s="5006"/>
      <c r="N49" s="5006" t="s">
        <v>1685</v>
      </c>
      <c r="O49" s="5006"/>
      <c r="P49" s="5006" t="s">
        <v>1686</v>
      </c>
      <c r="Q49" s="5006"/>
      <c r="R49" s="5006" t="s">
        <v>1687</v>
      </c>
      <c r="S49" s="5006"/>
      <c r="T49" s="5006" t="s">
        <v>1688</v>
      </c>
      <c r="U49" s="5006"/>
      <c r="V49" s="5006"/>
      <c r="W49" s="5014"/>
    </row>
    <row r="50" spans="1:23" s="1159" customFormat="1" ht="15" customHeight="1">
      <c r="A50" s="5021"/>
      <c r="B50" s="5022"/>
      <c r="C50" s="5022"/>
      <c r="D50" s="5004"/>
      <c r="E50" s="5004" t="s">
        <v>838</v>
      </c>
      <c r="F50" s="5004" t="s">
        <v>1689</v>
      </c>
      <c r="G50" s="5007" t="s">
        <v>1061</v>
      </c>
      <c r="H50" s="5004" t="s">
        <v>1057</v>
      </c>
      <c r="I50" s="5004"/>
      <c r="J50" s="5004" t="s">
        <v>1682</v>
      </c>
      <c r="K50" s="5005" t="s">
        <v>1683</v>
      </c>
      <c r="L50" s="5008" t="s">
        <v>1682</v>
      </c>
      <c r="M50" s="5004" t="s">
        <v>1683</v>
      </c>
      <c r="N50" s="5004" t="s">
        <v>1682</v>
      </c>
      <c r="O50" s="5004" t="s">
        <v>1683</v>
      </c>
      <c r="P50" s="5004" t="s">
        <v>1682</v>
      </c>
      <c r="Q50" s="5004" t="s">
        <v>1683</v>
      </c>
      <c r="R50" s="5004" t="s">
        <v>1682</v>
      </c>
      <c r="S50" s="5004" t="s">
        <v>1683</v>
      </c>
      <c r="T50" s="5004" t="s">
        <v>1682</v>
      </c>
      <c r="U50" s="5004" t="s">
        <v>1683</v>
      </c>
      <c r="V50" s="5004" t="s">
        <v>1682</v>
      </c>
      <c r="W50" s="5005" t="s">
        <v>1683</v>
      </c>
    </row>
    <row r="51" spans="1:23" s="1159" customFormat="1" ht="33">
      <c r="A51" s="5021"/>
      <c r="B51" s="5022"/>
      <c r="C51" s="5022"/>
      <c r="D51" s="5004"/>
      <c r="E51" s="5004"/>
      <c r="F51" s="5004"/>
      <c r="G51" s="5004"/>
      <c r="H51" s="1160" t="s">
        <v>838</v>
      </c>
      <c r="I51" s="1161" t="s">
        <v>1690</v>
      </c>
      <c r="J51" s="5004"/>
      <c r="K51" s="5005"/>
      <c r="L51" s="5008"/>
      <c r="M51" s="5004"/>
      <c r="N51" s="5004"/>
      <c r="O51" s="5004"/>
      <c r="P51" s="5004"/>
      <c r="Q51" s="5004"/>
      <c r="R51" s="5004"/>
      <c r="S51" s="5004"/>
      <c r="T51" s="5004"/>
      <c r="U51" s="5004"/>
      <c r="V51" s="5004"/>
      <c r="W51" s="5005"/>
    </row>
    <row r="52" spans="1:23" s="1157" customFormat="1" ht="16.5" customHeight="1">
      <c r="A52" s="5002" t="s">
        <v>1711</v>
      </c>
      <c r="B52" s="5002"/>
      <c r="C52" s="5003"/>
      <c r="D52" s="1182"/>
      <c r="E52" s="1182"/>
      <c r="F52" s="1182"/>
      <c r="G52" s="1182"/>
      <c r="H52" s="1182"/>
      <c r="I52" s="1182"/>
      <c r="J52" s="1182"/>
      <c r="K52" s="1182"/>
      <c r="L52" s="1182"/>
      <c r="M52" s="1182"/>
      <c r="N52" s="1182"/>
      <c r="O52" s="1182"/>
      <c r="P52" s="1182"/>
      <c r="Q52" s="1182"/>
      <c r="R52" s="1182"/>
      <c r="S52" s="1182"/>
      <c r="T52" s="1182"/>
      <c r="U52" s="1182"/>
      <c r="V52" s="1182"/>
      <c r="W52" s="1182"/>
    </row>
    <row r="53" spans="1:23" s="1156" customFormat="1" ht="16.5" customHeight="1">
      <c r="A53" s="1164"/>
      <c r="B53" s="5002" t="s">
        <v>1692</v>
      </c>
      <c r="C53" s="5003"/>
      <c r="D53" s="1173">
        <v>4492</v>
      </c>
      <c r="E53" s="1173">
        <v>35116</v>
      </c>
      <c r="F53" s="1173">
        <v>2303</v>
      </c>
      <c r="G53" s="1173">
        <v>925</v>
      </c>
      <c r="H53" s="1173">
        <v>29128</v>
      </c>
      <c r="I53" s="1173">
        <v>27411</v>
      </c>
      <c r="J53" s="1173">
        <v>4260</v>
      </c>
      <c r="K53" s="1173">
        <v>32896</v>
      </c>
      <c r="L53" s="1173">
        <v>2835</v>
      </c>
      <c r="M53" s="1173">
        <v>5971</v>
      </c>
      <c r="N53" s="1173">
        <v>748</v>
      </c>
      <c r="O53" s="1173">
        <v>4847</v>
      </c>
      <c r="P53" s="1173">
        <v>365</v>
      </c>
      <c r="Q53" s="1173">
        <v>4848</v>
      </c>
      <c r="R53" s="1173">
        <v>121</v>
      </c>
      <c r="S53" s="1173">
        <v>2896</v>
      </c>
      <c r="T53" s="1173">
        <v>180</v>
      </c>
      <c r="U53" s="1173">
        <v>14334</v>
      </c>
      <c r="V53" s="1173">
        <v>109</v>
      </c>
      <c r="W53" s="1173">
        <v>2220</v>
      </c>
    </row>
    <row r="54" spans="1:23" s="1156" customFormat="1" ht="16.5" customHeight="1">
      <c r="A54" s="1164"/>
      <c r="B54" s="1164"/>
      <c r="C54" s="1168" t="s">
        <v>1693</v>
      </c>
      <c r="D54" s="1175">
        <v>15</v>
      </c>
      <c r="E54" s="1175">
        <v>197</v>
      </c>
      <c r="F54" s="1176" t="s">
        <v>1012</v>
      </c>
      <c r="G54" s="1176" t="s">
        <v>1012</v>
      </c>
      <c r="H54" s="1175">
        <v>166</v>
      </c>
      <c r="I54" s="1175">
        <v>115</v>
      </c>
      <c r="J54" s="1175">
        <v>14</v>
      </c>
      <c r="K54" s="1175">
        <v>188</v>
      </c>
      <c r="L54" s="1175">
        <v>3</v>
      </c>
      <c r="M54" s="1175">
        <v>7</v>
      </c>
      <c r="N54" s="1175">
        <v>3</v>
      </c>
      <c r="O54" s="1175">
        <v>19</v>
      </c>
      <c r="P54" s="1175">
        <v>5</v>
      </c>
      <c r="Q54" s="1175">
        <v>73</v>
      </c>
      <c r="R54" s="1176">
        <v>2</v>
      </c>
      <c r="S54" s="1176">
        <v>43</v>
      </c>
      <c r="T54" s="1176">
        <v>1</v>
      </c>
      <c r="U54" s="1176">
        <v>46</v>
      </c>
      <c r="V54" s="1175">
        <v>1</v>
      </c>
      <c r="W54" s="1175">
        <v>9</v>
      </c>
    </row>
    <row r="55" spans="1:23" s="1183" customFormat="1" ht="16.5" customHeight="1">
      <c r="A55" s="1164"/>
      <c r="B55" s="1164"/>
      <c r="C55" s="1168" t="s">
        <v>1032</v>
      </c>
      <c r="D55" s="1176">
        <v>2</v>
      </c>
      <c r="E55" s="1176">
        <v>13</v>
      </c>
      <c r="F55" s="1176" t="s">
        <v>1012</v>
      </c>
      <c r="G55" s="1176" t="s">
        <v>1012</v>
      </c>
      <c r="H55" s="1176">
        <v>9</v>
      </c>
      <c r="I55" s="1176">
        <v>9</v>
      </c>
      <c r="J55" s="1176">
        <v>2</v>
      </c>
      <c r="K55" s="1176">
        <v>13</v>
      </c>
      <c r="L55" s="1176">
        <v>1</v>
      </c>
      <c r="M55" s="1176">
        <v>4</v>
      </c>
      <c r="N55" s="1176">
        <v>1</v>
      </c>
      <c r="O55" s="1176">
        <v>9</v>
      </c>
      <c r="P55" s="1176" t="s">
        <v>1012</v>
      </c>
      <c r="Q55" s="1176" t="s">
        <v>1012</v>
      </c>
      <c r="R55" s="1176" t="s">
        <v>1012</v>
      </c>
      <c r="S55" s="1176" t="s">
        <v>1012</v>
      </c>
      <c r="T55" s="1176" t="s">
        <v>1012</v>
      </c>
      <c r="U55" s="1176" t="s">
        <v>1012</v>
      </c>
      <c r="V55" s="1176" t="s">
        <v>1012</v>
      </c>
      <c r="W55" s="1176" t="s">
        <v>1012</v>
      </c>
    </row>
    <row r="56" spans="1:23" ht="16.5" customHeight="1">
      <c r="A56" s="1164"/>
      <c r="B56" s="1164"/>
      <c r="C56" s="1168" t="s">
        <v>1033</v>
      </c>
      <c r="D56" s="1175">
        <v>397</v>
      </c>
      <c r="E56" s="1175">
        <v>1958</v>
      </c>
      <c r="F56" s="1175">
        <v>195</v>
      </c>
      <c r="G56" s="1175">
        <v>43</v>
      </c>
      <c r="H56" s="1175">
        <v>1329</v>
      </c>
      <c r="I56" s="1175">
        <v>1253</v>
      </c>
      <c r="J56" s="1175">
        <v>397</v>
      </c>
      <c r="K56" s="1175">
        <v>1958</v>
      </c>
      <c r="L56" s="1175">
        <v>257</v>
      </c>
      <c r="M56" s="1175">
        <v>573</v>
      </c>
      <c r="N56" s="1175">
        <v>100</v>
      </c>
      <c r="O56" s="1175">
        <v>649</v>
      </c>
      <c r="P56" s="1175">
        <v>28</v>
      </c>
      <c r="Q56" s="1175">
        <v>340</v>
      </c>
      <c r="R56" s="1175">
        <v>9</v>
      </c>
      <c r="S56" s="1175">
        <v>211</v>
      </c>
      <c r="T56" s="1175">
        <v>2</v>
      </c>
      <c r="U56" s="1175">
        <v>185</v>
      </c>
      <c r="V56" s="1176" t="s">
        <v>1012</v>
      </c>
      <c r="W56" s="1176" t="s">
        <v>1012</v>
      </c>
    </row>
    <row r="57" spans="1:23" ht="16.5" customHeight="1">
      <c r="A57" s="1164"/>
      <c r="B57" s="1164"/>
      <c r="C57" s="1168" t="s">
        <v>1034</v>
      </c>
      <c r="D57" s="1175">
        <v>928</v>
      </c>
      <c r="E57" s="1175">
        <v>9375</v>
      </c>
      <c r="F57" s="1175">
        <v>558</v>
      </c>
      <c r="G57" s="1175">
        <v>321</v>
      </c>
      <c r="H57" s="1175">
        <v>7805</v>
      </c>
      <c r="I57" s="1175">
        <v>7627</v>
      </c>
      <c r="J57" s="1175">
        <v>928</v>
      </c>
      <c r="K57" s="1175">
        <v>9375</v>
      </c>
      <c r="L57" s="1175">
        <v>632</v>
      </c>
      <c r="M57" s="1175">
        <v>1368</v>
      </c>
      <c r="N57" s="1175">
        <v>140</v>
      </c>
      <c r="O57" s="1175">
        <v>909</v>
      </c>
      <c r="P57" s="1175">
        <v>83</v>
      </c>
      <c r="Q57" s="1175">
        <v>1125</v>
      </c>
      <c r="R57" s="1175">
        <v>19</v>
      </c>
      <c r="S57" s="1175">
        <v>458</v>
      </c>
      <c r="T57" s="1175">
        <v>53</v>
      </c>
      <c r="U57" s="1175">
        <v>5515</v>
      </c>
      <c r="V57" s="1176" t="s">
        <v>1012</v>
      </c>
      <c r="W57" s="1176" t="s">
        <v>1012</v>
      </c>
    </row>
    <row r="58" spans="1:23" ht="16.5" customHeight="1">
      <c r="A58" s="1164"/>
      <c r="B58" s="1164"/>
      <c r="C58" s="1168" t="s">
        <v>1694</v>
      </c>
      <c r="D58" s="1175">
        <v>2</v>
      </c>
      <c r="E58" s="1175">
        <v>21</v>
      </c>
      <c r="F58" s="1175" t="s">
        <v>1012</v>
      </c>
      <c r="G58" s="1175" t="s">
        <v>1012</v>
      </c>
      <c r="H58" s="1175">
        <v>21</v>
      </c>
      <c r="I58" s="1175">
        <v>21</v>
      </c>
      <c r="J58" s="1175" t="s">
        <v>1012</v>
      </c>
      <c r="K58" s="1175" t="s">
        <v>1012</v>
      </c>
      <c r="L58" s="1175" t="s">
        <v>1012</v>
      </c>
      <c r="M58" s="1175" t="s">
        <v>1012</v>
      </c>
      <c r="N58" s="1175" t="s">
        <v>1012</v>
      </c>
      <c r="O58" s="1175" t="s">
        <v>1012</v>
      </c>
      <c r="P58" s="1175" t="s">
        <v>1012</v>
      </c>
      <c r="Q58" s="1175" t="s">
        <v>1012</v>
      </c>
      <c r="R58" s="1175" t="s">
        <v>1012</v>
      </c>
      <c r="S58" s="1175" t="s">
        <v>1012</v>
      </c>
      <c r="T58" s="1175" t="s">
        <v>1012</v>
      </c>
      <c r="U58" s="1175" t="s">
        <v>1012</v>
      </c>
      <c r="V58" s="1176">
        <v>2</v>
      </c>
      <c r="W58" s="1176">
        <v>21</v>
      </c>
    </row>
    <row r="59" spans="1:23" ht="16.5" customHeight="1">
      <c r="A59" s="1164"/>
      <c r="B59" s="1164"/>
      <c r="C59" s="1168" t="s">
        <v>1695</v>
      </c>
      <c r="D59" s="1175">
        <v>16</v>
      </c>
      <c r="E59" s="1175">
        <v>196</v>
      </c>
      <c r="F59" s="1175">
        <v>1</v>
      </c>
      <c r="G59" s="1175">
        <v>1</v>
      </c>
      <c r="H59" s="1175">
        <v>182</v>
      </c>
      <c r="I59" s="1175">
        <v>182</v>
      </c>
      <c r="J59" s="1175">
        <v>16</v>
      </c>
      <c r="K59" s="1175">
        <v>196</v>
      </c>
      <c r="L59" s="1175">
        <v>11</v>
      </c>
      <c r="M59" s="1175">
        <v>22</v>
      </c>
      <c r="N59" s="1175">
        <v>3</v>
      </c>
      <c r="O59" s="1175">
        <v>18</v>
      </c>
      <c r="P59" s="1175">
        <v>1</v>
      </c>
      <c r="Q59" s="1175">
        <v>13</v>
      </c>
      <c r="R59" s="1175" t="s">
        <v>1012</v>
      </c>
      <c r="S59" s="1175" t="s">
        <v>1012</v>
      </c>
      <c r="T59" s="1175">
        <v>1</v>
      </c>
      <c r="U59" s="1175">
        <v>143</v>
      </c>
      <c r="V59" s="1176" t="s">
        <v>1012</v>
      </c>
      <c r="W59" s="1176" t="s">
        <v>1012</v>
      </c>
    </row>
    <row r="60" spans="1:23" ht="16.5" customHeight="1">
      <c r="A60" s="1164"/>
      <c r="B60" s="1164"/>
      <c r="C60" s="1168" t="s">
        <v>1712</v>
      </c>
      <c r="D60" s="1175">
        <v>56</v>
      </c>
      <c r="E60" s="1175">
        <v>1065</v>
      </c>
      <c r="F60" s="1176">
        <v>3</v>
      </c>
      <c r="G60" s="1176" t="s">
        <v>1012</v>
      </c>
      <c r="H60" s="1175">
        <v>1005</v>
      </c>
      <c r="I60" s="1175">
        <v>960</v>
      </c>
      <c r="J60" s="1176">
        <v>55</v>
      </c>
      <c r="K60" s="1176">
        <v>1059</v>
      </c>
      <c r="L60" s="1176">
        <v>13</v>
      </c>
      <c r="M60" s="1176">
        <v>30</v>
      </c>
      <c r="N60" s="1176">
        <v>12</v>
      </c>
      <c r="O60" s="1176">
        <v>80</v>
      </c>
      <c r="P60" s="1176">
        <v>14</v>
      </c>
      <c r="Q60" s="1176">
        <v>197</v>
      </c>
      <c r="R60" s="1176">
        <v>4</v>
      </c>
      <c r="S60" s="1176">
        <v>96</v>
      </c>
      <c r="T60" s="1176">
        <v>12</v>
      </c>
      <c r="U60" s="1176">
        <v>656</v>
      </c>
      <c r="V60" s="1175">
        <v>1</v>
      </c>
      <c r="W60" s="1175">
        <v>6</v>
      </c>
    </row>
    <row r="61" spans="1:23" ht="16.5" customHeight="1">
      <c r="A61" s="1164"/>
      <c r="B61" s="1164"/>
      <c r="C61" s="1168" t="s">
        <v>1713</v>
      </c>
      <c r="D61" s="1175">
        <v>1035</v>
      </c>
      <c r="E61" s="1175">
        <v>6287</v>
      </c>
      <c r="F61" s="1175">
        <v>515</v>
      </c>
      <c r="G61" s="1176">
        <v>232</v>
      </c>
      <c r="H61" s="1175">
        <v>4875</v>
      </c>
      <c r="I61" s="1175">
        <v>4438</v>
      </c>
      <c r="J61" s="1175">
        <v>1035</v>
      </c>
      <c r="K61" s="1175">
        <v>6287</v>
      </c>
      <c r="L61" s="1175">
        <v>678</v>
      </c>
      <c r="M61" s="1175">
        <v>1540</v>
      </c>
      <c r="N61" s="1175">
        <v>210</v>
      </c>
      <c r="O61" s="1175">
        <v>1370</v>
      </c>
      <c r="P61" s="1175">
        <v>95</v>
      </c>
      <c r="Q61" s="1175">
        <v>1251</v>
      </c>
      <c r="R61" s="1175">
        <v>26</v>
      </c>
      <c r="S61" s="1175">
        <v>619</v>
      </c>
      <c r="T61" s="1175">
        <v>24</v>
      </c>
      <c r="U61" s="1175">
        <v>1507</v>
      </c>
      <c r="V61" s="1176" t="s">
        <v>1012</v>
      </c>
      <c r="W61" s="1176" t="s">
        <v>1012</v>
      </c>
    </row>
    <row r="62" spans="1:23" ht="16.5" customHeight="1">
      <c r="A62" s="1164"/>
      <c r="B62" s="1164"/>
      <c r="C62" s="1168" t="s">
        <v>1714</v>
      </c>
      <c r="D62" s="1175">
        <v>46</v>
      </c>
      <c r="E62" s="1175">
        <v>518</v>
      </c>
      <c r="F62" s="1175">
        <v>4</v>
      </c>
      <c r="G62" s="1175">
        <v>2</v>
      </c>
      <c r="H62" s="1175">
        <v>485</v>
      </c>
      <c r="I62" s="1175">
        <v>476</v>
      </c>
      <c r="J62" s="1175">
        <v>46</v>
      </c>
      <c r="K62" s="1175">
        <v>518</v>
      </c>
      <c r="L62" s="1175">
        <v>16</v>
      </c>
      <c r="M62" s="1175">
        <v>34</v>
      </c>
      <c r="N62" s="1175">
        <v>8</v>
      </c>
      <c r="O62" s="1175">
        <v>47</v>
      </c>
      <c r="P62" s="1175">
        <v>14</v>
      </c>
      <c r="Q62" s="1175">
        <v>203</v>
      </c>
      <c r="R62" s="1175">
        <v>4</v>
      </c>
      <c r="S62" s="1175">
        <v>90</v>
      </c>
      <c r="T62" s="1175">
        <v>4</v>
      </c>
      <c r="U62" s="1175">
        <v>144</v>
      </c>
      <c r="V62" s="1175" t="s">
        <v>1012</v>
      </c>
      <c r="W62" s="1175" t="s">
        <v>1012</v>
      </c>
    </row>
    <row r="63" spans="1:23" ht="16.5" customHeight="1">
      <c r="A63" s="1164"/>
      <c r="B63" s="1164"/>
      <c r="C63" s="1168" t="s">
        <v>1715</v>
      </c>
      <c r="D63" s="1175">
        <v>183</v>
      </c>
      <c r="E63" s="1175">
        <v>441</v>
      </c>
      <c r="F63" s="1175">
        <v>97</v>
      </c>
      <c r="G63" s="1175">
        <v>25</v>
      </c>
      <c r="H63" s="1175">
        <v>170</v>
      </c>
      <c r="I63" s="1175">
        <v>165</v>
      </c>
      <c r="J63" s="1175">
        <v>183</v>
      </c>
      <c r="K63" s="1175">
        <v>441</v>
      </c>
      <c r="L63" s="1175">
        <v>164</v>
      </c>
      <c r="M63" s="1175">
        <v>266</v>
      </c>
      <c r="N63" s="1175">
        <v>13</v>
      </c>
      <c r="O63" s="1175">
        <v>91</v>
      </c>
      <c r="P63" s="1175">
        <v>5</v>
      </c>
      <c r="Q63" s="1175">
        <v>62</v>
      </c>
      <c r="R63" s="1175">
        <v>1</v>
      </c>
      <c r="S63" s="1175">
        <v>22</v>
      </c>
      <c r="T63" s="1175" t="s">
        <v>1012</v>
      </c>
      <c r="U63" s="1175" t="s">
        <v>1012</v>
      </c>
      <c r="V63" s="1175" t="s">
        <v>1012</v>
      </c>
      <c r="W63" s="1175" t="s">
        <v>1012</v>
      </c>
    </row>
    <row r="64" spans="1:23" ht="16.5" customHeight="1">
      <c r="A64" s="1164"/>
      <c r="B64" s="1164"/>
      <c r="C64" s="1168" t="s">
        <v>1716</v>
      </c>
      <c r="D64" s="1175">
        <v>66</v>
      </c>
      <c r="E64" s="1175">
        <v>204</v>
      </c>
      <c r="F64" s="1175">
        <v>45</v>
      </c>
      <c r="G64" s="1175">
        <v>14</v>
      </c>
      <c r="H64" s="1175">
        <v>121</v>
      </c>
      <c r="I64" s="1175">
        <v>106</v>
      </c>
      <c r="J64" s="1175">
        <v>65</v>
      </c>
      <c r="K64" s="1175">
        <v>181</v>
      </c>
      <c r="L64" s="1175">
        <v>53</v>
      </c>
      <c r="M64" s="1175">
        <v>107</v>
      </c>
      <c r="N64" s="1175">
        <v>9</v>
      </c>
      <c r="O64" s="1175">
        <v>54</v>
      </c>
      <c r="P64" s="1175">
        <v>2</v>
      </c>
      <c r="Q64" s="1175">
        <v>20</v>
      </c>
      <c r="R64" s="1175" t="s">
        <v>1012</v>
      </c>
      <c r="S64" s="1175" t="s">
        <v>1012</v>
      </c>
      <c r="T64" s="1175" t="s">
        <v>1012</v>
      </c>
      <c r="U64" s="1175" t="s">
        <v>1012</v>
      </c>
      <c r="V64" s="1176">
        <v>1</v>
      </c>
      <c r="W64" s="1176">
        <v>23</v>
      </c>
    </row>
    <row r="65" spans="1:23" ht="16.5" customHeight="1">
      <c r="A65" s="1164"/>
      <c r="B65" s="1164"/>
      <c r="C65" s="1168" t="s">
        <v>1717</v>
      </c>
      <c r="D65" s="1175">
        <v>595</v>
      </c>
      <c r="E65" s="1175">
        <v>5078</v>
      </c>
      <c r="F65" s="1175">
        <v>410</v>
      </c>
      <c r="G65" s="1175">
        <v>189</v>
      </c>
      <c r="H65" s="1175">
        <v>4261</v>
      </c>
      <c r="I65" s="1175">
        <v>3696</v>
      </c>
      <c r="J65" s="1175">
        <v>594</v>
      </c>
      <c r="K65" s="1175">
        <v>5072</v>
      </c>
      <c r="L65" s="1175">
        <v>384</v>
      </c>
      <c r="M65" s="1175">
        <v>847</v>
      </c>
      <c r="N65" s="1175">
        <v>108</v>
      </c>
      <c r="O65" s="1175">
        <v>708</v>
      </c>
      <c r="P65" s="1175">
        <v>46</v>
      </c>
      <c r="Q65" s="1175">
        <v>620</v>
      </c>
      <c r="R65" s="1176">
        <v>18</v>
      </c>
      <c r="S65" s="1176">
        <v>451</v>
      </c>
      <c r="T65" s="1175">
        <v>38</v>
      </c>
      <c r="U65" s="1175">
        <v>2446</v>
      </c>
      <c r="V65" s="1175">
        <v>1</v>
      </c>
      <c r="W65" s="1175">
        <v>6</v>
      </c>
    </row>
    <row r="66" spans="1:23" ht="16.5" customHeight="1">
      <c r="A66" s="1164"/>
      <c r="B66" s="1164"/>
      <c r="C66" s="1168" t="s">
        <v>1702</v>
      </c>
      <c r="D66" s="1175">
        <v>384</v>
      </c>
      <c r="E66" s="1175">
        <v>1770</v>
      </c>
      <c r="F66" s="1175">
        <v>283</v>
      </c>
      <c r="G66" s="1175">
        <v>67</v>
      </c>
      <c r="H66" s="1175">
        <v>1312</v>
      </c>
      <c r="I66" s="1175">
        <v>1191</v>
      </c>
      <c r="J66" s="1175">
        <v>382</v>
      </c>
      <c r="K66" s="1175">
        <v>1759</v>
      </c>
      <c r="L66" s="1175">
        <v>307</v>
      </c>
      <c r="M66" s="1175">
        <v>562</v>
      </c>
      <c r="N66" s="1175">
        <v>36</v>
      </c>
      <c r="O66" s="1175">
        <v>219</v>
      </c>
      <c r="P66" s="1175">
        <v>21</v>
      </c>
      <c r="Q66" s="1175">
        <v>285</v>
      </c>
      <c r="R66" s="1175">
        <v>7</v>
      </c>
      <c r="S66" s="1175">
        <v>166</v>
      </c>
      <c r="T66" s="1175">
        <v>9</v>
      </c>
      <c r="U66" s="1175">
        <v>527</v>
      </c>
      <c r="V66" s="1176">
        <v>2</v>
      </c>
      <c r="W66" s="1176">
        <v>11</v>
      </c>
    </row>
    <row r="67" spans="1:23" ht="16.5" customHeight="1">
      <c r="A67" s="1164"/>
      <c r="B67" s="1164"/>
      <c r="C67" s="1168" t="s">
        <v>1703</v>
      </c>
      <c r="D67" s="1175">
        <v>110</v>
      </c>
      <c r="E67" s="1175">
        <v>1047</v>
      </c>
      <c r="F67" s="1175">
        <v>46</v>
      </c>
      <c r="G67" s="1175">
        <v>5</v>
      </c>
      <c r="H67" s="1175">
        <v>990</v>
      </c>
      <c r="I67" s="1175">
        <v>955</v>
      </c>
      <c r="J67" s="1175">
        <v>70</v>
      </c>
      <c r="K67" s="1175">
        <v>221</v>
      </c>
      <c r="L67" s="1175">
        <v>60</v>
      </c>
      <c r="M67" s="1175">
        <v>97</v>
      </c>
      <c r="N67" s="1175">
        <v>5</v>
      </c>
      <c r="O67" s="1175">
        <v>27</v>
      </c>
      <c r="P67" s="1175">
        <v>3</v>
      </c>
      <c r="Q67" s="1175">
        <v>42</v>
      </c>
      <c r="R67" s="1175">
        <v>2</v>
      </c>
      <c r="S67" s="1175">
        <v>55</v>
      </c>
      <c r="T67" s="1175" t="s">
        <v>1012</v>
      </c>
      <c r="U67" s="1175" t="s">
        <v>1012</v>
      </c>
      <c r="V67" s="1175">
        <v>40</v>
      </c>
      <c r="W67" s="1175">
        <v>826</v>
      </c>
    </row>
    <row r="68" spans="1:23" ht="16.5" customHeight="1">
      <c r="A68" s="1164"/>
      <c r="B68" s="1164"/>
      <c r="C68" s="1168" t="s">
        <v>1708</v>
      </c>
      <c r="D68" s="1175">
        <v>244</v>
      </c>
      <c r="E68" s="1175">
        <v>4389</v>
      </c>
      <c r="F68" s="1175">
        <v>105</v>
      </c>
      <c r="G68" s="1175">
        <v>11</v>
      </c>
      <c r="H68" s="1175">
        <v>4145</v>
      </c>
      <c r="I68" s="1175">
        <v>4064</v>
      </c>
      <c r="J68" s="1175">
        <v>219</v>
      </c>
      <c r="K68" s="1175">
        <v>3791</v>
      </c>
      <c r="L68" s="1175">
        <v>89</v>
      </c>
      <c r="M68" s="1175">
        <v>184</v>
      </c>
      <c r="N68" s="1175">
        <v>60</v>
      </c>
      <c r="O68" s="1175">
        <v>402</v>
      </c>
      <c r="P68" s="1175">
        <v>27</v>
      </c>
      <c r="Q68" s="1175">
        <v>328</v>
      </c>
      <c r="R68" s="1175">
        <v>18</v>
      </c>
      <c r="S68" s="1175">
        <v>432</v>
      </c>
      <c r="T68" s="1175">
        <v>25</v>
      </c>
      <c r="U68" s="1175">
        <v>2445</v>
      </c>
      <c r="V68" s="1175">
        <v>25</v>
      </c>
      <c r="W68" s="1175">
        <v>598</v>
      </c>
    </row>
    <row r="69" spans="1:23" ht="16.5" customHeight="1">
      <c r="A69" s="1164"/>
      <c r="B69" s="1164"/>
      <c r="C69" s="1168" t="s">
        <v>1709</v>
      </c>
      <c r="D69" s="1175">
        <v>27</v>
      </c>
      <c r="E69" s="1175">
        <v>300</v>
      </c>
      <c r="F69" s="1175">
        <v>2</v>
      </c>
      <c r="G69" s="1175" t="s">
        <v>1012</v>
      </c>
      <c r="H69" s="1175">
        <v>279</v>
      </c>
      <c r="I69" s="1175">
        <v>278</v>
      </c>
      <c r="J69" s="1175">
        <v>27</v>
      </c>
      <c r="K69" s="1175">
        <v>300</v>
      </c>
      <c r="L69" s="1175">
        <v>11</v>
      </c>
      <c r="M69" s="1175">
        <v>36</v>
      </c>
      <c r="N69" s="1175">
        <v>3</v>
      </c>
      <c r="O69" s="1175">
        <v>15</v>
      </c>
      <c r="P69" s="1175">
        <v>6</v>
      </c>
      <c r="Q69" s="1175">
        <v>82</v>
      </c>
      <c r="R69" s="1175">
        <v>5</v>
      </c>
      <c r="S69" s="1175">
        <v>111</v>
      </c>
      <c r="T69" s="1175">
        <v>1</v>
      </c>
      <c r="U69" s="1175">
        <v>56</v>
      </c>
      <c r="V69" s="1176" t="s">
        <v>1012</v>
      </c>
      <c r="W69" s="1176" t="s">
        <v>1012</v>
      </c>
    </row>
    <row r="70" spans="1:23" ht="16.5" customHeight="1">
      <c r="A70" s="1164"/>
      <c r="B70" s="1164"/>
      <c r="C70" s="1172" t="s">
        <v>1710</v>
      </c>
      <c r="D70" s="1175">
        <v>232</v>
      </c>
      <c r="E70" s="1175">
        <v>1569</v>
      </c>
      <c r="F70" s="1175">
        <v>39</v>
      </c>
      <c r="G70" s="1175">
        <v>15</v>
      </c>
      <c r="H70" s="1175">
        <v>1285</v>
      </c>
      <c r="I70" s="1175">
        <v>1187</v>
      </c>
      <c r="J70" s="1175">
        <v>227</v>
      </c>
      <c r="K70" s="1175">
        <v>1537</v>
      </c>
      <c r="L70" s="1175">
        <v>156</v>
      </c>
      <c r="M70" s="1175">
        <v>294</v>
      </c>
      <c r="N70" s="1175">
        <v>37</v>
      </c>
      <c r="O70" s="1175">
        <v>230</v>
      </c>
      <c r="P70" s="1175">
        <v>15</v>
      </c>
      <c r="Q70" s="1175">
        <v>207</v>
      </c>
      <c r="R70" s="1175">
        <v>6</v>
      </c>
      <c r="S70" s="1175">
        <v>142</v>
      </c>
      <c r="T70" s="1175">
        <v>10</v>
      </c>
      <c r="U70" s="1175">
        <v>664</v>
      </c>
      <c r="V70" s="1175">
        <v>5</v>
      </c>
      <c r="W70" s="1175">
        <v>32</v>
      </c>
    </row>
    <row r="71" spans="1:23" ht="16.5" customHeight="1">
      <c r="A71" s="1184"/>
      <c r="B71" s="1184"/>
      <c r="C71" s="1185" t="s">
        <v>1050</v>
      </c>
      <c r="D71" s="1186">
        <v>31</v>
      </c>
      <c r="E71" s="1187">
        <v>688</v>
      </c>
      <c r="F71" s="1188" t="s">
        <v>1012</v>
      </c>
      <c r="G71" s="1188" t="s">
        <v>1012</v>
      </c>
      <c r="H71" s="1187">
        <v>688</v>
      </c>
      <c r="I71" s="1187">
        <v>688</v>
      </c>
      <c r="J71" s="1188" t="s">
        <v>1012</v>
      </c>
      <c r="K71" s="1188" t="s">
        <v>1012</v>
      </c>
      <c r="L71" s="1188" t="s">
        <v>1012</v>
      </c>
      <c r="M71" s="1188" t="s">
        <v>1012</v>
      </c>
      <c r="N71" s="1188" t="s">
        <v>1012</v>
      </c>
      <c r="O71" s="1188" t="s">
        <v>1012</v>
      </c>
      <c r="P71" s="1188" t="s">
        <v>1012</v>
      </c>
      <c r="Q71" s="1188" t="s">
        <v>1012</v>
      </c>
      <c r="R71" s="1188" t="s">
        <v>1012</v>
      </c>
      <c r="S71" s="1188" t="s">
        <v>1012</v>
      </c>
      <c r="T71" s="1188" t="s">
        <v>1012</v>
      </c>
      <c r="U71" s="1188" t="s">
        <v>1012</v>
      </c>
      <c r="V71" s="1187">
        <v>31</v>
      </c>
      <c r="W71" s="1187">
        <v>688</v>
      </c>
    </row>
    <row r="72" spans="1:23" ht="16.5" customHeight="1">
      <c r="A72" s="5002" t="s">
        <v>1718</v>
      </c>
      <c r="B72" s="5002"/>
      <c r="C72" s="5003"/>
      <c r="D72" s="1182"/>
      <c r="E72" s="1182"/>
      <c r="F72" s="1182"/>
      <c r="G72" s="1182"/>
      <c r="H72" s="1182"/>
      <c r="I72" s="1182"/>
      <c r="J72" s="1182"/>
      <c r="K72" s="1182"/>
      <c r="L72" s="1182"/>
      <c r="M72" s="1182"/>
      <c r="N72" s="1182"/>
      <c r="O72" s="1182"/>
      <c r="P72" s="1182"/>
      <c r="Q72" s="1182"/>
      <c r="R72" s="1182"/>
      <c r="S72" s="1182"/>
      <c r="T72" s="1182"/>
      <c r="U72" s="1182"/>
      <c r="V72" s="1182"/>
      <c r="W72" s="1182"/>
    </row>
    <row r="73" spans="1:23" ht="16.5" customHeight="1">
      <c r="A73" s="1164"/>
      <c r="B73" s="5002" t="s">
        <v>1692</v>
      </c>
      <c r="C73" s="5003"/>
      <c r="D73" s="1173">
        <v>3871</v>
      </c>
      <c r="E73" s="1173">
        <v>31372</v>
      </c>
      <c r="F73" s="1173">
        <v>2008</v>
      </c>
      <c r="G73" s="1173">
        <v>735</v>
      </c>
      <c r="H73" s="1173">
        <v>26230</v>
      </c>
      <c r="I73" s="1173">
        <v>24456</v>
      </c>
      <c r="J73" s="1173">
        <v>3871</v>
      </c>
      <c r="K73" s="1173">
        <v>31372</v>
      </c>
      <c r="L73" s="1173">
        <v>2509</v>
      </c>
      <c r="M73" s="1173">
        <v>5355</v>
      </c>
      <c r="N73" s="1173">
        <v>702</v>
      </c>
      <c r="O73" s="1173">
        <v>4525</v>
      </c>
      <c r="P73" s="1173">
        <v>366</v>
      </c>
      <c r="Q73" s="1173">
        <v>4841</v>
      </c>
      <c r="R73" s="1173">
        <v>106</v>
      </c>
      <c r="S73" s="1173">
        <v>2514</v>
      </c>
      <c r="T73" s="1173">
        <v>188</v>
      </c>
      <c r="U73" s="1173">
        <v>14137</v>
      </c>
      <c r="V73" s="1173" t="s">
        <v>1012</v>
      </c>
      <c r="W73" s="1173" t="s">
        <v>1012</v>
      </c>
    </row>
    <row r="74" spans="1:23" ht="16.5" customHeight="1">
      <c r="A74" s="1164"/>
      <c r="B74" s="1164"/>
      <c r="C74" s="1168" t="s">
        <v>1693</v>
      </c>
      <c r="D74" s="1175">
        <v>12</v>
      </c>
      <c r="E74" s="1175">
        <v>123</v>
      </c>
      <c r="F74" s="1176" t="s">
        <v>1012</v>
      </c>
      <c r="G74" s="1176" t="s">
        <v>1012</v>
      </c>
      <c r="H74" s="1175">
        <v>111</v>
      </c>
      <c r="I74" s="1175">
        <v>79</v>
      </c>
      <c r="J74" s="1175">
        <v>12</v>
      </c>
      <c r="K74" s="1175">
        <v>123</v>
      </c>
      <c r="L74" s="1175">
        <v>6</v>
      </c>
      <c r="M74" s="1175">
        <v>23</v>
      </c>
      <c r="N74" s="1175">
        <v>3</v>
      </c>
      <c r="O74" s="1175">
        <v>32</v>
      </c>
      <c r="P74" s="1175">
        <v>3</v>
      </c>
      <c r="Q74" s="1175">
        <v>68</v>
      </c>
      <c r="R74" s="1175" t="s">
        <v>1012</v>
      </c>
      <c r="S74" s="1175" t="s">
        <v>1012</v>
      </c>
      <c r="T74" s="1175" t="s">
        <v>1012</v>
      </c>
      <c r="U74" s="1175" t="s">
        <v>1012</v>
      </c>
      <c r="V74" s="1175" t="s">
        <v>1012</v>
      </c>
      <c r="W74" s="1175" t="s">
        <v>1012</v>
      </c>
    </row>
    <row r="75" spans="1:23" ht="16.5" customHeight="1">
      <c r="A75" s="1164"/>
      <c r="B75" s="1164"/>
      <c r="C75" s="1168" t="s">
        <v>1032</v>
      </c>
      <c r="D75" s="1175">
        <v>2</v>
      </c>
      <c r="E75" s="1175">
        <v>13</v>
      </c>
      <c r="F75" s="1176" t="s">
        <v>1012</v>
      </c>
      <c r="G75" s="1176" t="s">
        <v>1012</v>
      </c>
      <c r="H75" s="1175">
        <v>10</v>
      </c>
      <c r="I75" s="1175">
        <v>10</v>
      </c>
      <c r="J75" s="1175">
        <v>2</v>
      </c>
      <c r="K75" s="1175">
        <v>13</v>
      </c>
      <c r="L75" s="1175" t="s">
        <v>1012</v>
      </c>
      <c r="M75" s="1175" t="s">
        <v>1012</v>
      </c>
      <c r="N75" s="1175">
        <v>2</v>
      </c>
      <c r="O75" s="1175">
        <v>13</v>
      </c>
      <c r="P75" s="1176" t="s">
        <v>1012</v>
      </c>
      <c r="Q75" s="1176" t="s">
        <v>1012</v>
      </c>
      <c r="R75" s="1176" t="s">
        <v>1012</v>
      </c>
      <c r="S75" s="1176" t="s">
        <v>1012</v>
      </c>
      <c r="T75" s="1176" t="s">
        <v>1012</v>
      </c>
      <c r="U75" s="1176" t="s">
        <v>1012</v>
      </c>
      <c r="V75" s="1176" t="s">
        <v>1012</v>
      </c>
      <c r="W75" s="1176" t="s">
        <v>1012</v>
      </c>
    </row>
    <row r="76" spans="1:23" ht="16.5" customHeight="1">
      <c r="A76" s="1164"/>
      <c r="B76" s="1164"/>
      <c r="C76" s="1168" t="s">
        <v>1033</v>
      </c>
      <c r="D76" s="1175">
        <v>339</v>
      </c>
      <c r="E76" s="1175">
        <v>1568</v>
      </c>
      <c r="F76" s="1175">
        <v>161</v>
      </c>
      <c r="G76" s="1175">
        <v>45</v>
      </c>
      <c r="H76" s="1175">
        <v>1049</v>
      </c>
      <c r="I76" s="1175">
        <v>970</v>
      </c>
      <c r="J76" s="1175">
        <v>339</v>
      </c>
      <c r="K76" s="1175">
        <v>1568</v>
      </c>
      <c r="L76" s="1175">
        <v>278</v>
      </c>
      <c r="M76" s="1175">
        <v>834</v>
      </c>
      <c r="N76" s="1175">
        <v>44</v>
      </c>
      <c r="O76" s="1175">
        <v>366</v>
      </c>
      <c r="P76" s="1175">
        <v>12</v>
      </c>
      <c r="Q76" s="1175">
        <v>183</v>
      </c>
      <c r="R76" s="1175">
        <v>3</v>
      </c>
      <c r="S76" s="1175">
        <v>80</v>
      </c>
      <c r="T76" s="1175">
        <v>2</v>
      </c>
      <c r="U76" s="1175">
        <v>105</v>
      </c>
      <c r="V76" s="1176" t="s">
        <v>1012</v>
      </c>
      <c r="W76" s="1176" t="s">
        <v>1012</v>
      </c>
    </row>
    <row r="77" spans="1:23" ht="16.5" customHeight="1">
      <c r="A77" s="1164"/>
      <c r="B77" s="1164"/>
      <c r="C77" s="1168" t="s">
        <v>1034</v>
      </c>
      <c r="D77" s="1175">
        <v>861</v>
      </c>
      <c r="E77" s="1175">
        <v>9860</v>
      </c>
      <c r="F77" s="1175">
        <v>501</v>
      </c>
      <c r="G77" s="1175">
        <v>230</v>
      </c>
      <c r="H77" s="1175">
        <v>8451</v>
      </c>
      <c r="I77" s="1175">
        <v>8289</v>
      </c>
      <c r="J77" s="1175">
        <v>861</v>
      </c>
      <c r="K77" s="1175">
        <v>9860</v>
      </c>
      <c r="L77" s="1175">
        <v>636</v>
      </c>
      <c r="M77" s="1175">
        <v>1636</v>
      </c>
      <c r="N77" s="1175">
        <v>96</v>
      </c>
      <c r="O77" s="1175">
        <v>850</v>
      </c>
      <c r="P77" s="1175">
        <v>54</v>
      </c>
      <c r="Q77" s="1175">
        <v>844</v>
      </c>
      <c r="R77" s="1175">
        <v>27</v>
      </c>
      <c r="S77" s="1175">
        <v>730</v>
      </c>
      <c r="T77" s="1175">
        <v>48</v>
      </c>
      <c r="U77" s="1175">
        <v>5800</v>
      </c>
      <c r="V77" s="1176" t="s">
        <v>1012</v>
      </c>
      <c r="W77" s="1176" t="s">
        <v>1012</v>
      </c>
    </row>
    <row r="78" spans="1:23" ht="16.5" customHeight="1">
      <c r="A78" s="1164"/>
      <c r="B78" s="1164"/>
      <c r="C78" s="1168" t="s">
        <v>1694</v>
      </c>
      <c r="D78" s="1175" t="s">
        <v>1012</v>
      </c>
      <c r="E78" s="1175" t="s">
        <v>1012</v>
      </c>
      <c r="F78" s="1176" t="s">
        <v>1012</v>
      </c>
      <c r="G78" s="1176" t="s">
        <v>1012</v>
      </c>
      <c r="H78" s="1175" t="s">
        <v>1012</v>
      </c>
      <c r="I78" s="1175" t="s">
        <v>1012</v>
      </c>
      <c r="J78" s="1176" t="s">
        <v>1012</v>
      </c>
      <c r="K78" s="1176" t="s">
        <v>1012</v>
      </c>
      <c r="L78" s="1176" t="s">
        <v>1012</v>
      </c>
      <c r="M78" s="1176" t="s">
        <v>1012</v>
      </c>
      <c r="N78" s="1176" t="s">
        <v>1012</v>
      </c>
      <c r="O78" s="1176" t="s">
        <v>1012</v>
      </c>
      <c r="P78" s="1176" t="s">
        <v>1012</v>
      </c>
      <c r="Q78" s="1176" t="s">
        <v>1012</v>
      </c>
      <c r="R78" s="1176" t="s">
        <v>1012</v>
      </c>
      <c r="S78" s="1176" t="s">
        <v>1012</v>
      </c>
      <c r="T78" s="1176" t="s">
        <v>1012</v>
      </c>
      <c r="U78" s="1176" t="s">
        <v>1012</v>
      </c>
      <c r="V78" s="1175" t="s">
        <v>1012</v>
      </c>
      <c r="W78" s="1175" t="s">
        <v>1012</v>
      </c>
    </row>
    <row r="79" spans="1:23" ht="16.5" customHeight="1">
      <c r="A79" s="1164"/>
      <c r="B79" s="1164"/>
      <c r="C79" s="1168" t="s">
        <v>1695</v>
      </c>
      <c r="D79" s="1175">
        <v>11</v>
      </c>
      <c r="E79" s="1175">
        <v>195</v>
      </c>
      <c r="F79" s="1175">
        <v>1</v>
      </c>
      <c r="G79" s="1175" t="s">
        <v>1012</v>
      </c>
      <c r="H79" s="1175">
        <v>189</v>
      </c>
      <c r="I79" s="1175">
        <v>188</v>
      </c>
      <c r="J79" s="1175">
        <v>11</v>
      </c>
      <c r="K79" s="1175">
        <v>195</v>
      </c>
      <c r="L79" s="1175">
        <v>8</v>
      </c>
      <c r="M79" s="1175">
        <v>17</v>
      </c>
      <c r="N79" s="1175">
        <v>1</v>
      </c>
      <c r="O79" s="1175">
        <v>6</v>
      </c>
      <c r="P79" s="1175">
        <v>1</v>
      </c>
      <c r="Q79" s="1175">
        <v>13</v>
      </c>
      <c r="R79" s="1176" t="s">
        <v>1012</v>
      </c>
      <c r="S79" s="1176" t="s">
        <v>1012</v>
      </c>
      <c r="T79" s="1175">
        <v>1</v>
      </c>
      <c r="U79" s="1175">
        <v>159</v>
      </c>
      <c r="V79" s="1176" t="s">
        <v>1012</v>
      </c>
      <c r="W79" s="1176" t="s">
        <v>1012</v>
      </c>
    </row>
    <row r="80" spans="1:23" ht="16.5" customHeight="1">
      <c r="A80" s="1164"/>
      <c r="B80" s="1164"/>
      <c r="C80" s="1168" t="s">
        <v>1696</v>
      </c>
      <c r="D80" s="1175">
        <v>48</v>
      </c>
      <c r="E80" s="1175">
        <v>957</v>
      </c>
      <c r="F80" s="1175">
        <v>2</v>
      </c>
      <c r="G80" s="1176">
        <v>1</v>
      </c>
      <c r="H80" s="1175">
        <v>916</v>
      </c>
      <c r="I80" s="1175">
        <v>846</v>
      </c>
      <c r="J80" s="1175">
        <v>48</v>
      </c>
      <c r="K80" s="1175">
        <v>957</v>
      </c>
      <c r="L80" s="1175">
        <v>14</v>
      </c>
      <c r="M80" s="1175">
        <v>35</v>
      </c>
      <c r="N80" s="1175">
        <v>9</v>
      </c>
      <c r="O80" s="1175">
        <v>105</v>
      </c>
      <c r="P80" s="1175">
        <v>12</v>
      </c>
      <c r="Q80" s="1175">
        <v>167</v>
      </c>
      <c r="R80" s="1175">
        <v>4</v>
      </c>
      <c r="S80" s="1175">
        <v>105</v>
      </c>
      <c r="T80" s="1175">
        <v>9</v>
      </c>
      <c r="U80" s="1175">
        <v>545</v>
      </c>
      <c r="V80" s="1175" t="s">
        <v>1012</v>
      </c>
      <c r="W80" s="1175" t="s">
        <v>1012</v>
      </c>
    </row>
    <row r="81" spans="1:23" ht="16.5" customHeight="1">
      <c r="A81" s="1164"/>
      <c r="B81" s="1164"/>
      <c r="C81" s="1168" t="s">
        <v>1697</v>
      </c>
      <c r="D81" s="1175">
        <v>926</v>
      </c>
      <c r="E81" s="1175">
        <v>5596</v>
      </c>
      <c r="F81" s="1175">
        <v>443</v>
      </c>
      <c r="G81" s="1175">
        <v>185</v>
      </c>
      <c r="H81" s="1175">
        <v>4397</v>
      </c>
      <c r="I81" s="1175">
        <v>3988</v>
      </c>
      <c r="J81" s="1175">
        <v>926</v>
      </c>
      <c r="K81" s="1175">
        <v>5596</v>
      </c>
      <c r="L81" s="1175">
        <v>684</v>
      </c>
      <c r="M81" s="1175">
        <v>1966</v>
      </c>
      <c r="N81" s="1175">
        <v>128</v>
      </c>
      <c r="O81" s="1175">
        <v>1011</v>
      </c>
      <c r="P81" s="1175">
        <v>81</v>
      </c>
      <c r="Q81" s="1175">
        <v>1190</v>
      </c>
      <c r="R81" s="1175">
        <v>17</v>
      </c>
      <c r="S81" s="1175">
        <v>501</v>
      </c>
      <c r="T81" s="1175">
        <v>16</v>
      </c>
      <c r="U81" s="1175">
        <v>928</v>
      </c>
      <c r="V81" s="1176" t="s">
        <v>1012</v>
      </c>
      <c r="W81" s="1176" t="s">
        <v>1012</v>
      </c>
    </row>
    <row r="82" spans="1:23" ht="16.5" customHeight="1">
      <c r="A82" s="1164"/>
      <c r="B82" s="1164"/>
      <c r="C82" s="1168" t="s">
        <v>1698</v>
      </c>
      <c r="D82" s="1175">
        <v>48</v>
      </c>
      <c r="E82" s="1175">
        <v>605</v>
      </c>
      <c r="F82" s="1175">
        <v>3</v>
      </c>
      <c r="G82" s="1175" t="s">
        <v>1012</v>
      </c>
      <c r="H82" s="1175">
        <v>563</v>
      </c>
      <c r="I82" s="1175">
        <v>552</v>
      </c>
      <c r="J82" s="1175">
        <v>48</v>
      </c>
      <c r="K82" s="1175">
        <v>605</v>
      </c>
      <c r="L82" s="1175">
        <v>17</v>
      </c>
      <c r="M82" s="1175">
        <v>48</v>
      </c>
      <c r="N82" s="1175">
        <v>6</v>
      </c>
      <c r="O82" s="1175">
        <v>55</v>
      </c>
      <c r="P82" s="1175">
        <v>16</v>
      </c>
      <c r="Q82" s="1175">
        <v>222</v>
      </c>
      <c r="R82" s="1175">
        <v>6</v>
      </c>
      <c r="S82" s="1175">
        <v>135</v>
      </c>
      <c r="T82" s="1175">
        <v>3</v>
      </c>
      <c r="U82" s="1175">
        <v>145</v>
      </c>
      <c r="V82" s="1176" t="s">
        <v>1012</v>
      </c>
      <c r="W82" s="1176" t="s">
        <v>1012</v>
      </c>
    </row>
    <row r="83" spans="1:23" ht="16.5" customHeight="1">
      <c r="A83" s="1164"/>
      <c r="B83" s="1164"/>
      <c r="C83" s="1168" t="s">
        <v>1699</v>
      </c>
      <c r="D83" s="1175">
        <v>141</v>
      </c>
      <c r="E83" s="1175">
        <v>440</v>
      </c>
      <c r="F83" s="1175">
        <v>72</v>
      </c>
      <c r="G83" s="1175">
        <v>29</v>
      </c>
      <c r="H83" s="1175">
        <v>240</v>
      </c>
      <c r="I83" s="1175">
        <v>220</v>
      </c>
      <c r="J83" s="1175">
        <v>141</v>
      </c>
      <c r="K83" s="1175">
        <v>440</v>
      </c>
      <c r="L83" s="1175">
        <v>134</v>
      </c>
      <c r="M83" s="1175">
        <v>266</v>
      </c>
      <c r="N83" s="1175">
        <v>4</v>
      </c>
      <c r="O83" s="1175">
        <v>31</v>
      </c>
      <c r="P83" s="1175">
        <v>1</v>
      </c>
      <c r="Q83" s="1175">
        <v>18</v>
      </c>
      <c r="R83" s="1175" t="s">
        <v>1012</v>
      </c>
      <c r="S83" s="1175" t="s">
        <v>1012</v>
      </c>
      <c r="T83" s="1176">
        <v>2</v>
      </c>
      <c r="U83" s="1176">
        <v>125</v>
      </c>
      <c r="V83" s="1176" t="s">
        <v>1012</v>
      </c>
      <c r="W83" s="1176" t="s">
        <v>1012</v>
      </c>
    </row>
    <row r="84" spans="1:23" ht="16.5" customHeight="1">
      <c r="A84" s="1164"/>
      <c r="B84" s="1164"/>
      <c r="C84" s="1171" t="s">
        <v>1700</v>
      </c>
      <c r="D84" s="1175">
        <v>71</v>
      </c>
      <c r="E84" s="1175">
        <v>179</v>
      </c>
      <c r="F84" s="1175">
        <v>49</v>
      </c>
      <c r="G84" s="1175">
        <v>6</v>
      </c>
      <c r="H84" s="1175">
        <v>94</v>
      </c>
      <c r="I84" s="1175">
        <v>89</v>
      </c>
      <c r="J84" s="1175">
        <v>71</v>
      </c>
      <c r="K84" s="1175">
        <v>179</v>
      </c>
      <c r="L84" s="1175">
        <v>67</v>
      </c>
      <c r="M84" s="1175">
        <v>149</v>
      </c>
      <c r="N84" s="1175">
        <v>4</v>
      </c>
      <c r="O84" s="1175">
        <v>30</v>
      </c>
      <c r="P84" s="1175" t="s">
        <v>1012</v>
      </c>
      <c r="Q84" s="1175" t="s">
        <v>1012</v>
      </c>
      <c r="R84" s="1176" t="s">
        <v>1012</v>
      </c>
      <c r="S84" s="1176" t="s">
        <v>1012</v>
      </c>
      <c r="T84" s="1176" t="s">
        <v>1012</v>
      </c>
      <c r="U84" s="1176" t="s">
        <v>1012</v>
      </c>
      <c r="V84" s="1176" t="s">
        <v>1012</v>
      </c>
      <c r="W84" s="1176" t="s">
        <v>1012</v>
      </c>
    </row>
    <row r="85" spans="1:23" ht="16.5" customHeight="1">
      <c r="A85" s="1164"/>
      <c r="B85" s="1164"/>
      <c r="C85" s="1168" t="s">
        <v>1701</v>
      </c>
      <c r="D85" s="1175">
        <v>533</v>
      </c>
      <c r="E85" s="1175">
        <v>4770</v>
      </c>
      <c r="F85" s="1175">
        <v>358</v>
      </c>
      <c r="G85" s="1175">
        <v>162</v>
      </c>
      <c r="H85" s="1175">
        <v>4078</v>
      </c>
      <c r="I85" s="1175">
        <v>3700</v>
      </c>
      <c r="J85" s="1175">
        <v>533</v>
      </c>
      <c r="K85" s="1175">
        <v>4770</v>
      </c>
      <c r="L85" s="1175">
        <v>396</v>
      </c>
      <c r="M85" s="1175">
        <v>1171</v>
      </c>
      <c r="N85" s="1175">
        <v>54</v>
      </c>
      <c r="O85" s="1175">
        <v>458</v>
      </c>
      <c r="P85" s="1175">
        <v>34</v>
      </c>
      <c r="Q85" s="1175">
        <v>502</v>
      </c>
      <c r="R85" s="1175">
        <v>15</v>
      </c>
      <c r="S85" s="1175">
        <v>385</v>
      </c>
      <c r="T85" s="1175">
        <v>34</v>
      </c>
      <c r="U85" s="1175">
        <v>2254</v>
      </c>
      <c r="V85" s="1175" t="s">
        <v>1012</v>
      </c>
      <c r="W85" s="1175" t="s">
        <v>1012</v>
      </c>
    </row>
    <row r="86" spans="1:23" ht="16.5" customHeight="1">
      <c r="A86" s="1164"/>
      <c r="B86" s="1164"/>
      <c r="C86" s="1172" t="s">
        <v>1702</v>
      </c>
      <c r="D86" s="1175">
        <v>354</v>
      </c>
      <c r="E86" s="1175">
        <v>1479</v>
      </c>
      <c r="F86" s="1175">
        <v>254</v>
      </c>
      <c r="G86" s="1175">
        <v>50</v>
      </c>
      <c r="H86" s="1175">
        <v>1072</v>
      </c>
      <c r="I86" s="1175">
        <v>902</v>
      </c>
      <c r="J86" s="1175">
        <v>354</v>
      </c>
      <c r="K86" s="1175">
        <v>1479</v>
      </c>
      <c r="L86" s="1175">
        <v>308</v>
      </c>
      <c r="M86" s="1175">
        <v>662</v>
      </c>
      <c r="N86" s="1175">
        <v>26</v>
      </c>
      <c r="O86" s="1175">
        <v>205</v>
      </c>
      <c r="P86" s="1175">
        <v>10</v>
      </c>
      <c r="Q86" s="1175">
        <v>170</v>
      </c>
      <c r="R86" s="1175">
        <v>4</v>
      </c>
      <c r="S86" s="1175">
        <v>94</v>
      </c>
      <c r="T86" s="1175">
        <v>6</v>
      </c>
      <c r="U86" s="1175">
        <v>348</v>
      </c>
      <c r="V86" s="1175" t="s">
        <v>1012</v>
      </c>
      <c r="W86" s="1175" t="s">
        <v>1012</v>
      </c>
    </row>
    <row r="87" spans="1:23" ht="16.5" customHeight="1">
      <c r="A87" s="1164"/>
      <c r="B87" s="1164"/>
      <c r="C87" s="1168" t="s">
        <v>1703</v>
      </c>
      <c r="D87" s="1175">
        <v>67</v>
      </c>
      <c r="E87" s="1175">
        <v>175</v>
      </c>
      <c r="F87" s="1175">
        <v>45</v>
      </c>
      <c r="G87" s="1175">
        <v>6</v>
      </c>
      <c r="H87" s="1175">
        <v>118</v>
      </c>
      <c r="I87" s="1175">
        <v>105</v>
      </c>
      <c r="J87" s="1175">
        <v>67</v>
      </c>
      <c r="K87" s="1175">
        <v>175</v>
      </c>
      <c r="L87" s="1175">
        <v>61</v>
      </c>
      <c r="M87" s="1175">
        <v>122</v>
      </c>
      <c r="N87" s="1175">
        <v>5</v>
      </c>
      <c r="O87" s="1175">
        <v>34</v>
      </c>
      <c r="P87" s="1175">
        <v>1</v>
      </c>
      <c r="Q87" s="1175">
        <v>19</v>
      </c>
      <c r="R87" s="1175" t="s">
        <v>1012</v>
      </c>
      <c r="S87" s="1175" t="s">
        <v>1012</v>
      </c>
      <c r="T87" s="1175" t="s">
        <v>1012</v>
      </c>
      <c r="U87" s="1175" t="s">
        <v>1012</v>
      </c>
      <c r="V87" s="1175" t="s">
        <v>1012</v>
      </c>
      <c r="W87" s="1175" t="s">
        <v>1012</v>
      </c>
    </row>
    <row r="88" spans="1:23" ht="16.5" customHeight="1">
      <c r="A88" s="1164"/>
      <c r="B88" s="1164"/>
      <c r="C88" s="1168" t="s">
        <v>1708</v>
      </c>
      <c r="D88" s="1175">
        <v>225</v>
      </c>
      <c r="E88" s="1175">
        <v>3924</v>
      </c>
      <c r="F88" s="1175">
        <v>89</v>
      </c>
      <c r="G88" s="1175">
        <v>11</v>
      </c>
      <c r="H88" s="1175">
        <v>3728</v>
      </c>
      <c r="I88" s="1175">
        <v>3598</v>
      </c>
      <c r="J88" s="1175">
        <v>225</v>
      </c>
      <c r="K88" s="1175">
        <v>3924</v>
      </c>
      <c r="L88" s="1175">
        <v>99</v>
      </c>
      <c r="M88" s="1175">
        <v>312</v>
      </c>
      <c r="N88" s="1175">
        <v>55</v>
      </c>
      <c r="O88" s="1175">
        <v>415</v>
      </c>
      <c r="P88" s="1175">
        <v>32</v>
      </c>
      <c r="Q88" s="1175">
        <v>450</v>
      </c>
      <c r="R88" s="1175">
        <v>15</v>
      </c>
      <c r="S88" s="1175">
        <v>374</v>
      </c>
      <c r="T88" s="1176">
        <v>24</v>
      </c>
      <c r="U88" s="1176">
        <v>2373</v>
      </c>
      <c r="V88" s="1175" t="s">
        <v>1012</v>
      </c>
      <c r="W88" s="1175" t="s">
        <v>1012</v>
      </c>
    </row>
    <row r="89" spans="1:23" ht="16.5" customHeight="1">
      <c r="A89" s="1164"/>
      <c r="B89" s="1164"/>
      <c r="C89" s="1168" t="s">
        <v>1709</v>
      </c>
      <c r="D89" s="1175">
        <v>19</v>
      </c>
      <c r="E89" s="1175">
        <v>108</v>
      </c>
      <c r="F89" s="1175">
        <v>2</v>
      </c>
      <c r="G89" s="1176" t="s">
        <v>1012</v>
      </c>
      <c r="H89" s="1175">
        <v>106</v>
      </c>
      <c r="I89" s="1175">
        <v>106</v>
      </c>
      <c r="J89" s="1175">
        <v>19</v>
      </c>
      <c r="K89" s="1175">
        <v>108</v>
      </c>
      <c r="L89" s="1175">
        <v>13</v>
      </c>
      <c r="M89" s="1175">
        <v>38</v>
      </c>
      <c r="N89" s="1175">
        <v>2</v>
      </c>
      <c r="O89" s="1175">
        <v>11</v>
      </c>
      <c r="P89" s="1175">
        <v>3</v>
      </c>
      <c r="Q89" s="1175">
        <v>37</v>
      </c>
      <c r="R89" s="1175">
        <v>1</v>
      </c>
      <c r="S89" s="1175">
        <v>22</v>
      </c>
      <c r="T89" s="1175" t="s">
        <v>1012</v>
      </c>
      <c r="U89" s="1175" t="s">
        <v>1012</v>
      </c>
      <c r="V89" s="1176" t="s">
        <v>1012</v>
      </c>
      <c r="W89" s="1176" t="s">
        <v>1012</v>
      </c>
    </row>
    <row r="90" spans="1:23" ht="16.5" customHeight="1" thickBot="1">
      <c r="A90" s="1177"/>
      <c r="B90" s="1177"/>
      <c r="C90" s="1178" t="s">
        <v>1710</v>
      </c>
      <c r="D90" s="1179">
        <v>214</v>
      </c>
      <c r="E90" s="1179">
        <v>1380</v>
      </c>
      <c r="F90" s="1179">
        <v>28</v>
      </c>
      <c r="G90" s="1179">
        <v>10</v>
      </c>
      <c r="H90" s="1179">
        <v>1108</v>
      </c>
      <c r="I90" s="1179">
        <v>814</v>
      </c>
      <c r="J90" s="1179">
        <v>214</v>
      </c>
      <c r="K90" s="1179">
        <v>1380</v>
      </c>
      <c r="L90" s="1179">
        <v>170</v>
      </c>
      <c r="M90" s="1179">
        <v>628</v>
      </c>
      <c r="N90" s="1179">
        <v>22</v>
      </c>
      <c r="O90" s="1179">
        <v>164</v>
      </c>
      <c r="P90" s="1179">
        <v>15</v>
      </c>
      <c r="Q90" s="1179">
        <v>259</v>
      </c>
      <c r="R90" s="1179">
        <v>3</v>
      </c>
      <c r="S90" s="1179">
        <v>78</v>
      </c>
      <c r="T90" s="1179">
        <v>4</v>
      </c>
      <c r="U90" s="1179">
        <v>251</v>
      </c>
      <c r="V90" s="1179" t="s">
        <v>1012</v>
      </c>
      <c r="W90" s="1179" t="s">
        <v>1012</v>
      </c>
    </row>
    <row r="91" spans="1:23">
      <c r="A91" s="1189" t="s">
        <v>1719</v>
      </c>
      <c r="B91" s="1189"/>
      <c r="C91" s="1189"/>
      <c r="D91" s="1189"/>
      <c r="E91" s="1189"/>
      <c r="F91" s="1189"/>
      <c r="G91" s="1189"/>
      <c r="H91" s="1189"/>
      <c r="I91" s="1189"/>
      <c r="J91" s="1190"/>
      <c r="K91" s="1190"/>
      <c r="L91" s="1190"/>
      <c r="M91" s="1190"/>
      <c r="N91" s="1190"/>
      <c r="O91" s="1190"/>
      <c r="P91" s="1190"/>
      <c r="Q91" s="1190"/>
      <c r="R91" s="1190"/>
      <c r="S91" s="1190"/>
      <c r="U91" s="1191"/>
      <c r="V91" s="1191"/>
      <c r="W91" s="1192" t="s">
        <v>1720</v>
      </c>
    </row>
    <row r="92" spans="1:23">
      <c r="A92" s="1193" t="s">
        <v>1721</v>
      </c>
      <c r="B92" s="1193"/>
      <c r="C92" s="1193"/>
      <c r="D92" s="1194"/>
      <c r="E92" s="1194"/>
      <c r="F92" s="1194"/>
      <c r="G92" s="1194"/>
      <c r="H92" s="1194"/>
      <c r="I92" s="1194"/>
      <c r="J92" s="1194"/>
      <c r="K92" s="1195"/>
      <c r="L92" s="1194"/>
      <c r="M92" s="1194"/>
      <c r="N92" s="1194"/>
      <c r="O92" s="1194"/>
      <c r="P92" s="1194"/>
      <c r="Q92" s="1194"/>
      <c r="R92" s="1194"/>
      <c r="S92" s="1194"/>
      <c r="T92" s="1194"/>
      <c r="U92" s="1194"/>
      <c r="V92" s="1194"/>
      <c r="W92" s="1194"/>
    </row>
    <row r="93" spans="1:23">
      <c r="A93" s="1193" t="s">
        <v>1722</v>
      </c>
    </row>
  </sheetData>
  <mergeCells count="71">
    <mergeCell ref="V3:W4"/>
    <mergeCell ref="D4:D6"/>
    <mergeCell ref="E4:I4"/>
    <mergeCell ref="J4:K4"/>
    <mergeCell ref="L4:M4"/>
    <mergeCell ref="A1:K1"/>
    <mergeCell ref="A3:C6"/>
    <mergeCell ref="D3:I3"/>
    <mergeCell ref="J3:K3"/>
    <mergeCell ref="L3:U3"/>
    <mergeCell ref="N4:O4"/>
    <mergeCell ref="P4:Q4"/>
    <mergeCell ref="R4:S4"/>
    <mergeCell ref="T4:U4"/>
    <mergeCell ref="E5:E6"/>
    <mergeCell ref="F5:F6"/>
    <mergeCell ref="G5:G6"/>
    <mergeCell ref="H5:I5"/>
    <mergeCell ref="J5:J6"/>
    <mergeCell ref="K5:K6"/>
    <mergeCell ref="W5:W6"/>
    <mergeCell ref="L5:L6"/>
    <mergeCell ref="M5:M6"/>
    <mergeCell ref="N5:N6"/>
    <mergeCell ref="O5:O6"/>
    <mergeCell ref="P5:P6"/>
    <mergeCell ref="Q5:Q6"/>
    <mergeCell ref="R5:R6"/>
    <mergeCell ref="S5:S6"/>
    <mergeCell ref="T5:T6"/>
    <mergeCell ref="U5:U6"/>
    <mergeCell ref="V5:V6"/>
    <mergeCell ref="A7:C7"/>
    <mergeCell ref="B8:C8"/>
    <mergeCell ref="A26:C26"/>
    <mergeCell ref="B27:C27"/>
    <mergeCell ref="A48:C51"/>
    <mergeCell ref="J48:K48"/>
    <mergeCell ref="L48:U48"/>
    <mergeCell ref="V48:W49"/>
    <mergeCell ref="D49:D51"/>
    <mergeCell ref="E49:I49"/>
    <mergeCell ref="J49:K49"/>
    <mergeCell ref="L49:M49"/>
    <mergeCell ref="N49:O49"/>
    <mergeCell ref="P49:Q49"/>
    <mergeCell ref="R49:S49"/>
    <mergeCell ref="D48:I48"/>
    <mergeCell ref="T49:U49"/>
    <mergeCell ref="E50:E51"/>
    <mergeCell ref="F50:F51"/>
    <mergeCell ref="G50:G51"/>
    <mergeCell ref="H50:I50"/>
    <mergeCell ref="J50:J51"/>
    <mergeCell ref="K50:K51"/>
    <mergeCell ref="L50:L51"/>
    <mergeCell ref="M50:M51"/>
    <mergeCell ref="N50:N51"/>
    <mergeCell ref="B73:C73"/>
    <mergeCell ref="U50:U51"/>
    <mergeCell ref="V50:V51"/>
    <mergeCell ref="W50:W51"/>
    <mergeCell ref="A52:C52"/>
    <mergeCell ref="B53:C53"/>
    <mergeCell ref="A72:C72"/>
    <mergeCell ref="O50:O51"/>
    <mergeCell ref="P50:P51"/>
    <mergeCell ref="Q50:Q51"/>
    <mergeCell ref="R50:R51"/>
    <mergeCell ref="S50:S51"/>
    <mergeCell ref="T50:T51"/>
  </mergeCells>
  <phoneticPr fontId="2"/>
  <printOptions horizontalCentered="1"/>
  <pageMargins left="0.39370078740157483" right="0.39370078740157483" top="0.59055118110236227" bottom="0.59055118110236227" header="0.11811023622047245" footer="0.11811023622047245"/>
  <pageSetup paperSize="9" firstPageNumber="51" orientation="portrait" r:id="rId1"/>
  <headerFooter scaleWithDoc="0" alignWithMargins="0">
    <oddFooter>&amp;C&amp;"ＭＳ 明朝,標準"&amp;10&amp;P</oddFooter>
  </headerFooter>
  <rowBreaks count="1" manualBreakCount="1">
    <brk id="47"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D1A45-F792-4230-8C53-42236E0CFD93}">
  <dimension ref="A1:Q113"/>
  <sheetViews>
    <sheetView view="pageBreakPreview" topLeftCell="H70" zoomScaleNormal="100" zoomScaleSheetLayoutView="100" workbookViewId="0">
      <selection activeCell="O4" sqref="O4"/>
    </sheetView>
  </sheetViews>
  <sheetFormatPr defaultColWidth="8.90625" defaultRowHeight="27" customHeight="1"/>
  <cols>
    <col min="1" max="1" width="2.453125" style="1274" hidden="1" customWidth="1"/>
    <col min="2" max="2" width="2.453125" style="1273" hidden="1" customWidth="1"/>
    <col min="3" max="3" width="40.90625" style="1205" hidden="1" customWidth="1"/>
    <col min="4" max="5" width="11.1796875" style="1274" hidden="1" customWidth="1"/>
    <col min="6" max="7" width="11.36328125" style="1274" hidden="1" customWidth="1"/>
    <col min="8" max="9" width="2.453125" style="1274" customWidth="1"/>
    <col min="10" max="10" width="48.1796875" style="1274" bestFit="1" customWidth="1"/>
    <col min="11" max="14" width="10.90625" style="1274" customWidth="1"/>
    <col min="15" max="16384" width="8.90625" style="1274"/>
  </cols>
  <sheetData>
    <row r="1" spans="1:16" s="1196" customFormat="1" ht="30" customHeight="1">
      <c r="B1" s="1197"/>
      <c r="C1" s="1197"/>
      <c r="D1" s="1197"/>
      <c r="E1" s="1197"/>
      <c r="F1" s="1197"/>
      <c r="G1" s="1197"/>
      <c r="H1" s="5052" t="s">
        <v>1723</v>
      </c>
      <c r="I1" s="5052"/>
      <c r="J1" s="5052"/>
      <c r="K1" s="5052"/>
      <c r="L1" s="5052"/>
    </row>
    <row r="2" spans="1:16" s="1198" customFormat="1" ht="15" customHeight="1" thickBot="1">
      <c r="B2" s="1199"/>
      <c r="C2" s="1200"/>
      <c r="F2" s="1201"/>
      <c r="G2" s="1201"/>
      <c r="I2" s="1201"/>
      <c r="J2" s="1201"/>
      <c r="K2" s="1201"/>
      <c r="L2" s="1202"/>
      <c r="M2" s="1201"/>
      <c r="N2" s="1202" t="s">
        <v>1724</v>
      </c>
    </row>
    <row r="3" spans="1:16" s="1205" customFormat="1" ht="15.65" customHeight="1">
      <c r="A3" s="5053" t="s">
        <v>1725</v>
      </c>
      <c r="B3" s="5054"/>
      <c r="C3" s="5055"/>
      <c r="D3" s="5059" t="s">
        <v>1726</v>
      </c>
      <c r="E3" s="5059"/>
      <c r="F3" s="5060" t="s">
        <v>1727</v>
      </c>
      <c r="G3" s="5061"/>
      <c r="H3" s="5054" t="s">
        <v>1725</v>
      </c>
      <c r="I3" s="5055"/>
      <c r="J3" s="5055"/>
      <c r="K3" s="5062" t="s">
        <v>1583</v>
      </c>
      <c r="L3" s="5063"/>
      <c r="M3" s="5046" t="s">
        <v>349</v>
      </c>
      <c r="N3" s="5047"/>
      <c r="O3" s="1203"/>
      <c r="P3" s="1204"/>
    </row>
    <row r="4" spans="1:16" s="1205" customFormat="1" ht="15.65" customHeight="1">
      <c r="A4" s="5056"/>
      <c r="B4" s="5057"/>
      <c r="C4" s="5058"/>
      <c r="D4" s="1206" t="s">
        <v>1682</v>
      </c>
      <c r="E4" s="1206" t="s">
        <v>1683</v>
      </c>
      <c r="F4" s="1207" t="s">
        <v>1682</v>
      </c>
      <c r="G4" s="1208" t="s">
        <v>1683</v>
      </c>
      <c r="H4" s="5057"/>
      <c r="I4" s="5058"/>
      <c r="J4" s="5058"/>
      <c r="K4" s="1209" t="s">
        <v>1682</v>
      </c>
      <c r="L4" s="1210" t="s">
        <v>1683</v>
      </c>
      <c r="M4" s="1211" t="s">
        <v>1682</v>
      </c>
      <c r="N4" s="1212" t="s">
        <v>1683</v>
      </c>
      <c r="O4" s="1203"/>
      <c r="P4" s="1204"/>
    </row>
    <row r="5" spans="1:16" s="1221" customFormat="1" ht="12.65" customHeight="1">
      <c r="A5" s="5048" t="s">
        <v>1728</v>
      </c>
      <c r="B5" s="5048"/>
      <c r="C5" s="5049"/>
      <c r="D5" s="1213">
        <v>5320</v>
      </c>
      <c r="E5" s="1214">
        <v>35899</v>
      </c>
      <c r="F5" s="1215">
        <v>4932</v>
      </c>
      <c r="G5" s="1215">
        <v>34978</v>
      </c>
      <c r="H5" s="5050" t="s">
        <v>1729</v>
      </c>
      <c r="I5" s="5051"/>
      <c r="J5" s="5051"/>
      <c r="K5" s="1216">
        <f>SUM(K6,K9,K11,K13,K17,K40,K42,K48,K55,K68,K75,K79,K84,K88,K92,K95,K99,K102)</f>
        <v>3859</v>
      </c>
      <c r="L5" s="1217">
        <f>SUM(L6,L9,L11,L13,L17,L40,L42,L48,L55,L68,L75,L79,L84,L88,L92,L95,L99,L102)</f>
        <v>30692</v>
      </c>
      <c r="M5" s="1218">
        <f>SUM(M6,M9,M11,M13,M17,M40,M42,M48,M55,M68,M75,M79,M84,M88,M92,M95,M99,M102)</f>
        <v>3666</v>
      </c>
      <c r="N5" s="1218">
        <f>SUM(N6,N9,N11,N13,N17,N40,N42,N48,N55,N68,N75,N79,N84,N88,N92,N95,N99,N102)</f>
        <v>29323</v>
      </c>
      <c r="O5" s="1219"/>
      <c r="P5" s="1220"/>
    </row>
    <row r="6" spans="1:16" s="1228" customFormat="1" ht="12.65" customHeight="1">
      <c r="A6" s="1222"/>
      <c r="B6" s="1223" t="s">
        <v>1117</v>
      </c>
      <c r="C6" s="1224" t="s">
        <v>1118</v>
      </c>
      <c r="D6" s="1213">
        <v>2</v>
      </c>
      <c r="E6" s="1214">
        <v>115</v>
      </c>
      <c r="F6" s="1215">
        <v>3</v>
      </c>
      <c r="G6" s="1215">
        <v>38</v>
      </c>
      <c r="H6" s="1215"/>
      <c r="I6" s="1225" t="s">
        <v>1117</v>
      </c>
      <c r="J6" s="1226" t="s">
        <v>1730</v>
      </c>
      <c r="K6" s="1213">
        <v>13</v>
      </c>
      <c r="L6" s="1215">
        <v>104</v>
      </c>
      <c r="M6" s="1227">
        <v>15</v>
      </c>
      <c r="N6" s="1227">
        <v>122</v>
      </c>
    </row>
    <row r="7" spans="1:16" s="1239" customFormat="1" ht="12.65" customHeight="1">
      <c r="A7" s="1229"/>
      <c r="B7" s="1230"/>
      <c r="C7" s="1231" t="s">
        <v>1731</v>
      </c>
      <c r="D7" s="1232" t="s">
        <v>284</v>
      </c>
      <c r="E7" s="1233" t="s">
        <v>284</v>
      </c>
      <c r="F7" s="1234">
        <v>3</v>
      </c>
      <c r="G7" s="1234">
        <v>38</v>
      </c>
      <c r="H7" s="1235"/>
      <c r="I7" s="1236"/>
      <c r="J7" s="1237" t="s">
        <v>1732</v>
      </c>
      <c r="K7" s="1232">
        <v>10</v>
      </c>
      <c r="L7" s="1234">
        <v>93</v>
      </c>
      <c r="M7" s="1238">
        <v>12</v>
      </c>
      <c r="N7" s="1238">
        <v>114</v>
      </c>
    </row>
    <row r="8" spans="1:16" s="1243" customFormat="1" ht="12.65" customHeight="1">
      <c r="A8" s="1229"/>
      <c r="B8" s="1230" t="s">
        <v>1119</v>
      </c>
      <c r="C8" s="1240" t="s">
        <v>1120</v>
      </c>
      <c r="D8" s="1241">
        <v>1</v>
      </c>
      <c r="E8" s="1242" t="s">
        <v>1733</v>
      </c>
      <c r="F8" s="1235">
        <v>1</v>
      </c>
      <c r="G8" s="1235" t="s">
        <v>1733</v>
      </c>
      <c r="H8" s="1235"/>
      <c r="I8" s="1236"/>
      <c r="J8" s="1237" t="s">
        <v>1734</v>
      </c>
      <c r="K8" s="1232">
        <v>3</v>
      </c>
      <c r="L8" s="1234">
        <v>11</v>
      </c>
      <c r="M8" s="1238">
        <v>3</v>
      </c>
      <c r="N8" s="1238">
        <v>8</v>
      </c>
    </row>
    <row r="9" spans="1:16" s="1228" customFormat="1" ht="12.65" customHeight="1">
      <c r="A9" s="1222"/>
      <c r="B9" s="1223" t="s">
        <v>1121</v>
      </c>
      <c r="C9" s="1224" t="s">
        <v>1031</v>
      </c>
      <c r="D9" s="1213">
        <v>1</v>
      </c>
      <c r="E9" s="1214" t="s">
        <v>1733</v>
      </c>
      <c r="F9" s="1215">
        <v>1</v>
      </c>
      <c r="G9" s="1215" t="s">
        <v>1733</v>
      </c>
      <c r="H9" s="1215"/>
      <c r="I9" s="1225" t="s">
        <v>1119</v>
      </c>
      <c r="J9" s="1226" t="s">
        <v>1735</v>
      </c>
      <c r="K9" s="1213">
        <v>2</v>
      </c>
      <c r="L9" s="1215">
        <v>26</v>
      </c>
      <c r="M9" s="1227">
        <v>3</v>
      </c>
      <c r="N9" s="1227">
        <v>34</v>
      </c>
    </row>
    <row r="10" spans="1:16" s="1239" customFormat="1" ht="12.65" customHeight="1">
      <c r="A10" s="1229"/>
      <c r="B10" s="1230"/>
      <c r="C10" s="1240" t="s">
        <v>1736</v>
      </c>
      <c r="D10" s="1232" t="s">
        <v>284</v>
      </c>
      <c r="E10" s="1233" t="s">
        <v>284</v>
      </c>
      <c r="F10" s="1234">
        <v>2</v>
      </c>
      <c r="G10" s="1234" t="s">
        <v>1733</v>
      </c>
      <c r="H10" s="1235"/>
      <c r="I10" s="1236"/>
      <c r="J10" s="1237" t="s">
        <v>1737</v>
      </c>
      <c r="K10" s="1232">
        <v>2</v>
      </c>
      <c r="L10" s="1234">
        <v>26</v>
      </c>
      <c r="M10" s="1238">
        <v>3</v>
      </c>
      <c r="N10" s="1238">
        <v>34</v>
      </c>
    </row>
    <row r="11" spans="1:16" s="1248" customFormat="1" ht="12.65" customHeight="1">
      <c r="A11" s="1222"/>
      <c r="B11" s="1223"/>
      <c r="C11" s="1244" t="s">
        <v>1738</v>
      </c>
      <c r="D11" s="1245" t="s">
        <v>284</v>
      </c>
      <c r="E11" s="1246" t="s">
        <v>284</v>
      </c>
      <c r="F11" s="1247">
        <v>1</v>
      </c>
      <c r="G11" s="1247" t="s">
        <v>1733</v>
      </c>
      <c r="H11" s="1215"/>
      <c r="I11" s="1225" t="s">
        <v>1121</v>
      </c>
      <c r="J11" s="1226" t="s">
        <v>1739</v>
      </c>
      <c r="K11" s="1213">
        <v>2</v>
      </c>
      <c r="L11" s="1215">
        <v>13</v>
      </c>
      <c r="M11" s="1227">
        <v>1</v>
      </c>
      <c r="N11" s="1227">
        <v>4</v>
      </c>
    </row>
    <row r="12" spans="1:16" s="1243" customFormat="1" ht="12.65" customHeight="1">
      <c r="A12" s="1229"/>
      <c r="B12" s="1230" t="s">
        <v>1122</v>
      </c>
      <c r="C12" s="1240" t="s">
        <v>1032</v>
      </c>
      <c r="D12" s="1241">
        <v>1</v>
      </c>
      <c r="E12" s="1242" t="s">
        <v>1733</v>
      </c>
      <c r="F12" s="1235" t="s">
        <v>1039</v>
      </c>
      <c r="G12" s="1235" t="s">
        <v>1039</v>
      </c>
      <c r="H12" s="1235"/>
      <c r="I12" s="1236"/>
      <c r="J12" s="1237" t="s">
        <v>1740</v>
      </c>
      <c r="K12" s="1232">
        <v>2</v>
      </c>
      <c r="L12" s="1234">
        <v>13</v>
      </c>
      <c r="M12" s="1238">
        <v>1</v>
      </c>
      <c r="N12" s="1238">
        <v>4</v>
      </c>
    </row>
    <row r="13" spans="1:16" s="1248" customFormat="1" ht="12.65" customHeight="1">
      <c r="A13" s="1222"/>
      <c r="B13" s="1223"/>
      <c r="C13" s="1244" t="s">
        <v>1741</v>
      </c>
      <c r="D13" s="1245">
        <v>1</v>
      </c>
      <c r="E13" s="1246" t="s">
        <v>1733</v>
      </c>
      <c r="F13" s="1247" t="s">
        <v>1039</v>
      </c>
      <c r="G13" s="1247" t="s">
        <v>1039</v>
      </c>
      <c r="H13" s="1215"/>
      <c r="I13" s="1225" t="s">
        <v>1122</v>
      </c>
      <c r="J13" s="1226" t="s">
        <v>1742</v>
      </c>
      <c r="K13" s="1213">
        <v>328</v>
      </c>
      <c r="L13" s="1215">
        <v>1540</v>
      </c>
      <c r="M13" s="1227">
        <v>315</v>
      </c>
      <c r="N13" s="1227">
        <v>1481</v>
      </c>
    </row>
    <row r="14" spans="1:16" s="1243" customFormat="1" ht="12.65" customHeight="1">
      <c r="A14" s="1229"/>
      <c r="B14" s="1230" t="s">
        <v>1123</v>
      </c>
      <c r="C14" s="1240" t="s">
        <v>1033</v>
      </c>
      <c r="D14" s="1241">
        <v>451</v>
      </c>
      <c r="E14" s="1242">
        <v>2596</v>
      </c>
      <c r="F14" s="1235">
        <v>410</v>
      </c>
      <c r="G14" s="1235">
        <v>2146</v>
      </c>
      <c r="H14" s="1235"/>
      <c r="I14" s="1236"/>
      <c r="J14" s="1237" t="s">
        <v>1743</v>
      </c>
      <c r="K14" s="1232">
        <v>128</v>
      </c>
      <c r="L14" s="1234">
        <v>700</v>
      </c>
      <c r="M14" s="1238">
        <v>130</v>
      </c>
      <c r="N14" s="1238">
        <v>744</v>
      </c>
    </row>
    <row r="15" spans="1:16" s="1239" customFormat="1" ht="12.65" customHeight="1">
      <c r="A15" s="1229"/>
      <c r="B15" s="1230"/>
      <c r="C15" s="1231" t="s">
        <v>1744</v>
      </c>
      <c r="D15" s="1232" t="s">
        <v>284</v>
      </c>
      <c r="E15" s="1233" t="s">
        <v>284</v>
      </c>
      <c r="F15" s="1234">
        <v>154</v>
      </c>
      <c r="G15" s="1234">
        <v>1042</v>
      </c>
      <c r="H15" s="1235"/>
      <c r="I15" s="1236"/>
      <c r="J15" s="1237" t="s">
        <v>1745</v>
      </c>
      <c r="K15" s="1232">
        <v>116</v>
      </c>
      <c r="L15" s="1234">
        <v>404</v>
      </c>
      <c r="M15" s="1238">
        <v>110</v>
      </c>
      <c r="N15" s="1238">
        <v>333</v>
      </c>
    </row>
    <row r="16" spans="1:16" s="1239" customFormat="1" ht="12.65" customHeight="1">
      <c r="A16" s="1229"/>
      <c r="B16" s="1230"/>
      <c r="C16" s="1231" t="s">
        <v>1746</v>
      </c>
      <c r="D16" s="1232" t="s">
        <v>284</v>
      </c>
      <c r="E16" s="1233" t="s">
        <v>284</v>
      </c>
      <c r="F16" s="1234">
        <v>170</v>
      </c>
      <c r="G16" s="1234">
        <v>595</v>
      </c>
      <c r="H16" s="1235"/>
      <c r="I16" s="1236"/>
      <c r="J16" s="1237" t="s">
        <v>1747</v>
      </c>
      <c r="K16" s="1232">
        <v>84</v>
      </c>
      <c r="L16" s="1234">
        <v>436</v>
      </c>
      <c r="M16" s="1238">
        <v>74</v>
      </c>
      <c r="N16" s="1238">
        <v>394</v>
      </c>
    </row>
    <row r="17" spans="1:14" s="1248" customFormat="1" ht="12.65" customHeight="1">
      <c r="A17" s="1222"/>
      <c r="B17" s="1223"/>
      <c r="C17" s="1244" t="s">
        <v>1748</v>
      </c>
      <c r="D17" s="1245" t="s">
        <v>284</v>
      </c>
      <c r="E17" s="1246" t="s">
        <v>284</v>
      </c>
      <c r="F17" s="1247">
        <v>86</v>
      </c>
      <c r="G17" s="1247">
        <v>509</v>
      </c>
      <c r="H17" s="1215"/>
      <c r="I17" s="1225" t="s">
        <v>1123</v>
      </c>
      <c r="J17" s="1226" t="s">
        <v>1749</v>
      </c>
      <c r="K17" s="1213">
        <v>872</v>
      </c>
      <c r="L17" s="1215">
        <v>9915</v>
      </c>
      <c r="M17" s="1227">
        <v>825</v>
      </c>
      <c r="N17" s="1227">
        <v>9232</v>
      </c>
    </row>
    <row r="18" spans="1:14" s="1243" customFormat="1" ht="12.65" customHeight="1">
      <c r="A18" s="1229"/>
      <c r="B18" s="1230" t="s">
        <v>1124</v>
      </c>
      <c r="C18" s="1240" t="s">
        <v>1034</v>
      </c>
      <c r="D18" s="1241">
        <v>1263</v>
      </c>
      <c r="E18" s="1242">
        <v>9588</v>
      </c>
      <c r="F18" s="1235">
        <v>1145</v>
      </c>
      <c r="G18" s="1235">
        <v>8618</v>
      </c>
      <c r="H18" s="1235"/>
      <c r="I18" s="1236"/>
      <c r="J18" s="1237" t="s">
        <v>1750</v>
      </c>
      <c r="K18" s="1232">
        <v>79</v>
      </c>
      <c r="L18" s="1234">
        <v>1550</v>
      </c>
      <c r="M18" s="1238">
        <v>71</v>
      </c>
      <c r="N18" s="1238">
        <v>1436</v>
      </c>
    </row>
    <row r="19" spans="1:14" s="1239" customFormat="1" ht="12.65" customHeight="1">
      <c r="A19" s="1229"/>
      <c r="B19" s="1230"/>
      <c r="C19" s="1231" t="s">
        <v>1751</v>
      </c>
      <c r="D19" s="1232" t="s">
        <v>284</v>
      </c>
      <c r="E19" s="1233" t="s">
        <v>284</v>
      </c>
      <c r="F19" s="1234">
        <v>66</v>
      </c>
      <c r="G19" s="1234">
        <v>1130</v>
      </c>
      <c r="H19" s="1235"/>
      <c r="I19" s="1236"/>
      <c r="J19" s="1237" t="s">
        <v>1752</v>
      </c>
      <c r="K19" s="1232">
        <v>6</v>
      </c>
      <c r="L19" s="1234">
        <v>69</v>
      </c>
      <c r="M19" s="1238">
        <v>7</v>
      </c>
      <c r="N19" s="1238">
        <v>89</v>
      </c>
    </row>
    <row r="20" spans="1:14" s="1239" customFormat="1" ht="12.65" customHeight="1">
      <c r="A20" s="1229"/>
      <c r="B20" s="1230"/>
      <c r="C20" s="1231" t="s">
        <v>1753</v>
      </c>
      <c r="D20" s="1232" t="s">
        <v>284</v>
      </c>
      <c r="E20" s="1233" t="s">
        <v>284</v>
      </c>
      <c r="F20" s="1234">
        <v>5</v>
      </c>
      <c r="G20" s="1234">
        <v>46</v>
      </c>
      <c r="H20" s="1235"/>
      <c r="I20" s="1236"/>
      <c r="J20" s="1237" t="s">
        <v>1754</v>
      </c>
      <c r="K20" s="1232">
        <v>83</v>
      </c>
      <c r="L20" s="1234">
        <v>514</v>
      </c>
      <c r="M20" s="1238">
        <v>89</v>
      </c>
      <c r="N20" s="1238">
        <v>597</v>
      </c>
    </row>
    <row r="21" spans="1:14" s="1239" customFormat="1" ht="12.65" customHeight="1">
      <c r="A21" s="1229"/>
      <c r="B21" s="1230"/>
      <c r="C21" s="1231" t="s">
        <v>1755</v>
      </c>
      <c r="D21" s="1232" t="s">
        <v>284</v>
      </c>
      <c r="E21" s="1233" t="s">
        <v>284</v>
      </c>
      <c r="F21" s="1234">
        <v>9</v>
      </c>
      <c r="G21" s="1234">
        <v>80</v>
      </c>
      <c r="H21" s="1235"/>
      <c r="I21" s="1236"/>
      <c r="J21" s="1237" t="s">
        <v>1756</v>
      </c>
      <c r="K21" s="1232">
        <v>29</v>
      </c>
      <c r="L21" s="1234">
        <v>188</v>
      </c>
      <c r="M21" s="1238">
        <v>31</v>
      </c>
      <c r="N21" s="1238">
        <v>142</v>
      </c>
    </row>
    <row r="22" spans="1:14" s="1239" customFormat="1" ht="12.65" customHeight="1">
      <c r="A22" s="1229"/>
      <c r="B22" s="1230"/>
      <c r="C22" s="1231" t="s">
        <v>1757</v>
      </c>
      <c r="D22" s="1232" t="s">
        <v>284</v>
      </c>
      <c r="E22" s="1233" t="s">
        <v>284</v>
      </c>
      <c r="F22" s="1234">
        <v>70</v>
      </c>
      <c r="G22" s="1234">
        <v>237</v>
      </c>
      <c r="H22" s="1235"/>
      <c r="I22" s="1236"/>
      <c r="J22" s="1237" t="s">
        <v>1758</v>
      </c>
      <c r="K22" s="1232">
        <v>34</v>
      </c>
      <c r="L22" s="1234">
        <v>165</v>
      </c>
      <c r="M22" s="1238">
        <v>36</v>
      </c>
      <c r="N22" s="1238">
        <v>108</v>
      </c>
    </row>
    <row r="23" spans="1:14" s="1239" customFormat="1" ht="12.65" customHeight="1">
      <c r="A23" s="1229"/>
      <c r="B23" s="1230"/>
      <c r="C23" s="1231" t="s">
        <v>1759</v>
      </c>
      <c r="D23" s="1232" t="s">
        <v>284</v>
      </c>
      <c r="E23" s="1233" t="s">
        <v>284</v>
      </c>
      <c r="F23" s="1234">
        <v>45</v>
      </c>
      <c r="G23" s="1234">
        <v>139</v>
      </c>
      <c r="H23" s="1235"/>
      <c r="I23" s="1236"/>
      <c r="J23" s="1237" t="s">
        <v>1760</v>
      </c>
      <c r="K23" s="1232">
        <v>22</v>
      </c>
      <c r="L23" s="1234">
        <v>157</v>
      </c>
      <c r="M23" s="1238">
        <v>22</v>
      </c>
      <c r="N23" s="1238">
        <v>174</v>
      </c>
    </row>
    <row r="24" spans="1:14" s="1239" customFormat="1" ht="12.65" customHeight="1">
      <c r="A24" s="1229"/>
      <c r="B24" s="1230"/>
      <c r="C24" s="1231" t="s">
        <v>1761</v>
      </c>
      <c r="D24" s="1232" t="s">
        <v>284</v>
      </c>
      <c r="E24" s="1233" t="s">
        <v>284</v>
      </c>
      <c r="F24" s="1234">
        <v>28</v>
      </c>
      <c r="G24" s="1234">
        <v>212</v>
      </c>
      <c r="H24" s="1235"/>
      <c r="I24" s="1236"/>
      <c r="J24" s="1237" t="s">
        <v>1762</v>
      </c>
      <c r="K24" s="1232">
        <v>16</v>
      </c>
      <c r="L24" s="1234">
        <v>405</v>
      </c>
      <c r="M24" s="1238">
        <v>15</v>
      </c>
      <c r="N24" s="1238">
        <v>66</v>
      </c>
    </row>
    <row r="25" spans="1:14" s="1239" customFormat="1" ht="12.65" customHeight="1">
      <c r="A25" s="1229"/>
      <c r="B25" s="1230"/>
      <c r="C25" s="1231" t="s">
        <v>1763</v>
      </c>
      <c r="D25" s="1232" t="s">
        <v>284</v>
      </c>
      <c r="E25" s="1233" t="s">
        <v>284</v>
      </c>
      <c r="F25" s="1234">
        <v>19</v>
      </c>
      <c r="G25" s="1234">
        <v>136</v>
      </c>
      <c r="H25" s="1235"/>
      <c r="I25" s="1236"/>
      <c r="J25" s="1237" t="s">
        <v>1764</v>
      </c>
      <c r="K25" s="1232">
        <v>2</v>
      </c>
      <c r="L25" s="1234">
        <v>3</v>
      </c>
      <c r="M25" s="1238">
        <v>2</v>
      </c>
      <c r="N25" s="1238">
        <v>3</v>
      </c>
    </row>
    <row r="26" spans="1:14" s="1239" customFormat="1" ht="12.65" customHeight="1">
      <c r="A26" s="1229"/>
      <c r="B26" s="1230"/>
      <c r="C26" s="1231"/>
      <c r="D26" s="1232"/>
      <c r="E26" s="1233"/>
      <c r="F26" s="1234"/>
      <c r="G26" s="1234"/>
      <c r="H26" s="1235"/>
      <c r="I26" s="1236"/>
      <c r="J26" s="1237" t="s">
        <v>1765</v>
      </c>
      <c r="K26" s="1232">
        <v>40</v>
      </c>
      <c r="L26" s="1234">
        <v>469</v>
      </c>
      <c r="M26" s="1238">
        <v>34</v>
      </c>
      <c r="N26" s="1238">
        <v>433</v>
      </c>
    </row>
    <row r="27" spans="1:14" s="1239" customFormat="1" ht="12.65" customHeight="1">
      <c r="A27" s="1229"/>
      <c r="B27" s="1230"/>
      <c r="C27" s="1231" t="s">
        <v>1766</v>
      </c>
      <c r="D27" s="1232" t="s">
        <v>284</v>
      </c>
      <c r="E27" s="1233" t="s">
        <v>284</v>
      </c>
      <c r="F27" s="1234">
        <v>2</v>
      </c>
      <c r="G27" s="1234" t="s">
        <v>1733</v>
      </c>
      <c r="H27" s="1235"/>
      <c r="I27" s="1236"/>
      <c r="J27" s="1237" t="s">
        <v>1767</v>
      </c>
      <c r="K27" s="1249" t="s">
        <v>1012</v>
      </c>
      <c r="L27" s="1250" t="s">
        <v>1012</v>
      </c>
      <c r="M27" s="1251" t="s">
        <v>1012</v>
      </c>
      <c r="N27" s="1251" t="s">
        <v>1012</v>
      </c>
    </row>
    <row r="28" spans="1:14" s="1239" customFormat="1" ht="12.65" customHeight="1">
      <c r="A28" s="1252"/>
      <c r="B28" s="1230"/>
      <c r="C28" s="1231" t="s">
        <v>1768</v>
      </c>
      <c r="D28" s="1232" t="s">
        <v>284</v>
      </c>
      <c r="E28" s="1233" t="s">
        <v>284</v>
      </c>
      <c r="F28" s="1234">
        <v>72</v>
      </c>
      <c r="G28" s="1234">
        <v>326</v>
      </c>
      <c r="H28" s="1235"/>
      <c r="I28" s="1236"/>
      <c r="J28" s="1237" t="s">
        <v>1769</v>
      </c>
      <c r="K28" s="1232">
        <v>34</v>
      </c>
      <c r="L28" s="1234">
        <v>265</v>
      </c>
      <c r="M28" s="1238">
        <v>36</v>
      </c>
      <c r="N28" s="1238">
        <v>273</v>
      </c>
    </row>
    <row r="29" spans="1:14" s="1239" customFormat="1" ht="12.65" customHeight="1">
      <c r="A29" s="1252"/>
      <c r="B29" s="1230"/>
      <c r="C29" s="1231" t="s">
        <v>1770</v>
      </c>
      <c r="D29" s="1232" t="s">
        <v>284</v>
      </c>
      <c r="E29" s="1233" t="s">
        <v>284</v>
      </c>
      <c r="F29" s="1234">
        <v>1</v>
      </c>
      <c r="G29" s="1234" t="s">
        <v>1733</v>
      </c>
      <c r="H29" s="1235"/>
      <c r="I29" s="1236"/>
      <c r="J29" s="1237" t="s">
        <v>1771</v>
      </c>
      <c r="K29" s="1232">
        <v>7</v>
      </c>
      <c r="L29" s="1234">
        <v>120</v>
      </c>
      <c r="M29" s="1238">
        <v>13</v>
      </c>
      <c r="N29" s="1238">
        <v>148</v>
      </c>
    </row>
    <row r="30" spans="1:14" s="1239" customFormat="1" ht="12.65" customHeight="1">
      <c r="A30" s="1252"/>
      <c r="B30" s="1230"/>
      <c r="C30" s="1231" t="s">
        <v>1772</v>
      </c>
      <c r="D30" s="1232" t="s">
        <v>284</v>
      </c>
      <c r="E30" s="1233" t="s">
        <v>284</v>
      </c>
      <c r="F30" s="1234">
        <v>37</v>
      </c>
      <c r="G30" s="1234">
        <v>278</v>
      </c>
      <c r="H30" s="1235"/>
      <c r="I30" s="1236"/>
      <c r="J30" s="1237" t="s">
        <v>1773</v>
      </c>
      <c r="K30" s="1232">
        <v>2</v>
      </c>
      <c r="L30" s="1234">
        <v>16</v>
      </c>
      <c r="M30" s="1238">
        <v>2</v>
      </c>
      <c r="N30" s="1238">
        <v>16</v>
      </c>
    </row>
    <row r="31" spans="1:14" s="1239" customFormat="1" ht="12.65" customHeight="1">
      <c r="A31" s="1252"/>
      <c r="B31" s="1230"/>
      <c r="C31" s="1231" t="s">
        <v>1774</v>
      </c>
      <c r="D31" s="1232" t="s">
        <v>284</v>
      </c>
      <c r="E31" s="1233" t="s">
        <v>284</v>
      </c>
      <c r="F31" s="1234">
        <v>3</v>
      </c>
      <c r="G31" s="1234">
        <v>55</v>
      </c>
      <c r="H31" s="1235"/>
      <c r="I31" s="1236"/>
      <c r="J31" s="1237" t="s">
        <v>1775</v>
      </c>
      <c r="K31" s="1232">
        <v>43</v>
      </c>
      <c r="L31" s="1234">
        <v>736</v>
      </c>
      <c r="M31" s="1238">
        <v>38</v>
      </c>
      <c r="N31" s="1238">
        <v>775</v>
      </c>
    </row>
    <row r="32" spans="1:14" s="1239" customFormat="1" ht="12.65" customHeight="1">
      <c r="A32" s="1252"/>
      <c r="B32" s="1230"/>
      <c r="C32" s="1231" t="s">
        <v>1776</v>
      </c>
      <c r="D32" s="1232" t="s">
        <v>284</v>
      </c>
      <c r="E32" s="1233" t="s">
        <v>284</v>
      </c>
      <c r="F32" s="1234">
        <v>2</v>
      </c>
      <c r="G32" s="1234" t="s">
        <v>1733</v>
      </c>
      <c r="H32" s="1235"/>
      <c r="I32" s="1236"/>
      <c r="J32" s="1237" t="s">
        <v>1777</v>
      </c>
      <c r="K32" s="1232">
        <v>32</v>
      </c>
      <c r="L32" s="1234">
        <v>1273</v>
      </c>
      <c r="M32" s="1238">
        <v>24</v>
      </c>
      <c r="N32" s="1238">
        <v>598</v>
      </c>
    </row>
    <row r="33" spans="1:16" s="1239" customFormat="1" ht="12.65" customHeight="1">
      <c r="A33" s="1252"/>
      <c r="B33" s="1230"/>
      <c r="C33" s="1231"/>
      <c r="D33" s="1232"/>
      <c r="E33" s="1233"/>
      <c r="F33" s="1234"/>
      <c r="G33" s="1234"/>
      <c r="H33" s="1235"/>
      <c r="I33" s="1236"/>
      <c r="J33" s="1237" t="s">
        <v>1778</v>
      </c>
      <c r="K33" s="1232">
        <v>44</v>
      </c>
      <c r="L33" s="1234">
        <v>1269</v>
      </c>
      <c r="M33" s="1238">
        <v>42</v>
      </c>
      <c r="N33" s="1238">
        <v>1122</v>
      </c>
    </row>
    <row r="34" spans="1:16" s="1239" customFormat="1" ht="12.65" customHeight="1">
      <c r="A34" s="1252"/>
      <c r="B34" s="1230"/>
      <c r="C34" s="1231"/>
      <c r="D34" s="1232"/>
      <c r="E34" s="1233"/>
      <c r="F34" s="1234"/>
      <c r="G34" s="1234"/>
      <c r="H34" s="1235"/>
      <c r="I34" s="1236"/>
      <c r="J34" s="1237" t="s">
        <v>1779</v>
      </c>
      <c r="K34" s="1232">
        <v>3</v>
      </c>
      <c r="L34" s="1234">
        <v>88</v>
      </c>
      <c r="M34" s="1238">
        <v>2</v>
      </c>
      <c r="N34" s="1238">
        <v>11</v>
      </c>
    </row>
    <row r="35" spans="1:16" s="1239" customFormat="1" ht="12.65" customHeight="1">
      <c r="A35" s="1252"/>
      <c r="B35" s="1230"/>
      <c r="C35" s="1231"/>
      <c r="D35" s="1232"/>
      <c r="E35" s="1233"/>
      <c r="F35" s="1234"/>
      <c r="G35" s="1234"/>
      <c r="H35" s="1235"/>
      <c r="I35" s="1236"/>
      <c r="J35" s="1253" t="s">
        <v>1780</v>
      </c>
      <c r="K35" s="1232">
        <v>5</v>
      </c>
      <c r="L35" s="1234">
        <v>813</v>
      </c>
      <c r="M35" s="1238">
        <v>4</v>
      </c>
      <c r="N35" s="1238">
        <v>450</v>
      </c>
    </row>
    <row r="36" spans="1:16" s="1239" customFormat="1" ht="12.65" customHeight="1">
      <c r="A36" s="1252"/>
      <c r="B36" s="1230"/>
      <c r="C36" s="1231" t="s">
        <v>1781</v>
      </c>
      <c r="D36" s="1232" t="s">
        <v>284</v>
      </c>
      <c r="E36" s="1233" t="s">
        <v>284</v>
      </c>
      <c r="F36" s="1234">
        <v>38</v>
      </c>
      <c r="G36" s="1234">
        <v>673</v>
      </c>
      <c r="H36" s="1235"/>
      <c r="I36" s="1236"/>
      <c r="J36" s="1237" t="s">
        <v>1782</v>
      </c>
      <c r="K36" s="1232">
        <v>9</v>
      </c>
      <c r="L36" s="1234">
        <v>114</v>
      </c>
      <c r="M36" s="1238">
        <v>9</v>
      </c>
      <c r="N36" s="1238">
        <v>199</v>
      </c>
    </row>
    <row r="37" spans="1:16" s="1239" customFormat="1" ht="12.65" customHeight="1">
      <c r="A37" s="1252"/>
      <c r="B37" s="1230"/>
      <c r="C37" s="1231" t="s">
        <v>1783</v>
      </c>
      <c r="D37" s="1232" t="s">
        <v>284</v>
      </c>
      <c r="E37" s="1233" t="s">
        <v>284</v>
      </c>
      <c r="F37" s="1234">
        <v>76</v>
      </c>
      <c r="G37" s="1234">
        <v>2007</v>
      </c>
      <c r="H37" s="1235"/>
      <c r="I37" s="1236"/>
      <c r="J37" s="1237" t="s">
        <v>1784</v>
      </c>
      <c r="K37" s="1232">
        <v>2</v>
      </c>
      <c r="L37" s="1234">
        <v>129</v>
      </c>
      <c r="M37" s="1238">
        <v>2</v>
      </c>
      <c r="N37" s="1238">
        <v>101</v>
      </c>
      <c r="P37" s="1254"/>
    </row>
    <row r="38" spans="1:16" s="1239" customFormat="1" ht="12.65" customHeight="1">
      <c r="A38" s="1252"/>
      <c r="B38" s="1230"/>
      <c r="C38" s="1231" t="s">
        <v>1785</v>
      </c>
      <c r="D38" s="1232" t="s">
        <v>284</v>
      </c>
      <c r="E38" s="1233" t="s">
        <v>284</v>
      </c>
      <c r="F38" s="1234">
        <v>17</v>
      </c>
      <c r="G38" s="1234">
        <v>249</v>
      </c>
      <c r="H38" s="1235"/>
      <c r="I38" s="1236"/>
      <c r="J38" s="1237" t="s">
        <v>1786</v>
      </c>
      <c r="K38" s="1232">
        <v>26</v>
      </c>
      <c r="L38" s="1234">
        <v>443</v>
      </c>
      <c r="M38" s="1238">
        <v>30</v>
      </c>
      <c r="N38" s="1238">
        <v>1112</v>
      </c>
    </row>
    <row r="39" spans="1:16" s="1239" customFormat="1" ht="12.65" customHeight="1">
      <c r="A39" s="1252"/>
      <c r="B39" s="1230"/>
      <c r="C39" s="1231" t="s">
        <v>1787</v>
      </c>
      <c r="D39" s="1232" t="s">
        <v>284</v>
      </c>
      <c r="E39" s="1233" t="s">
        <v>284</v>
      </c>
      <c r="F39" s="1234">
        <v>506</v>
      </c>
      <c r="G39" s="1234">
        <v>1586</v>
      </c>
      <c r="H39" s="1252"/>
      <c r="I39" s="1230"/>
      <c r="J39" s="1237" t="s">
        <v>1788</v>
      </c>
      <c r="K39" s="1232">
        <v>354</v>
      </c>
      <c r="L39" s="1234">
        <v>1129</v>
      </c>
      <c r="M39" s="1238">
        <v>316</v>
      </c>
      <c r="N39" s="1238">
        <v>1379</v>
      </c>
    </row>
    <row r="40" spans="1:16" s="1228" customFormat="1" ht="12.65" customHeight="1">
      <c r="A40" s="1222"/>
      <c r="B40" s="1223" t="s">
        <v>1125</v>
      </c>
      <c r="C40" s="1224" t="s">
        <v>1694</v>
      </c>
      <c r="D40" s="1213">
        <v>2</v>
      </c>
      <c r="E40" s="1214" t="s">
        <v>1733</v>
      </c>
      <c r="F40" s="1215">
        <v>7</v>
      </c>
      <c r="G40" s="1215">
        <v>51</v>
      </c>
      <c r="H40" s="1255"/>
      <c r="I40" s="1223" t="s">
        <v>1124</v>
      </c>
      <c r="J40" s="1226" t="s">
        <v>1789</v>
      </c>
      <c r="K40" s="1256" t="s">
        <v>1012</v>
      </c>
      <c r="L40" s="1257" t="s">
        <v>1012</v>
      </c>
      <c r="M40" s="1258" t="s">
        <v>1012</v>
      </c>
      <c r="N40" s="1258" t="s">
        <v>1012</v>
      </c>
      <c r="O40" s="1248"/>
      <c r="P40" s="1248"/>
    </row>
    <row r="41" spans="1:16" s="1239" customFormat="1" ht="12.65" customHeight="1">
      <c r="A41" s="1229"/>
      <c r="B41" s="1230"/>
      <c r="C41" s="1231" t="s">
        <v>1790</v>
      </c>
      <c r="D41" s="1232" t="s">
        <v>284</v>
      </c>
      <c r="E41" s="1233" t="s">
        <v>284</v>
      </c>
      <c r="F41" s="1234" t="s">
        <v>1039</v>
      </c>
      <c r="G41" s="1234" t="s">
        <v>1039</v>
      </c>
      <c r="H41" s="1235"/>
      <c r="I41" s="1236"/>
      <c r="J41" s="1237" t="s">
        <v>1791</v>
      </c>
      <c r="K41" s="1249" t="s">
        <v>1012</v>
      </c>
      <c r="L41" s="1250" t="s">
        <v>1012</v>
      </c>
      <c r="M41" s="1251" t="s">
        <v>1012</v>
      </c>
      <c r="N41" s="1251" t="s">
        <v>1012</v>
      </c>
    </row>
    <row r="42" spans="1:16" s="1248" customFormat="1" ht="12.65" customHeight="1">
      <c r="A42" s="1222"/>
      <c r="B42" s="1223"/>
      <c r="C42" s="1244" t="s">
        <v>1792</v>
      </c>
      <c r="D42" s="1245" t="s">
        <v>284</v>
      </c>
      <c r="E42" s="1246" t="s">
        <v>284</v>
      </c>
      <c r="F42" s="1247">
        <v>1</v>
      </c>
      <c r="G42" s="1247" t="s">
        <v>1733</v>
      </c>
      <c r="H42" s="1215"/>
      <c r="I42" s="1225" t="s">
        <v>1125</v>
      </c>
      <c r="J42" s="1226" t="s">
        <v>1793</v>
      </c>
      <c r="K42" s="1213">
        <v>10</v>
      </c>
      <c r="L42" s="1215">
        <v>150</v>
      </c>
      <c r="M42" s="1227">
        <v>9</v>
      </c>
      <c r="N42" s="1227">
        <v>138</v>
      </c>
    </row>
    <row r="43" spans="1:16" s="1239" customFormat="1" ht="12.65" customHeight="1">
      <c r="A43" s="1229"/>
      <c r="B43" s="1230"/>
      <c r="C43" s="1231" t="s">
        <v>1794</v>
      </c>
      <c r="D43" s="1232" t="s">
        <v>284</v>
      </c>
      <c r="E43" s="1233" t="s">
        <v>284</v>
      </c>
      <c r="F43" s="1234">
        <v>6</v>
      </c>
      <c r="G43" s="1234">
        <v>42</v>
      </c>
      <c r="H43" s="1235"/>
      <c r="I43" s="1236"/>
      <c r="J43" s="1237" t="s">
        <v>1795</v>
      </c>
      <c r="K43" s="1232" t="s">
        <v>1012</v>
      </c>
      <c r="L43" s="1234" t="s">
        <v>1012</v>
      </c>
      <c r="M43" s="1251" t="s">
        <v>1012</v>
      </c>
      <c r="N43" s="1251" t="s">
        <v>1012</v>
      </c>
      <c r="P43" s="1254"/>
    </row>
    <row r="44" spans="1:16" s="1243" customFormat="1" ht="12.65" customHeight="1">
      <c r="A44" s="1229"/>
      <c r="B44" s="1230" t="s">
        <v>1126</v>
      </c>
      <c r="C44" s="1231" t="s">
        <v>1127</v>
      </c>
      <c r="D44" s="1241">
        <v>69</v>
      </c>
      <c r="E44" s="1242">
        <v>1003</v>
      </c>
      <c r="F44" s="1235">
        <v>84</v>
      </c>
      <c r="G44" s="1235">
        <v>1168</v>
      </c>
      <c r="H44" s="1235"/>
      <c r="I44" s="1236"/>
      <c r="J44" s="1237" t="s">
        <v>1796</v>
      </c>
      <c r="K44" s="1232">
        <v>1</v>
      </c>
      <c r="L44" s="1234">
        <v>11</v>
      </c>
      <c r="M44" s="1238">
        <v>1</v>
      </c>
      <c r="N44" s="1238">
        <v>10</v>
      </c>
    </row>
    <row r="45" spans="1:16" s="1239" customFormat="1" ht="12.65" customHeight="1">
      <c r="A45" s="1229"/>
      <c r="B45" s="1230"/>
      <c r="C45" s="1231" t="s">
        <v>1797</v>
      </c>
      <c r="D45" s="1232" t="s">
        <v>284</v>
      </c>
      <c r="E45" s="1233" t="s">
        <v>284</v>
      </c>
      <c r="F45" s="1234">
        <v>2</v>
      </c>
      <c r="G45" s="1234" t="s">
        <v>1733</v>
      </c>
      <c r="H45" s="1235"/>
      <c r="I45" s="1236"/>
      <c r="J45" s="1237" t="s">
        <v>1798</v>
      </c>
      <c r="K45" s="1232">
        <v>3</v>
      </c>
      <c r="L45" s="1234">
        <v>6</v>
      </c>
      <c r="M45" s="1238">
        <v>3</v>
      </c>
      <c r="N45" s="1238">
        <v>6</v>
      </c>
    </row>
    <row r="46" spans="1:16" s="1239" customFormat="1" ht="12.65" customHeight="1">
      <c r="A46" s="1229"/>
      <c r="B46" s="1230"/>
      <c r="C46" s="1231" t="s">
        <v>1799</v>
      </c>
      <c r="D46" s="1232" t="s">
        <v>284</v>
      </c>
      <c r="E46" s="1233" t="s">
        <v>284</v>
      </c>
      <c r="F46" s="1234">
        <v>14</v>
      </c>
      <c r="G46" s="1234">
        <v>375</v>
      </c>
      <c r="H46" s="1235"/>
      <c r="I46" s="1236"/>
      <c r="J46" s="1237" t="s">
        <v>1800</v>
      </c>
      <c r="K46" s="1232">
        <v>1</v>
      </c>
      <c r="L46" s="1234">
        <v>123</v>
      </c>
      <c r="M46" s="1238">
        <v>1</v>
      </c>
      <c r="N46" s="1238">
        <v>118</v>
      </c>
    </row>
    <row r="47" spans="1:16" s="1239" customFormat="1" ht="12.65" customHeight="1">
      <c r="A47" s="1229"/>
      <c r="B47" s="1230"/>
      <c r="C47" s="1231" t="s">
        <v>1801</v>
      </c>
      <c r="D47" s="1232" t="s">
        <v>284</v>
      </c>
      <c r="E47" s="1233" t="s">
        <v>284</v>
      </c>
      <c r="F47" s="1234">
        <v>19</v>
      </c>
      <c r="G47" s="1234">
        <v>355</v>
      </c>
      <c r="H47" s="1235"/>
      <c r="I47" s="1236"/>
      <c r="J47" s="1237" t="s">
        <v>1802</v>
      </c>
      <c r="K47" s="1232">
        <v>5</v>
      </c>
      <c r="L47" s="1234">
        <v>10</v>
      </c>
      <c r="M47" s="1238">
        <v>4</v>
      </c>
      <c r="N47" s="1238">
        <v>4</v>
      </c>
    </row>
    <row r="48" spans="1:16" s="1248" customFormat="1" ht="12.65" customHeight="1">
      <c r="A48" s="1222"/>
      <c r="B48" s="1223"/>
      <c r="C48" s="1244" t="s">
        <v>1803</v>
      </c>
      <c r="D48" s="1245" t="s">
        <v>284</v>
      </c>
      <c r="E48" s="1246" t="s">
        <v>284</v>
      </c>
      <c r="F48" s="1247">
        <v>1</v>
      </c>
      <c r="G48" s="1247" t="s">
        <v>1733</v>
      </c>
      <c r="H48" s="1215"/>
      <c r="I48" s="1225" t="s">
        <v>1126</v>
      </c>
      <c r="J48" s="1226" t="s">
        <v>1804</v>
      </c>
      <c r="K48" s="1213">
        <v>47</v>
      </c>
      <c r="L48" s="1215">
        <v>898</v>
      </c>
      <c r="M48" s="1227">
        <v>42</v>
      </c>
      <c r="N48" s="1227">
        <v>807</v>
      </c>
    </row>
    <row r="49" spans="1:14" s="1239" customFormat="1" ht="12.65" customHeight="1">
      <c r="A49" s="1229"/>
      <c r="B49" s="1230"/>
      <c r="C49" s="1231" t="s">
        <v>1805</v>
      </c>
      <c r="D49" s="1232" t="s">
        <v>284</v>
      </c>
      <c r="E49" s="1233" t="s">
        <v>284</v>
      </c>
      <c r="F49" s="1234">
        <v>21</v>
      </c>
      <c r="G49" s="1234">
        <v>144</v>
      </c>
      <c r="H49" s="1235"/>
      <c r="I49" s="1236"/>
      <c r="J49" s="1237" t="s">
        <v>1806</v>
      </c>
      <c r="K49" s="1249" t="s">
        <v>1012</v>
      </c>
      <c r="L49" s="1250" t="s">
        <v>1012</v>
      </c>
      <c r="M49" s="1251" t="s">
        <v>1012</v>
      </c>
      <c r="N49" s="1251" t="s">
        <v>1012</v>
      </c>
    </row>
    <row r="50" spans="1:14" s="1259" customFormat="1" ht="12.65" customHeight="1">
      <c r="A50" s="1229"/>
      <c r="B50" s="1230"/>
      <c r="C50" s="1231" t="s">
        <v>1807</v>
      </c>
      <c r="D50" s="1232" t="s">
        <v>284</v>
      </c>
      <c r="E50" s="1233" t="s">
        <v>284</v>
      </c>
      <c r="F50" s="1234">
        <v>20</v>
      </c>
      <c r="G50" s="1234">
        <v>230</v>
      </c>
      <c r="H50" s="1235"/>
      <c r="I50" s="1236"/>
      <c r="J50" s="1237" t="s">
        <v>1808</v>
      </c>
      <c r="K50" s="1232">
        <v>11</v>
      </c>
      <c r="L50" s="1234">
        <v>378</v>
      </c>
      <c r="M50" s="1238">
        <v>10</v>
      </c>
      <c r="N50" s="1238">
        <v>281</v>
      </c>
    </row>
    <row r="51" spans="1:14" s="1239" customFormat="1" ht="12.65" customHeight="1">
      <c r="A51" s="1229"/>
      <c r="B51" s="1230"/>
      <c r="C51" s="1231" t="s">
        <v>1809</v>
      </c>
      <c r="D51" s="1232" t="s">
        <v>284</v>
      </c>
      <c r="E51" s="1233" t="s">
        <v>284</v>
      </c>
      <c r="F51" s="1234">
        <v>7</v>
      </c>
      <c r="G51" s="1234">
        <v>43</v>
      </c>
      <c r="H51" s="1235"/>
      <c r="I51" s="1236"/>
      <c r="J51" s="1237" t="s">
        <v>1810</v>
      </c>
      <c r="K51" s="1232">
        <v>24</v>
      </c>
      <c r="L51" s="1234">
        <v>411</v>
      </c>
      <c r="M51" s="1238">
        <v>22</v>
      </c>
      <c r="N51" s="1238">
        <v>430</v>
      </c>
    </row>
    <row r="52" spans="1:14" s="1243" customFormat="1" ht="12.65" customHeight="1">
      <c r="A52" s="1229"/>
      <c r="B52" s="1230" t="s">
        <v>1128</v>
      </c>
      <c r="C52" s="1231" t="s">
        <v>1129</v>
      </c>
      <c r="D52" s="1241">
        <v>2067</v>
      </c>
      <c r="E52" s="1242">
        <v>10072</v>
      </c>
      <c r="F52" s="1235">
        <v>1824</v>
      </c>
      <c r="G52" s="1235">
        <v>9192</v>
      </c>
      <c r="H52" s="1235"/>
      <c r="I52" s="1236"/>
      <c r="J52" s="1237" t="s">
        <v>1811</v>
      </c>
      <c r="K52" s="1232" t="s">
        <v>356</v>
      </c>
      <c r="L52" s="1234" t="s">
        <v>356</v>
      </c>
      <c r="M52" s="1238">
        <v>1</v>
      </c>
      <c r="N52" s="1238">
        <v>3</v>
      </c>
    </row>
    <row r="53" spans="1:14" s="1243" customFormat="1" ht="12.65" customHeight="1">
      <c r="A53" s="1229"/>
      <c r="B53" s="1230"/>
      <c r="C53" s="1231"/>
      <c r="D53" s="1241"/>
      <c r="E53" s="1242"/>
      <c r="F53" s="1235"/>
      <c r="G53" s="1235"/>
      <c r="H53" s="1235"/>
      <c r="I53" s="1236"/>
      <c r="J53" s="1237" t="s">
        <v>1812</v>
      </c>
      <c r="K53" s="1232">
        <v>12</v>
      </c>
      <c r="L53" s="1234">
        <v>109</v>
      </c>
      <c r="M53" s="1238">
        <v>9</v>
      </c>
      <c r="N53" s="1238">
        <v>93</v>
      </c>
    </row>
    <row r="54" spans="1:14" s="1239" customFormat="1" ht="12.65" customHeight="1" thickBot="1">
      <c r="A54" s="1229"/>
      <c r="B54" s="1230"/>
      <c r="C54" s="1231" t="s">
        <v>1813</v>
      </c>
      <c r="D54" s="1232" t="s">
        <v>284</v>
      </c>
      <c r="E54" s="1233" t="s">
        <v>284</v>
      </c>
      <c r="F54" s="1234" t="s">
        <v>1039</v>
      </c>
      <c r="G54" s="1234" t="s">
        <v>1039</v>
      </c>
      <c r="H54" s="1260"/>
      <c r="I54" s="1261"/>
      <c r="J54" s="1262" t="s">
        <v>1814</v>
      </c>
      <c r="K54" s="1263" t="s">
        <v>356</v>
      </c>
      <c r="L54" s="1264" t="s">
        <v>356</v>
      </c>
      <c r="M54" s="1265" t="s">
        <v>356</v>
      </c>
      <c r="N54" s="1265" t="s">
        <v>356</v>
      </c>
    </row>
    <row r="55" spans="1:14" s="1248" customFormat="1" ht="12.65" customHeight="1">
      <c r="A55" s="1222"/>
      <c r="B55" s="1223"/>
      <c r="C55" s="1244" t="s">
        <v>1815</v>
      </c>
      <c r="D55" s="1245" t="s">
        <v>284</v>
      </c>
      <c r="E55" s="1246" t="s">
        <v>284</v>
      </c>
      <c r="F55" s="1247">
        <v>6</v>
      </c>
      <c r="G55" s="1247">
        <v>21</v>
      </c>
      <c r="H55" s="1215"/>
      <c r="I55" s="1225" t="s">
        <v>1128</v>
      </c>
      <c r="J55" s="1226" t="s">
        <v>1816</v>
      </c>
      <c r="K55" s="1213">
        <v>895</v>
      </c>
      <c r="L55" s="1215">
        <v>5112</v>
      </c>
      <c r="M55" s="1227">
        <v>847</v>
      </c>
      <c r="N55" s="1227">
        <v>4963</v>
      </c>
    </row>
    <row r="56" spans="1:14" s="1239" customFormat="1" ht="12.65" customHeight="1">
      <c r="A56" s="1229"/>
      <c r="B56" s="1230"/>
      <c r="C56" s="1231"/>
      <c r="D56" s="1232"/>
      <c r="E56" s="1233"/>
      <c r="F56" s="1234"/>
      <c r="G56" s="1234"/>
      <c r="H56" s="1235"/>
      <c r="I56" s="1236"/>
      <c r="J56" s="1237" t="s">
        <v>1817</v>
      </c>
      <c r="K56" s="1232">
        <v>1</v>
      </c>
      <c r="L56" s="1234">
        <v>4</v>
      </c>
      <c r="M56" s="1251" t="s">
        <v>1011</v>
      </c>
      <c r="N56" s="1238" t="s">
        <v>1011</v>
      </c>
    </row>
    <row r="57" spans="1:14" s="1239" customFormat="1" ht="12.65" customHeight="1">
      <c r="A57" s="1229"/>
      <c r="B57" s="1230"/>
      <c r="C57" s="1231" t="s">
        <v>1818</v>
      </c>
      <c r="D57" s="1232" t="s">
        <v>284</v>
      </c>
      <c r="E57" s="1233" t="s">
        <v>284</v>
      </c>
      <c r="F57" s="1234">
        <v>50</v>
      </c>
      <c r="G57" s="1234">
        <v>555</v>
      </c>
      <c r="H57" s="1235"/>
      <c r="I57" s="1236"/>
      <c r="J57" s="1237" t="s">
        <v>1819</v>
      </c>
      <c r="K57" s="1232">
        <v>9</v>
      </c>
      <c r="L57" s="1234">
        <v>31</v>
      </c>
      <c r="M57" s="1238">
        <v>6</v>
      </c>
      <c r="N57" s="1238">
        <v>15</v>
      </c>
    </row>
    <row r="58" spans="1:14" s="1259" customFormat="1" ht="12.65" customHeight="1">
      <c r="A58" s="1229"/>
      <c r="B58" s="1230"/>
      <c r="C58" s="1231" t="s">
        <v>1820</v>
      </c>
      <c r="D58" s="1232" t="s">
        <v>284</v>
      </c>
      <c r="E58" s="1233" t="s">
        <v>284</v>
      </c>
      <c r="F58" s="1234">
        <v>38</v>
      </c>
      <c r="G58" s="1234">
        <v>216</v>
      </c>
      <c r="H58" s="1235"/>
      <c r="I58" s="1236"/>
      <c r="J58" s="1237" t="s">
        <v>1821</v>
      </c>
      <c r="K58" s="1232">
        <v>64</v>
      </c>
      <c r="L58" s="1234">
        <v>407</v>
      </c>
      <c r="M58" s="1238">
        <v>58</v>
      </c>
      <c r="N58" s="1238">
        <v>333</v>
      </c>
    </row>
    <row r="59" spans="1:14" s="1239" customFormat="1" ht="12.65" customHeight="1">
      <c r="A59" s="1229"/>
      <c r="B59" s="1230"/>
      <c r="C59" s="1231" t="s">
        <v>1822</v>
      </c>
      <c r="D59" s="1232" t="s">
        <v>284</v>
      </c>
      <c r="E59" s="1233" t="s">
        <v>284</v>
      </c>
      <c r="F59" s="1234">
        <v>10</v>
      </c>
      <c r="G59" s="1234">
        <v>72</v>
      </c>
      <c r="H59" s="1235"/>
      <c r="I59" s="1236"/>
      <c r="J59" s="1266" t="s">
        <v>1823</v>
      </c>
      <c r="K59" s="1232">
        <v>34</v>
      </c>
      <c r="L59" s="1234">
        <v>194</v>
      </c>
      <c r="M59" s="1238">
        <v>34</v>
      </c>
      <c r="N59" s="1238">
        <v>185</v>
      </c>
    </row>
    <row r="60" spans="1:14" s="1239" customFormat="1" ht="12.65" customHeight="1">
      <c r="A60" s="1229"/>
      <c r="B60" s="1230"/>
      <c r="C60" s="1231" t="s">
        <v>1824</v>
      </c>
      <c r="D60" s="1232" t="s">
        <v>284</v>
      </c>
      <c r="E60" s="1233" t="s">
        <v>284</v>
      </c>
      <c r="F60" s="1234">
        <v>75</v>
      </c>
      <c r="G60" s="1234">
        <v>465</v>
      </c>
      <c r="H60" s="1235"/>
      <c r="I60" s="1236"/>
      <c r="J60" s="1237" t="s">
        <v>1825</v>
      </c>
      <c r="K60" s="1232">
        <v>21</v>
      </c>
      <c r="L60" s="1234">
        <v>88</v>
      </c>
      <c r="M60" s="1238">
        <v>17</v>
      </c>
      <c r="N60" s="1238">
        <v>55</v>
      </c>
    </row>
    <row r="61" spans="1:14" s="1239" customFormat="1" ht="12.65" customHeight="1">
      <c r="A61" s="1229"/>
      <c r="B61" s="1230"/>
      <c r="C61" s="1231" t="s">
        <v>1826</v>
      </c>
      <c r="D61" s="1232" t="s">
        <v>284</v>
      </c>
      <c r="E61" s="1233" t="s">
        <v>284</v>
      </c>
      <c r="F61" s="1234">
        <v>5</v>
      </c>
      <c r="G61" s="1234">
        <v>412</v>
      </c>
      <c r="H61" s="1235"/>
      <c r="I61" s="1236"/>
      <c r="J61" s="1237" t="s">
        <v>1827</v>
      </c>
      <c r="K61" s="1232">
        <v>75</v>
      </c>
      <c r="L61" s="1234">
        <v>340</v>
      </c>
      <c r="M61" s="1238">
        <v>60</v>
      </c>
      <c r="N61" s="1238">
        <v>291</v>
      </c>
    </row>
    <row r="62" spans="1:14" s="1239" customFormat="1" ht="12.65" customHeight="1">
      <c r="A62" s="1229"/>
      <c r="B62" s="1230"/>
      <c r="C62" s="1231" t="s">
        <v>1828</v>
      </c>
      <c r="D62" s="1232" t="s">
        <v>284</v>
      </c>
      <c r="E62" s="1233" t="s">
        <v>284</v>
      </c>
      <c r="F62" s="1234">
        <v>147</v>
      </c>
      <c r="G62" s="1234">
        <v>507</v>
      </c>
      <c r="H62" s="1235"/>
      <c r="I62" s="1236"/>
      <c r="J62" s="1237" t="s">
        <v>1829</v>
      </c>
      <c r="K62" s="1232">
        <v>3</v>
      </c>
      <c r="L62" s="1234">
        <v>200</v>
      </c>
      <c r="M62" s="1238">
        <v>2</v>
      </c>
      <c r="N62" s="1238">
        <v>216</v>
      </c>
    </row>
    <row r="63" spans="1:14" s="1239" customFormat="1" ht="12.65" customHeight="1">
      <c r="A63" s="1229"/>
      <c r="B63" s="1230"/>
      <c r="C63" s="1231" t="s">
        <v>1830</v>
      </c>
      <c r="D63" s="1232" t="s">
        <v>284</v>
      </c>
      <c r="E63" s="1233" t="s">
        <v>284</v>
      </c>
      <c r="F63" s="1234">
        <v>398</v>
      </c>
      <c r="G63" s="1234">
        <v>2276</v>
      </c>
      <c r="H63" s="1235"/>
      <c r="I63" s="1236"/>
      <c r="J63" s="1237" t="s">
        <v>1831</v>
      </c>
      <c r="K63" s="1232">
        <v>102</v>
      </c>
      <c r="L63" s="1234">
        <v>343</v>
      </c>
      <c r="M63" s="1238">
        <v>91</v>
      </c>
      <c r="N63" s="1238">
        <v>285</v>
      </c>
    </row>
    <row r="64" spans="1:14" s="1239" customFormat="1" ht="12.65" customHeight="1">
      <c r="A64" s="1229"/>
      <c r="B64" s="1230"/>
      <c r="C64" s="1231" t="s">
        <v>1832</v>
      </c>
      <c r="D64" s="1232" t="s">
        <v>284</v>
      </c>
      <c r="E64" s="1233" t="s">
        <v>284</v>
      </c>
      <c r="F64" s="1234">
        <v>93</v>
      </c>
      <c r="G64" s="1234">
        <v>495</v>
      </c>
      <c r="H64" s="1235"/>
      <c r="I64" s="1236"/>
      <c r="J64" s="1237" t="s">
        <v>1833</v>
      </c>
      <c r="K64" s="1232">
        <v>184</v>
      </c>
      <c r="L64" s="1234">
        <v>1434</v>
      </c>
      <c r="M64" s="1238">
        <v>187</v>
      </c>
      <c r="N64" s="1238">
        <v>1558</v>
      </c>
    </row>
    <row r="65" spans="1:14" s="1239" customFormat="1" ht="12.65" customHeight="1">
      <c r="A65" s="1229"/>
      <c r="B65" s="1230"/>
      <c r="C65" s="1231" t="s">
        <v>1834</v>
      </c>
      <c r="D65" s="1232" t="s">
        <v>284</v>
      </c>
      <c r="E65" s="1233" t="s">
        <v>284</v>
      </c>
      <c r="F65" s="1234">
        <v>109</v>
      </c>
      <c r="G65" s="1234">
        <v>402</v>
      </c>
      <c r="H65" s="1235"/>
      <c r="I65" s="1236"/>
      <c r="J65" s="1237" t="s">
        <v>1835</v>
      </c>
      <c r="K65" s="1232">
        <v>112</v>
      </c>
      <c r="L65" s="1234">
        <v>555</v>
      </c>
      <c r="M65" s="1238">
        <v>115</v>
      </c>
      <c r="N65" s="1238">
        <v>486</v>
      </c>
    </row>
    <row r="66" spans="1:14" s="1239" customFormat="1" ht="12.65" customHeight="1">
      <c r="A66" s="1229"/>
      <c r="B66" s="1230"/>
      <c r="C66" s="1231" t="s">
        <v>1836</v>
      </c>
      <c r="D66" s="1232" t="s">
        <v>284</v>
      </c>
      <c r="E66" s="1233" t="s">
        <v>284</v>
      </c>
      <c r="F66" s="1234">
        <v>337</v>
      </c>
      <c r="G66" s="1234">
        <v>1696</v>
      </c>
      <c r="H66" s="1235"/>
      <c r="I66" s="1236"/>
      <c r="J66" s="1237" t="s">
        <v>1837</v>
      </c>
      <c r="K66" s="1232">
        <v>276</v>
      </c>
      <c r="L66" s="1234">
        <v>1474</v>
      </c>
      <c r="M66" s="1238">
        <v>267</v>
      </c>
      <c r="N66" s="1238">
        <v>1510</v>
      </c>
    </row>
    <row r="67" spans="1:14" s="1239" customFormat="1" ht="12.65" customHeight="1">
      <c r="A67" s="1229"/>
      <c r="B67" s="1230"/>
      <c r="C67" s="1231" t="s">
        <v>1838</v>
      </c>
      <c r="D67" s="1232" t="s">
        <v>284</v>
      </c>
      <c r="E67" s="1233" t="s">
        <v>284</v>
      </c>
      <c r="F67" s="1234">
        <v>352</v>
      </c>
      <c r="G67" s="1234">
        <v>1342</v>
      </c>
      <c r="H67" s="1235"/>
      <c r="I67" s="1236"/>
      <c r="J67" s="1237" t="s">
        <v>1839</v>
      </c>
      <c r="K67" s="1232">
        <v>14</v>
      </c>
      <c r="L67" s="1234">
        <v>42</v>
      </c>
      <c r="M67" s="1238">
        <v>10</v>
      </c>
      <c r="N67" s="1238">
        <v>29</v>
      </c>
    </row>
    <row r="68" spans="1:14" s="1248" customFormat="1" ht="12.65" customHeight="1">
      <c r="A68" s="1222"/>
      <c r="B68" s="1223"/>
      <c r="C68" s="1244" t="s">
        <v>1840</v>
      </c>
      <c r="D68" s="1245" t="s">
        <v>284</v>
      </c>
      <c r="E68" s="1246" t="s">
        <v>284</v>
      </c>
      <c r="F68" s="1247">
        <v>204</v>
      </c>
      <c r="G68" s="1247">
        <v>733</v>
      </c>
      <c r="H68" s="1215"/>
      <c r="I68" s="1225" t="s">
        <v>1130</v>
      </c>
      <c r="J68" s="1226" t="s">
        <v>1841</v>
      </c>
      <c r="K68" s="1213">
        <v>37</v>
      </c>
      <c r="L68" s="1215">
        <v>377</v>
      </c>
      <c r="M68" s="1227">
        <v>40</v>
      </c>
      <c r="N68" s="1227">
        <v>376</v>
      </c>
    </row>
    <row r="69" spans="1:14" s="1243" customFormat="1" ht="12.65" customHeight="1">
      <c r="A69" s="1229"/>
      <c r="B69" s="1230" t="s">
        <v>1130</v>
      </c>
      <c r="C69" s="1231" t="s">
        <v>1842</v>
      </c>
      <c r="D69" s="1241">
        <v>67</v>
      </c>
      <c r="E69" s="1242">
        <v>658</v>
      </c>
      <c r="F69" s="1235">
        <v>60</v>
      </c>
      <c r="G69" s="1235">
        <v>565</v>
      </c>
      <c r="H69" s="1235"/>
      <c r="I69" s="1236"/>
      <c r="J69" s="1237" t="s">
        <v>1843</v>
      </c>
      <c r="K69" s="1232">
        <v>11</v>
      </c>
      <c r="L69" s="1234">
        <v>162</v>
      </c>
      <c r="M69" s="1238">
        <v>11</v>
      </c>
      <c r="N69" s="1238">
        <v>144</v>
      </c>
    </row>
    <row r="70" spans="1:14" s="1239" customFormat="1" ht="12.65" customHeight="1">
      <c r="A70" s="1229"/>
      <c r="B70" s="1230"/>
      <c r="C70" s="1231" t="s">
        <v>1844</v>
      </c>
      <c r="D70" s="1232" t="s">
        <v>284</v>
      </c>
      <c r="E70" s="1233" t="s">
        <v>284</v>
      </c>
      <c r="F70" s="1234">
        <v>16</v>
      </c>
      <c r="G70" s="1234">
        <v>231</v>
      </c>
      <c r="H70" s="1235"/>
      <c r="I70" s="1236"/>
      <c r="J70" s="1237" t="s">
        <v>1845</v>
      </c>
      <c r="K70" s="1232">
        <v>4</v>
      </c>
      <c r="L70" s="1234">
        <v>41</v>
      </c>
      <c r="M70" s="1238">
        <v>6</v>
      </c>
      <c r="N70" s="1238">
        <v>58</v>
      </c>
    </row>
    <row r="71" spans="1:14" s="1259" customFormat="1" ht="12.65" customHeight="1">
      <c r="A71" s="1229"/>
      <c r="B71" s="1230"/>
      <c r="C71" s="1231" t="s">
        <v>1846</v>
      </c>
      <c r="D71" s="1232" t="s">
        <v>284</v>
      </c>
      <c r="E71" s="1233" t="s">
        <v>284</v>
      </c>
      <c r="F71" s="1234">
        <v>13</v>
      </c>
      <c r="G71" s="1234">
        <v>141</v>
      </c>
      <c r="H71" s="1235"/>
      <c r="I71" s="1236"/>
      <c r="J71" s="1237" t="s">
        <v>1847</v>
      </c>
      <c r="K71" s="1232">
        <v>1</v>
      </c>
      <c r="L71" s="1234">
        <v>1</v>
      </c>
      <c r="M71" s="1251" t="s">
        <v>1011</v>
      </c>
      <c r="N71" s="1251" t="s">
        <v>1011</v>
      </c>
    </row>
    <row r="72" spans="1:14" s="1239" customFormat="1" ht="12.65" customHeight="1">
      <c r="A72" s="1229"/>
      <c r="B72" s="1230"/>
      <c r="C72" s="1231" t="s">
        <v>1848</v>
      </c>
      <c r="D72" s="1232" t="s">
        <v>284</v>
      </c>
      <c r="E72" s="1233" t="s">
        <v>284</v>
      </c>
      <c r="F72" s="1234">
        <v>2</v>
      </c>
      <c r="G72" s="1234" t="s">
        <v>1733</v>
      </c>
      <c r="H72" s="1235"/>
      <c r="I72" s="1236"/>
      <c r="J72" s="1237" t="s">
        <v>1849</v>
      </c>
      <c r="K72" s="1232">
        <v>1</v>
      </c>
      <c r="L72" s="1234">
        <v>14</v>
      </c>
      <c r="M72" s="1238">
        <v>1</v>
      </c>
      <c r="N72" s="1238">
        <v>16</v>
      </c>
    </row>
    <row r="73" spans="1:14" s="1239" customFormat="1" ht="12.65" customHeight="1">
      <c r="A73" s="1229"/>
      <c r="B73" s="1229"/>
      <c r="C73" s="1231" t="s">
        <v>1850</v>
      </c>
      <c r="D73" s="1232" t="s">
        <v>284</v>
      </c>
      <c r="E73" s="1233" t="s">
        <v>284</v>
      </c>
      <c r="F73" s="1234">
        <v>1</v>
      </c>
      <c r="G73" s="1234" t="s">
        <v>1733</v>
      </c>
      <c r="H73" s="1252"/>
      <c r="I73" s="1236"/>
      <c r="J73" s="1237" t="s">
        <v>1851</v>
      </c>
      <c r="K73" s="1232">
        <v>1</v>
      </c>
      <c r="L73" s="1234">
        <v>1</v>
      </c>
      <c r="M73" s="1238">
        <v>1</v>
      </c>
      <c r="N73" s="1251" t="s">
        <v>1011</v>
      </c>
    </row>
    <row r="74" spans="1:14" s="1239" customFormat="1" ht="12.65" customHeight="1">
      <c r="A74" s="1229"/>
      <c r="B74" s="1230"/>
      <c r="C74" s="1231" t="s">
        <v>1852</v>
      </c>
      <c r="D74" s="1232" t="s">
        <v>284</v>
      </c>
      <c r="E74" s="1233" t="s">
        <v>284</v>
      </c>
      <c r="F74" s="1234">
        <v>4</v>
      </c>
      <c r="G74" s="1234">
        <v>21</v>
      </c>
      <c r="H74" s="1252"/>
      <c r="I74" s="1236"/>
      <c r="J74" s="1237" t="s">
        <v>1853</v>
      </c>
      <c r="K74" s="1232">
        <v>19</v>
      </c>
      <c r="L74" s="1234">
        <v>158</v>
      </c>
      <c r="M74" s="1238">
        <v>21</v>
      </c>
      <c r="N74" s="1238">
        <v>158</v>
      </c>
    </row>
    <row r="75" spans="1:14" s="1248" customFormat="1" ht="12.65" customHeight="1">
      <c r="A75" s="1222"/>
      <c r="B75" s="1223"/>
      <c r="C75" s="1244" t="s">
        <v>1854</v>
      </c>
      <c r="D75" s="1245" t="s">
        <v>284</v>
      </c>
      <c r="E75" s="1246" t="s">
        <v>284</v>
      </c>
      <c r="F75" s="1247">
        <v>24</v>
      </c>
      <c r="G75" s="1247">
        <v>166</v>
      </c>
      <c r="H75" s="1215"/>
      <c r="I75" s="1225" t="s">
        <v>1132</v>
      </c>
      <c r="J75" s="1226" t="s">
        <v>1855</v>
      </c>
      <c r="K75" s="1213">
        <v>152</v>
      </c>
      <c r="L75" s="1215">
        <v>327</v>
      </c>
      <c r="M75" s="1227">
        <v>132</v>
      </c>
      <c r="N75" s="1227">
        <v>375</v>
      </c>
    </row>
    <row r="76" spans="1:14" s="1243" customFormat="1" ht="12.65" customHeight="1">
      <c r="A76" s="1229"/>
      <c r="B76" s="1230" t="s">
        <v>1132</v>
      </c>
      <c r="C76" s="1231" t="s">
        <v>1133</v>
      </c>
      <c r="D76" s="1241">
        <v>175</v>
      </c>
      <c r="E76" s="1242">
        <v>273</v>
      </c>
      <c r="F76" s="1235">
        <v>165</v>
      </c>
      <c r="G76" s="1235">
        <v>287</v>
      </c>
      <c r="H76" s="1235"/>
      <c r="I76" s="1236"/>
      <c r="J76" s="1237" t="s">
        <v>1856</v>
      </c>
      <c r="K76" s="1232">
        <v>26</v>
      </c>
      <c r="L76" s="1234">
        <v>61</v>
      </c>
      <c r="M76" s="1238">
        <v>18</v>
      </c>
      <c r="N76" s="1238">
        <v>37</v>
      </c>
    </row>
    <row r="77" spans="1:14" s="1259" customFormat="1" ht="12.65" customHeight="1">
      <c r="A77" s="1229"/>
      <c r="B77" s="1230"/>
      <c r="C77" s="1231" t="s">
        <v>1857</v>
      </c>
      <c r="D77" s="1232" t="s">
        <v>284</v>
      </c>
      <c r="E77" s="1233" t="s">
        <v>284</v>
      </c>
      <c r="F77" s="1234">
        <v>21</v>
      </c>
      <c r="G77" s="1234">
        <v>44</v>
      </c>
      <c r="H77" s="1235"/>
      <c r="I77" s="1236"/>
      <c r="J77" s="1237" t="s">
        <v>1858</v>
      </c>
      <c r="K77" s="1232">
        <v>112</v>
      </c>
      <c r="L77" s="1234">
        <v>215</v>
      </c>
      <c r="M77" s="1238">
        <v>100</v>
      </c>
      <c r="N77" s="1238">
        <v>289</v>
      </c>
    </row>
    <row r="78" spans="1:14" s="1259" customFormat="1" ht="12.65" customHeight="1">
      <c r="A78" s="1229"/>
      <c r="B78" s="1230"/>
      <c r="C78" s="1231" t="s">
        <v>1859</v>
      </c>
      <c r="D78" s="1232" t="s">
        <v>284</v>
      </c>
      <c r="E78" s="1233" t="s">
        <v>284</v>
      </c>
      <c r="F78" s="1234">
        <v>144</v>
      </c>
      <c r="G78" s="1234">
        <v>243</v>
      </c>
      <c r="H78" s="1235"/>
      <c r="I78" s="1236"/>
      <c r="J78" s="1237" t="s">
        <v>1860</v>
      </c>
      <c r="K78" s="1232">
        <v>14</v>
      </c>
      <c r="L78" s="1234">
        <v>51</v>
      </c>
      <c r="M78" s="1238">
        <v>14</v>
      </c>
      <c r="N78" s="1238">
        <v>49</v>
      </c>
    </row>
    <row r="79" spans="1:14" s="1267" customFormat="1" ht="12.65" customHeight="1">
      <c r="A79" s="1222"/>
      <c r="B79" s="1223"/>
      <c r="C79" s="1244"/>
      <c r="D79" s="1245"/>
      <c r="E79" s="1246"/>
      <c r="F79" s="1247"/>
      <c r="G79" s="1247"/>
      <c r="H79" s="1215"/>
      <c r="I79" s="1225" t="s">
        <v>1134</v>
      </c>
      <c r="J79" s="1226" t="s">
        <v>1700</v>
      </c>
      <c r="K79" s="1213">
        <v>66</v>
      </c>
      <c r="L79" s="1215">
        <v>168</v>
      </c>
      <c r="M79" s="1227">
        <v>64</v>
      </c>
      <c r="N79" s="1227">
        <v>177</v>
      </c>
    </row>
    <row r="80" spans="1:14" s="1259" customFormat="1" ht="12.65" customHeight="1">
      <c r="A80" s="1229"/>
      <c r="B80" s="1230"/>
      <c r="C80" s="1231"/>
      <c r="D80" s="1232"/>
      <c r="E80" s="1233"/>
      <c r="F80" s="1234"/>
      <c r="G80" s="1234"/>
      <c r="H80" s="1235"/>
      <c r="I80" s="1236"/>
      <c r="J80" s="1237" t="s">
        <v>1861</v>
      </c>
      <c r="K80" s="1232">
        <v>1</v>
      </c>
      <c r="L80" s="1234">
        <v>1</v>
      </c>
      <c r="M80" s="1238">
        <v>1</v>
      </c>
      <c r="N80" s="1238">
        <v>1</v>
      </c>
    </row>
    <row r="81" spans="1:17" s="1259" customFormat="1" ht="12.65" customHeight="1">
      <c r="A81" s="1229"/>
      <c r="B81" s="1230"/>
      <c r="C81" s="1231"/>
      <c r="D81" s="1232"/>
      <c r="E81" s="1233"/>
      <c r="F81" s="1234"/>
      <c r="G81" s="1234"/>
      <c r="H81" s="1235"/>
      <c r="I81" s="1236"/>
      <c r="J81" s="1237" t="s">
        <v>1862</v>
      </c>
      <c r="K81" s="1232">
        <v>33</v>
      </c>
      <c r="L81" s="1234">
        <v>81</v>
      </c>
      <c r="M81" s="1238">
        <v>34</v>
      </c>
      <c r="N81" s="1238">
        <v>95</v>
      </c>
    </row>
    <row r="82" spans="1:17" s="1259" customFormat="1" ht="12.65" customHeight="1">
      <c r="A82" s="1229"/>
      <c r="B82" s="1230"/>
      <c r="C82" s="1231"/>
      <c r="D82" s="1232"/>
      <c r="E82" s="1233"/>
      <c r="F82" s="1234"/>
      <c r="G82" s="1234"/>
      <c r="H82" s="1235"/>
      <c r="I82" s="1236"/>
      <c r="J82" s="1237" t="s">
        <v>1863</v>
      </c>
      <c r="K82" s="1232" t="s">
        <v>1012</v>
      </c>
      <c r="L82" s="1234" t="s">
        <v>1012</v>
      </c>
      <c r="M82" s="1251" t="s">
        <v>1011</v>
      </c>
      <c r="N82" s="1251" t="s">
        <v>1011</v>
      </c>
    </row>
    <row r="83" spans="1:17" s="1259" customFormat="1" ht="12.65" customHeight="1">
      <c r="A83" s="1229"/>
      <c r="B83" s="1230"/>
      <c r="C83" s="1231"/>
      <c r="D83" s="1232"/>
      <c r="E83" s="1233"/>
      <c r="F83" s="1234"/>
      <c r="G83" s="1234"/>
      <c r="H83" s="1235"/>
      <c r="I83" s="1236"/>
      <c r="J83" s="1237" t="s">
        <v>1864</v>
      </c>
      <c r="K83" s="1232">
        <v>32</v>
      </c>
      <c r="L83" s="1234">
        <v>86</v>
      </c>
      <c r="M83" s="1238">
        <v>29</v>
      </c>
      <c r="N83" s="1238">
        <v>81</v>
      </c>
    </row>
    <row r="84" spans="1:17" s="1248" customFormat="1" ht="12.65" customHeight="1">
      <c r="A84" s="1222"/>
      <c r="B84" s="1223" t="s">
        <v>1134</v>
      </c>
      <c r="C84" s="1244" t="s">
        <v>1135</v>
      </c>
      <c r="D84" s="1213">
        <v>1221</v>
      </c>
      <c r="E84" s="1214">
        <v>11541</v>
      </c>
      <c r="F84" s="1215">
        <v>1231</v>
      </c>
      <c r="G84" s="1215">
        <v>12875</v>
      </c>
      <c r="H84" s="1215"/>
      <c r="I84" s="1223" t="s">
        <v>1136</v>
      </c>
      <c r="J84" s="1226" t="s">
        <v>1701</v>
      </c>
      <c r="K84" s="1213">
        <v>529</v>
      </c>
      <c r="L84" s="1215">
        <v>4542</v>
      </c>
      <c r="M84" s="1227">
        <v>504</v>
      </c>
      <c r="N84" s="1227">
        <v>4452</v>
      </c>
    </row>
    <row r="85" spans="1:17" s="1243" customFormat="1" ht="12.65" customHeight="1">
      <c r="A85" s="1229"/>
      <c r="B85" s="1230"/>
      <c r="C85" s="1231" t="s">
        <v>1865</v>
      </c>
      <c r="D85" s="1232" t="s">
        <v>284</v>
      </c>
      <c r="E85" s="1233" t="s">
        <v>284</v>
      </c>
      <c r="F85" s="1234">
        <v>348</v>
      </c>
      <c r="G85" s="1234">
        <v>924</v>
      </c>
      <c r="H85" s="1235"/>
      <c r="I85" s="1230"/>
      <c r="J85" s="1237" t="s">
        <v>1866</v>
      </c>
      <c r="K85" s="1232">
        <v>75</v>
      </c>
      <c r="L85" s="1234">
        <v>2534</v>
      </c>
      <c r="M85" s="1238">
        <v>74</v>
      </c>
      <c r="N85" s="1238">
        <v>2532</v>
      </c>
    </row>
    <row r="86" spans="1:17" s="1239" customFormat="1" ht="12.65" customHeight="1">
      <c r="A86" s="1229"/>
      <c r="B86" s="1230"/>
      <c r="C86" s="1231" t="s">
        <v>1867</v>
      </c>
      <c r="D86" s="1232" t="s">
        <v>284</v>
      </c>
      <c r="E86" s="1233" t="s">
        <v>284</v>
      </c>
      <c r="F86" s="1234">
        <v>10</v>
      </c>
      <c r="G86" s="1234">
        <v>12</v>
      </c>
      <c r="H86" s="1235"/>
      <c r="I86" s="1236"/>
      <c r="J86" s="1237" t="s">
        <v>1868</v>
      </c>
      <c r="K86" s="1232">
        <v>422</v>
      </c>
      <c r="L86" s="1234">
        <v>1828</v>
      </c>
      <c r="M86" s="1238">
        <v>399</v>
      </c>
      <c r="N86" s="1238">
        <v>1733</v>
      </c>
    </row>
    <row r="87" spans="1:17" s="1239" customFormat="1" ht="12.65" customHeight="1">
      <c r="A87" s="1229"/>
      <c r="B87" s="1230"/>
      <c r="C87" s="1231" t="s">
        <v>1869</v>
      </c>
      <c r="D87" s="1232" t="s">
        <v>284</v>
      </c>
      <c r="E87" s="1233" t="s">
        <v>284</v>
      </c>
      <c r="F87" s="1234">
        <v>37</v>
      </c>
      <c r="G87" s="1234">
        <v>426</v>
      </c>
      <c r="H87" s="1235"/>
      <c r="I87" s="1236"/>
      <c r="J87" s="1237" t="s">
        <v>1870</v>
      </c>
      <c r="K87" s="1232">
        <v>32</v>
      </c>
      <c r="L87" s="1234">
        <v>180</v>
      </c>
      <c r="M87" s="1238">
        <v>31</v>
      </c>
      <c r="N87" s="1238">
        <v>187</v>
      </c>
    </row>
    <row r="88" spans="1:17" s="1248" customFormat="1" ht="12.65" customHeight="1">
      <c r="A88" s="1222"/>
      <c r="B88" s="1223"/>
      <c r="C88" s="1244"/>
      <c r="D88" s="1245"/>
      <c r="E88" s="1246"/>
      <c r="F88" s="1247"/>
      <c r="G88" s="1247"/>
      <c r="H88" s="1215"/>
      <c r="I88" s="1225" t="s">
        <v>1137</v>
      </c>
      <c r="J88" s="1226" t="s">
        <v>1091</v>
      </c>
      <c r="K88" s="1213">
        <v>346</v>
      </c>
      <c r="L88" s="1215">
        <v>1622</v>
      </c>
      <c r="M88" s="1227">
        <v>327</v>
      </c>
      <c r="N88" s="1227">
        <v>1480</v>
      </c>
    </row>
    <row r="89" spans="1:17" s="1239" customFormat="1" ht="12.65" customHeight="1">
      <c r="A89" s="1229"/>
      <c r="B89" s="1230"/>
      <c r="C89" s="1231"/>
      <c r="D89" s="1232"/>
      <c r="E89" s="1233"/>
      <c r="F89" s="1234"/>
      <c r="G89" s="1234"/>
      <c r="H89" s="1235"/>
      <c r="I89" s="1236"/>
      <c r="J89" s="1237" t="s">
        <v>1871</v>
      </c>
      <c r="K89" s="1232">
        <v>273</v>
      </c>
      <c r="L89" s="1234">
        <v>857</v>
      </c>
      <c r="M89" s="1238">
        <v>256</v>
      </c>
      <c r="N89" s="1238">
        <v>734</v>
      </c>
    </row>
    <row r="90" spans="1:17" s="1239" customFormat="1" ht="12.65" customHeight="1">
      <c r="A90" s="1229"/>
      <c r="B90" s="1230"/>
      <c r="C90" s="1231"/>
      <c r="D90" s="1232"/>
      <c r="E90" s="1233"/>
      <c r="F90" s="1234"/>
      <c r="G90" s="1234"/>
      <c r="H90" s="1235"/>
      <c r="I90" s="1236"/>
      <c r="J90" s="1237" t="s">
        <v>1872</v>
      </c>
      <c r="K90" s="1232">
        <v>31</v>
      </c>
      <c r="L90" s="1234">
        <v>204</v>
      </c>
      <c r="M90" s="1238">
        <v>32</v>
      </c>
      <c r="N90" s="1238">
        <v>219</v>
      </c>
    </row>
    <row r="91" spans="1:17" s="1239" customFormat="1" ht="12.65" customHeight="1">
      <c r="A91" s="1229"/>
      <c r="B91" s="1230"/>
      <c r="C91" s="1231" t="s">
        <v>1873</v>
      </c>
      <c r="D91" s="1232" t="s">
        <v>284</v>
      </c>
      <c r="E91" s="1233" t="s">
        <v>284</v>
      </c>
      <c r="F91" s="1234">
        <v>120</v>
      </c>
      <c r="G91" s="1234">
        <v>4332</v>
      </c>
      <c r="H91" s="1235"/>
      <c r="I91" s="1236"/>
      <c r="J91" s="1237" t="s">
        <v>1874</v>
      </c>
      <c r="K91" s="1232">
        <v>42</v>
      </c>
      <c r="L91" s="1234">
        <v>561</v>
      </c>
      <c r="M91" s="1238">
        <v>39</v>
      </c>
      <c r="N91" s="1238">
        <v>527</v>
      </c>
    </row>
    <row r="92" spans="1:17" s="1248" customFormat="1" ht="12.65" customHeight="1">
      <c r="A92" s="1222"/>
      <c r="B92" s="1223"/>
      <c r="C92" s="1244" t="s">
        <v>1875</v>
      </c>
      <c r="D92" s="1245" t="s">
        <v>284</v>
      </c>
      <c r="E92" s="1246" t="s">
        <v>284</v>
      </c>
      <c r="F92" s="1247">
        <v>54</v>
      </c>
      <c r="G92" s="1247">
        <v>626</v>
      </c>
      <c r="H92" s="1215"/>
      <c r="I92" s="1225" t="s">
        <v>1876</v>
      </c>
      <c r="J92" s="1226" t="s">
        <v>1877</v>
      </c>
      <c r="K92" s="1213">
        <v>75</v>
      </c>
      <c r="L92" s="1215">
        <v>197</v>
      </c>
      <c r="M92" s="1227">
        <v>65</v>
      </c>
      <c r="N92" s="1227">
        <v>186</v>
      </c>
    </row>
    <row r="93" spans="1:17" s="1239" customFormat="1" ht="12.65" customHeight="1">
      <c r="A93" s="1229"/>
      <c r="B93" s="1230"/>
      <c r="C93" s="1231" t="s">
        <v>1878</v>
      </c>
      <c r="D93" s="1232" t="s">
        <v>284</v>
      </c>
      <c r="E93" s="1233" t="s">
        <v>284</v>
      </c>
      <c r="F93" s="1234">
        <v>29</v>
      </c>
      <c r="G93" s="1234">
        <v>126</v>
      </c>
      <c r="H93" s="1235"/>
      <c r="I93" s="1236"/>
      <c r="J93" s="1237" t="s">
        <v>1879</v>
      </c>
      <c r="K93" s="1232">
        <v>1</v>
      </c>
      <c r="L93" s="1234">
        <v>10</v>
      </c>
      <c r="M93" s="1238">
        <v>1</v>
      </c>
      <c r="N93" s="1238">
        <v>14</v>
      </c>
    </row>
    <row r="94" spans="1:17" s="1239" customFormat="1" ht="12.65" customHeight="1">
      <c r="A94" s="1229"/>
      <c r="B94" s="1230"/>
      <c r="C94" s="1231" t="s">
        <v>1880</v>
      </c>
      <c r="D94" s="1232" t="s">
        <v>284</v>
      </c>
      <c r="E94" s="1233" t="s">
        <v>284</v>
      </c>
      <c r="F94" s="1234">
        <v>24</v>
      </c>
      <c r="G94" s="1234">
        <v>61</v>
      </c>
      <c r="H94" s="1235"/>
      <c r="I94" s="1236"/>
      <c r="J94" s="1237" t="s">
        <v>1881</v>
      </c>
      <c r="K94" s="1232">
        <v>74</v>
      </c>
      <c r="L94" s="1234">
        <v>187</v>
      </c>
      <c r="M94" s="1238">
        <v>64</v>
      </c>
      <c r="N94" s="1238">
        <v>172</v>
      </c>
      <c r="P94" s="1268"/>
      <c r="Q94" s="1269"/>
    </row>
    <row r="95" spans="1:17" s="1248" customFormat="1" ht="12.65" customHeight="1">
      <c r="A95" s="1222"/>
      <c r="B95" s="1223"/>
      <c r="C95" s="1244" t="s">
        <v>1882</v>
      </c>
      <c r="D95" s="1245" t="s">
        <v>284</v>
      </c>
      <c r="E95" s="1246" t="s">
        <v>284</v>
      </c>
      <c r="F95" s="1247">
        <v>21</v>
      </c>
      <c r="G95" s="1247">
        <v>123</v>
      </c>
      <c r="H95" s="1215"/>
      <c r="I95" s="1225" t="s">
        <v>1883</v>
      </c>
      <c r="J95" s="1226" t="s">
        <v>1884</v>
      </c>
      <c r="K95" s="1213">
        <v>253</v>
      </c>
      <c r="L95" s="1215">
        <v>4098</v>
      </c>
      <c r="M95" s="1227">
        <v>247</v>
      </c>
      <c r="N95" s="1227">
        <v>3698</v>
      </c>
    </row>
    <row r="96" spans="1:17" s="1239" customFormat="1" ht="12.65" customHeight="1">
      <c r="A96" s="1229"/>
      <c r="B96" s="1230"/>
      <c r="C96" s="1231" t="s">
        <v>1885</v>
      </c>
      <c r="D96" s="1232" t="s">
        <v>284</v>
      </c>
      <c r="E96" s="1233" t="s">
        <v>284</v>
      </c>
      <c r="F96" s="1234">
        <v>1</v>
      </c>
      <c r="G96" s="1234" t="s">
        <v>1733</v>
      </c>
      <c r="H96" s="1235"/>
      <c r="I96" s="1236"/>
      <c r="J96" s="1237" t="s">
        <v>1886</v>
      </c>
      <c r="K96" s="1232">
        <v>137</v>
      </c>
      <c r="L96" s="1234">
        <v>1873</v>
      </c>
      <c r="M96" s="1238">
        <v>127</v>
      </c>
      <c r="N96" s="1238">
        <v>1459</v>
      </c>
    </row>
    <row r="97" spans="1:14" s="1239" customFormat="1" ht="12.65" customHeight="1">
      <c r="A97" s="1229"/>
      <c r="B97" s="1230"/>
      <c r="C97" s="1231" t="s">
        <v>1887</v>
      </c>
      <c r="D97" s="1232" t="s">
        <v>284</v>
      </c>
      <c r="E97" s="1233" t="s">
        <v>284</v>
      </c>
      <c r="F97" s="1234">
        <v>2</v>
      </c>
      <c r="G97" s="1234" t="s">
        <v>1733</v>
      </c>
      <c r="H97" s="1235"/>
      <c r="I97" s="1236"/>
      <c r="J97" s="1237" t="s">
        <v>1888</v>
      </c>
      <c r="K97" s="1232"/>
      <c r="L97" s="1234"/>
      <c r="M97" s="1251" t="s">
        <v>1011</v>
      </c>
      <c r="N97" s="1251" t="s">
        <v>1011</v>
      </c>
    </row>
    <row r="98" spans="1:14" s="1239" customFormat="1" ht="12.65" customHeight="1">
      <c r="A98" s="1229"/>
      <c r="B98" s="1230"/>
      <c r="C98" s="1231" t="s">
        <v>1889</v>
      </c>
      <c r="D98" s="1232" t="s">
        <v>284</v>
      </c>
      <c r="E98" s="1233" t="s">
        <v>284</v>
      </c>
      <c r="F98" s="1234">
        <v>7</v>
      </c>
      <c r="G98" s="1234">
        <v>19</v>
      </c>
      <c r="H98" s="1235"/>
      <c r="I98" s="1236"/>
      <c r="J98" s="1237" t="s">
        <v>1890</v>
      </c>
      <c r="K98" s="1232">
        <v>116</v>
      </c>
      <c r="L98" s="1234">
        <v>2225</v>
      </c>
      <c r="M98" s="1238">
        <v>120</v>
      </c>
      <c r="N98" s="1238">
        <v>2239</v>
      </c>
    </row>
    <row r="99" spans="1:14" s="1248" customFormat="1" ht="12.65" customHeight="1">
      <c r="A99" s="1222"/>
      <c r="B99" s="1223"/>
      <c r="C99" s="1244" t="s">
        <v>1891</v>
      </c>
      <c r="D99" s="1245" t="s">
        <v>284</v>
      </c>
      <c r="E99" s="1246" t="s">
        <v>284</v>
      </c>
      <c r="F99" s="1247">
        <v>1</v>
      </c>
      <c r="G99" s="1247" t="s">
        <v>1733</v>
      </c>
      <c r="H99" s="1215"/>
      <c r="I99" s="1225" t="s">
        <v>1892</v>
      </c>
      <c r="J99" s="1226" t="s">
        <v>1893</v>
      </c>
      <c r="K99" s="1213">
        <v>26</v>
      </c>
      <c r="L99" s="1215">
        <v>568</v>
      </c>
      <c r="M99" s="1227">
        <v>26</v>
      </c>
      <c r="N99" s="1227">
        <v>557</v>
      </c>
    </row>
    <row r="100" spans="1:14" s="1239" customFormat="1" ht="12.65" customHeight="1">
      <c r="A100" s="1229"/>
      <c r="B100" s="1230"/>
      <c r="C100" s="1231" t="s">
        <v>1894</v>
      </c>
      <c r="D100" s="1232" t="s">
        <v>284</v>
      </c>
      <c r="E100" s="1233" t="s">
        <v>284</v>
      </c>
      <c r="F100" s="1234">
        <v>115</v>
      </c>
      <c r="G100" s="1234">
        <v>327</v>
      </c>
      <c r="H100" s="1235"/>
      <c r="I100" s="1236"/>
      <c r="J100" s="1237" t="s">
        <v>1895</v>
      </c>
      <c r="K100" s="1232">
        <v>17</v>
      </c>
      <c r="L100" s="1234">
        <v>214</v>
      </c>
      <c r="M100" s="1238">
        <v>17</v>
      </c>
      <c r="N100" s="1238">
        <v>203</v>
      </c>
    </row>
    <row r="101" spans="1:14" s="1239" customFormat="1" ht="12.65" customHeight="1">
      <c r="A101" s="1229"/>
      <c r="B101" s="1230"/>
      <c r="C101" s="1231" t="s">
        <v>1896</v>
      </c>
      <c r="D101" s="1232" t="s">
        <v>284</v>
      </c>
      <c r="E101" s="1233" t="s">
        <v>284</v>
      </c>
      <c r="F101" s="1234">
        <v>42</v>
      </c>
      <c r="G101" s="1234">
        <v>534</v>
      </c>
      <c r="H101" s="1235"/>
      <c r="I101" s="1236"/>
      <c r="J101" s="1237" t="s">
        <v>1897</v>
      </c>
      <c r="K101" s="1249">
        <v>9</v>
      </c>
      <c r="L101" s="1250">
        <v>354</v>
      </c>
      <c r="M101" s="1251">
        <v>9</v>
      </c>
      <c r="N101" s="1251">
        <v>354</v>
      </c>
    </row>
    <row r="102" spans="1:14" s="1248" customFormat="1" ht="12.65" customHeight="1">
      <c r="A102" s="1222"/>
      <c r="B102" s="1223"/>
      <c r="C102" s="1244" t="s">
        <v>1898</v>
      </c>
      <c r="D102" s="1245" t="s">
        <v>284</v>
      </c>
      <c r="E102" s="1246" t="s">
        <v>284</v>
      </c>
      <c r="F102" s="1247">
        <v>28</v>
      </c>
      <c r="G102" s="1247">
        <v>448</v>
      </c>
      <c r="H102" s="1215"/>
      <c r="I102" s="1225" t="s">
        <v>1899</v>
      </c>
      <c r="J102" s="1226" t="s">
        <v>1900</v>
      </c>
      <c r="K102" s="1213">
        <v>206</v>
      </c>
      <c r="L102" s="1215">
        <v>1035</v>
      </c>
      <c r="M102" s="1227">
        <v>204</v>
      </c>
      <c r="N102" s="1227">
        <v>1241</v>
      </c>
    </row>
    <row r="103" spans="1:14" s="1239" customFormat="1" ht="12.65" customHeight="1">
      <c r="A103" s="1229"/>
      <c r="B103" s="1230"/>
      <c r="C103" s="1231" t="s">
        <v>1901</v>
      </c>
      <c r="D103" s="1232" t="s">
        <v>284</v>
      </c>
      <c r="E103" s="1233" t="s">
        <v>284</v>
      </c>
      <c r="F103" s="1234">
        <v>8</v>
      </c>
      <c r="G103" s="1234">
        <v>87</v>
      </c>
      <c r="H103" s="1235"/>
      <c r="I103" s="1236"/>
      <c r="J103" s="1237" t="s">
        <v>1902</v>
      </c>
      <c r="K103" s="1249">
        <v>13</v>
      </c>
      <c r="L103" s="1250">
        <v>114</v>
      </c>
      <c r="M103" s="1251">
        <v>15</v>
      </c>
      <c r="N103" s="1251">
        <v>132</v>
      </c>
    </row>
    <row r="104" spans="1:14" s="1239" customFormat="1" ht="12.65" customHeight="1">
      <c r="A104" s="1229"/>
      <c r="B104" s="1230"/>
      <c r="C104" s="1231" t="s">
        <v>1903</v>
      </c>
      <c r="D104" s="1232" t="s">
        <v>284</v>
      </c>
      <c r="E104" s="1233" t="s">
        <v>284</v>
      </c>
      <c r="F104" s="1234">
        <v>150</v>
      </c>
      <c r="G104" s="1234">
        <v>2174</v>
      </c>
      <c r="H104" s="1235"/>
      <c r="I104" s="1236"/>
      <c r="J104" s="1237" t="s">
        <v>1904</v>
      </c>
      <c r="K104" s="1232">
        <v>34</v>
      </c>
      <c r="L104" s="1234">
        <v>152</v>
      </c>
      <c r="M104" s="1238">
        <v>32</v>
      </c>
      <c r="N104" s="1238">
        <v>139</v>
      </c>
    </row>
    <row r="105" spans="1:14" s="1239" customFormat="1" ht="12.65" customHeight="1">
      <c r="A105" s="1229"/>
      <c r="B105" s="1230"/>
      <c r="C105" s="1231" t="s">
        <v>1905</v>
      </c>
      <c r="D105" s="1232" t="s">
        <v>284</v>
      </c>
      <c r="E105" s="1233" t="s">
        <v>284</v>
      </c>
      <c r="F105" s="1234">
        <v>4</v>
      </c>
      <c r="G105" s="1234">
        <v>46</v>
      </c>
      <c r="H105" s="1235"/>
      <c r="I105" s="1236"/>
      <c r="J105" s="1237" t="s">
        <v>1906</v>
      </c>
      <c r="K105" s="1232">
        <v>12</v>
      </c>
      <c r="L105" s="1234">
        <v>22</v>
      </c>
      <c r="M105" s="1238">
        <v>12</v>
      </c>
      <c r="N105" s="1238">
        <v>20</v>
      </c>
    </row>
    <row r="106" spans="1:14" s="1239" customFormat="1" ht="12.65" customHeight="1">
      <c r="A106" s="1229"/>
      <c r="B106" s="1230"/>
      <c r="C106" s="1231" t="s">
        <v>1907</v>
      </c>
      <c r="D106" s="1232" t="s">
        <v>284</v>
      </c>
      <c r="E106" s="1233" t="s">
        <v>284</v>
      </c>
      <c r="F106" s="1234">
        <v>66</v>
      </c>
      <c r="G106" s="1234">
        <v>1281</v>
      </c>
      <c r="H106" s="1235"/>
      <c r="I106" s="1236"/>
      <c r="J106" s="1237" t="s">
        <v>1908</v>
      </c>
      <c r="K106" s="1232">
        <v>8</v>
      </c>
      <c r="L106" s="1234">
        <v>55</v>
      </c>
      <c r="M106" s="1238">
        <v>8</v>
      </c>
      <c r="N106" s="1238">
        <v>38</v>
      </c>
    </row>
    <row r="107" spans="1:14" s="1239" customFormat="1" ht="12.65" customHeight="1">
      <c r="A107" s="1229"/>
      <c r="B107" s="1230"/>
      <c r="C107" s="1231" t="s">
        <v>1909</v>
      </c>
      <c r="D107" s="1232" t="s">
        <v>284</v>
      </c>
      <c r="E107" s="1233" t="s">
        <v>284</v>
      </c>
      <c r="F107" s="1234">
        <v>55</v>
      </c>
      <c r="G107" s="1234">
        <v>972</v>
      </c>
      <c r="H107" s="1235"/>
      <c r="I107" s="1236"/>
      <c r="J107" s="1237" t="s">
        <v>1910</v>
      </c>
      <c r="K107" s="1232">
        <v>28</v>
      </c>
      <c r="L107" s="1234">
        <v>396</v>
      </c>
      <c r="M107" s="1238">
        <v>26</v>
      </c>
      <c r="N107" s="1238">
        <v>668</v>
      </c>
    </row>
    <row r="108" spans="1:14" s="1239" customFormat="1" ht="12.65" customHeight="1">
      <c r="A108" s="1229"/>
      <c r="B108" s="1230"/>
      <c r="C108" s="1231" t="s">
        <v>1911</v>
      </c>
      <c r="D108" s="1232" t="s">
        <v>284</v>
      </c>
      <c r="E108" s="1233" t="s">
        <v>284</v>
      </c>
      <c r="F108" s="1234">
        <v>1</v>
      </c>
      <c r="G108" s="1234" t="s">
        <v>1733</v>
      </c>
      <c r="H108" s="1235"/>
      <c r="I108" s="1236"/>
      <c r="J108" s="1237" t="s">
        <v>1912</v>
      </c>
      <c r="K108" s="1232">
        <v>37</v>
      </c>
      <c r="L108" s="1234">
        <v>96</v>
      </c>
      <c r="M108" s="1238">
        <v>37</v>
      </c>
      <c r="N108" s="1238">
        <v>79</v>
      </c>
    </row>
    <row r="109" spans="1:14" s="1239" customFormat="1" ht="12.65" customHeight="1">
      <c r="A109" s="1229"/>
      <c r="B109" s="1230"/>
      <c r="C109" s="1231" t="s">
        <v>1913</v>
      </c>
      <c r="D109" s="1232" t="s">
        <v>284</v>
      </c>
      <c r="E109" s="1233" t="s">
        <v>284</v>
      </c>
      <c r="F109" s="1234">
        <v>64</v>
      </c>
      <c r="G109" s="1234">
        <v>146</v>
      </c>
      <c r="H109" s="1235"/>
      <c r="I109" s="1236"/>
      <c r="J109" s="1237" t="s">
        <v>1914</v>
      </c>
      <c r="K109" s="1232">
        <v>71</v>
      </c>
      <c r="L109" s="1234">
        <v>192</v>
      </c>
      <c r="M109" s="1238">
        <v>72</v>
      </c>
      <c r="N109" s="1238">
        <v>164</v>
      </c>
    </row>
    <row r="110" spans="1:14" s="1270" customFormat="1" ht="12.65" customHeight="1" thickBot="1">
      <c r="A110" s="1229"/>
      <c r="B110" s="1230"/>
      <c r="C110" s="1231" t="s">
        <v>1915</v>
      </c>
      <c r="D110" s="1232" t="s">
        <v>284</v>
      </c>
      <c r="E110" s="1233" t="s">
        <v>284</v>
      </c>
      <c r="F110" s="1234">
        <v>24</v>
      </c>
      <c r="G110" s="1234">
        <v>55</v>
      </c>
      <c r="H110" s="1260"/>
      <c r="I110" s="1261"/>
      <c r="J110" s="1262" t="s">
        <v>1916</v>
      </c>
      <c r="K110" s="1263">
        <v>3</v>
      </c>
      <c r="L110" s="1264">
        <v>8</v>
      </c>
      <c r="M110" s="1265">
        <v>2</v>
      </c>
      <c r="N110" s="1265">
        <v>1</v>
      </c>
    </row>
    <row r="111" spans="1:14" s="1198" customFormat="1" ht="12">
      <c r="A111" s="1271" t="s">
        <v>1917</v>
      </c>
      <c r="B111" s="1271"/>
      <c r="C111" s="1271"/>
      <c r="D111" s="1271"/>
      <c r="E111" s="1271"/>
      <c r="F111" s="1271"/>
      <c r="H111" s="1198" t="s">
        <v>1918</v>
      </c>
      <c r="L111" s="1272"/>
      <c r="N111" s="1272" t="s">
        <v>1919</v>
      </c>
    </row>
    <row r="112" spans="1:14" ht="13">
      <c r="A112" s="1198" t="s">
        <v>1920</v>
      </c>
      <c r="H112" s="1198" t="s">
        <v>1921</v>
      </c>
      <c r="L112" s="1275"/>
      <c r="N112" s="1275"/>
    </row>
    <row r="113" spans="8:8" ht="13.25" customHeight="1">
      <c r="H113" s="1198"/>
    </row>
  </sheetData>
  <mergeCells count="9">
    <mergeCell ref="M3:N3"/>
    <mergeCell ref="A5:C5"/>
    <mergeCell ref="H5:J5"/>
    <mergeCell ref="H1:L1"/>
    <mergeCell ref="A3:C4"/>
    <mergeCell ref="D3:E3"/>
    <mergeCell ref="F3:G3"/>
    <mergeCell ref="H3:J4"/>
    <mergeCell ref="K3:L3"/>
  </mergeCells>
  <phoneticPr fontId="2"/>
  <printOptions horizontalCentered="1"/>
  <pageMargins left="0.39370078740157483" right="0.39370078740157483" top="0.59055118110236227" bottom="0.59055118110236227" header="0.11811023622047245" footer="0.11811023622047245"/>
  <pageSetup paperSize="9" firstPageNumber="51" orientation="portrait" r:id="rId1"/>
  <headerFooter scaleWithDoc="0" alignWithMargins="0">
    <oddFooter>&amp;C&amp;"ＭＳ 明朝,標準"&amp;10&amp;P</oddFooter>
  </headerFooter>
  <rowBreaks count="1" manualBreakCount="1">
    <brk id="54"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7A89E-49D0-40A5-A656-DD24967B9FE9}">
  <dimension ref="A1:BB78"/>
  <sheetViews>
    <sheetView showGridLines="0" view="pageBreakPreview" zoomScaleNormal="100" zoomScaleSheetLayoutView="100" workbookViewId="0">
      <pane ySplit="5" topLeftCell="A39" activePane="bottomLeft" state="frozen"/>
      <selection activeCell="O4" sqref="O4"/>
      <selection pane="bottomLeft" activeCell="O4" sqref="O4:O5"/>
    </sheetView>
  </sheetViews>
  <sheetFormatPr defaultColWidth="9" defaultRowHeight="13"/>
  <cols>
    <col min="1" max="1" width="9.08984375" style="1332" customWidth="1"/>
    <col min="2" max="2" width="15.6328125" style="1344" customWidth="1"/>
    <col min="3" max="3" width="9.81640625" style="1332" customWidth="1"/>
    <col min="4" max="4" width="11.90625" style="1332" customWidth="1"/>
    <col min="5" max="8" width="9.6328125" style="1332" customWidth="1"/>
    <col min="9" max="9" width="11.90625" style="1331" customWidth="1"/>
    <col min="10" max="10" width="9.08984375" style="1331" customWidth="1"/>
    <col min="11" max="11" width="14.1796875" style="1331" customWidth="1"/>
    <col min="12" max="12" width="12.81640625" style="1331" bestFit="1" customWidth="1"/>
    <col min="13" max="13" width="13" style="1331" bestFit="1" customWidth="1"/>
    <col min="14" max="14" width="12.81640625" style="1331" bestFit="1" customWidth="1"/>
    <col min="15" max="15" width="11.90625" style="1331" bestFit="1" customWidth="1"/>
    <col min="16" max="16" width="18.1796875" style="1345" bestFit="1" customWidth="1"/>
    <col min="17" max="17" width="10.1796875" style="1331" bestFit="1" customWidth="1"/>
    <col min="18" max="16384" width="9" style="1332"/>
  </cols>
  <sheetData>
    <row r="1" spans="1:17" s="1277" customFormat="1" ht="30" customHeight="1">
      <c r="A1" s="1276" t="s">
        <v>1922</v>
      </c>
      <c r="B1" s="1276"/>
      <c r="C1" s="1276"/>
      <c r="D1" s="1276"/>
      <c r="E1" s="1276"/>
      <c r="F1" s="1276"/>
      <c r="G1" s="1276"/>
      <c r="I1" s="1278"/>
      <c r="J1" s="1278"/>
      <c r="K1" s="1278"/>
      <c r="L1" s="1278"/>
      <c r="M1" s="1279"/>
      <c r="N1" s="1278"/>
      <c r="O1" s="1278"/>
      <c r="P1" s="1280"/>
      <c r="Q1" s="1278"/>
    </row>
    <row r="2" spans="1:17" s="1283" customFormat="1" ht="15" customHeight="1" thickBot="1">
      <c r="A2" s="1281"/>
      <c r="B2" s="1281"/>
      <c r="C2" s="1281"/>
      <c r="D2" s="1282"/>
      <c r="E2" s="1282"/>
      <c r="F2" s="1282"/>
      <c r="G2" s="1282"/>
      <c r="I2" s="1284"/>
      <c r="J2" s="1284"/>
      <c r="K2" s="1284"/>
      <c r="L2" s="1284"/>
      <c r="M2" s="1284"/>
      <c r="N2" s="1284"/>
      <c r="O2" s="1284"/>
      <c r="P2" s="1285" t="s">
        <v>1923</v>
      </c>
      <c r="Q2" s="1284"/>
    </row>
    <row r="3" spans="1:17" s="1277" customFormat="1" ht="16.5" customHeight="1">
      <c r="A3" s="5083" t="s">
        <v>1924</v>
      </c>
      <c r="B3" s="5084"/>
      <c r="C3" s="5086" t="s">
        <v>1925</v>
      </c>
      <c r="D3" s="5087" t="s">
        <v>1683</v>
      </c>
      <c r="E3" s="5088"/>
      <c r="F3" s="5088"/>
      <c r="G3" s="5088"/>
      <c r="H3" s="5089"/>
      <c r="I3" s="5090" t="s">
        <v>1926</v>
      </c>
      <c r="J3" s="5090" t="s">
        <v>1924</v>
      </c>
      <c r="K3" s="5077"/>
      <c r="L3" s="5077" t="s">
        <v>1927</v>
      </c>
      <c r="M3" s="5077" t="s">
        <v>1928</v>
      </c>
      <c r="N3" s="5077"/>
      <c r="O3" s="5077"/>
      <c r="P3" s="5077"/>
      <c r="Q3" s="1278"/>
    </row>
    <row r="4" spans="1:17" s="1277" customFormat="1" ht="42" customHeight="1">
      <c r="A4" s="5085"/>
      <c r="B4" s="5079"/>
      <c r="C4" s="5079"/>
      <c r="D4" s="5078" t="s">
        <v>1929</v>
      </c>
      <c r="E4" s="5079" t="s">
        <v>1930</v>
      </c>
      <c r="F4" s="5079"/>
      <c r="G4" s="5080" t="s">
        <v>1931</v>
      </c>
      <c r="H4" s="5081"/>
      <c r="I4" s="5091"/>
      <c r="J4" s="5091"/>
      <c r="K4" s="5082"/>
      <c r="L4" s="5082"/>
      <c r="M4" s="5082" t="s">
        <v>1932</v>
      </c>
      <c r="N4" s="5082" t="s">
        <v>1933</v>
      </c>
      <c r="O4" s="5082" t="s">
        <v>1934</v>
      </c>
      <c r="P4" s="5082" t="s">
        <v>1935</v>
      </c>
      <c r="Q4" s="1278"/>
    </row>
    <row r="5" spans="1:17" s="1277" customFormat="1" ht="15.5" customHeight="1">
      <c r="A5" s="5085"/>
      <c r="B5" s="5079"/>
      <c r="C5" s="5079"/>
      <c r="D5" s="5079"/>
      <c r="E5" s="1286" t="s">
        <v>379</v>
      </c>
      <c r="F5" s="1286" t="s">
        <v>380</v>
      </c>
      <c r="G5" s="1286" t="s">
        <v>379</v>
      </c>
      <c r="H5" s="1286" t="s">
        <v>380</v>
      </c>
      <c r="I5" s="5091"/>
      <c r="J5" s="5091"/>
      <c r="K5" s="5082"/>
      <c r="L5" s="5082"/>
      <c r="M5" s="5082"/>
      <c r="N5" s="5082"/>
      <c r="O5" s="5082"/>
      <c r="P5" s="5082"/>
      <c r="Q5" s="1278"/>
    </row>
    <row r="6" spans="1:17" s="1277" customFormat="1" ht="14.5" customHeight="1">
      <c r="A6" s="1287" t="s">
        <v>1936</v>
      </c>
      <c r="B6" s="1288">
        <v>48</v>
      </c>
      <c r="C6" s="1289">
        <v>568</v>
      </c>
      <c r="D6" s="1290">
        <v>10171</v>
      </c>
      <c r="E6" s="1291" t="s">
        <v>1937</v>
      </c>
      <c r="F6" s="1291" t="s">
        <v>1937</v>
      </c>
      <c r="G6" s="1291" t="s">
        <v>1937</v>
      </c>
      <c r="H6" s="1291"/>
      <c r="I6" s="1292">
        <v>1112072</v>
      </c>
      <c r="J6" s="1293"/>
      <c r="K6" s="1294">
        <v>48</v>
      </c>
      <c r="L6" s="1279">
        <v>3475116</v>
      </c>
      <c r="M6" s="1279">
        <v>5938077</v>
      </c>
      <c r="N6" s="1295" t="s">
        <v>1938</v>
      </c>
      <c r="O6" s="1295" t="s">
        <v>1938</v>
      </c>
      <c r="P6" s="1295" t="s">
        <v>1939</v>
      </c>
      <c r="Q6" s="1278"/>
    </row>
    <row r="7" spans="1:17" s="1277" customFormat="1" ht="14.5" customHeight="1">
      <c r="A7" s="1287"/>
      <c r="B7" s="1288">
        <v>49</v>
      </c>
      <c r="C7" s="1289">
        <v>530</v>
      </c>
      <c r="D7" s="1290">
        <v>9789</v>
      </c>
      <c r="E7" s="1291" t="s">
        <v>1937</v>
      </c>
      <c r="F7" s="1291" t="s">
        <v>1937</v>
      </c>
      <c r="G7" s="1291" t="s">
        <v>1937</v>
      </c>
      <c r="H7" s="1291" t="s">
        <v>1937</v>
      </c>
      <c r="I7" s="1292">
        <v>1407002</v>
      </c>
      <c r="J7" s="1293"/>
      <c r="K7" s="1294">
        <v>49</v>
      </c>
      <c r="L7" s="1279">
        <v>4089788</v>
      </c>
      <c r="M7" s="1279">
        <v>7505982</v>
      </c>
      <c r="N7" s="1295" t="s">
        <v>1938</v>
      </c>
      <c r="O7" s="1295" t="s">
        <v>1938</v>
      </c>
      <c r="P7" s="1295" t="s">
        <v>1939</v>
      </c>
      <c r="Q7" s="1278"/>
    </row>
    <row r="8" spans="1:17" s="1277" customFormat="1" ht="14.5" customHeight="1">
      <c r="A8" s="1287"/>
      <c r="B8" s="1288">
        <v>50</v>
      </c>
      <c r="C8" s="1289">
        <v>541</v>
      </c>
      <c r="D8" s="1290">
        <v>9157</v>
      </c>
      <c r="E8" s="1291" t="s">
        <v>1937</v>
      </c>
      <c r="F8" s="1291" t="s">
        <v>1937</v>
      </c>
      <c r="G8" s="1291" t="s">
        <v>1937</v>
      </c>
      <c r="H8" s="1291" t="s">
        <v>1937</v>
      </c>
      <c r="I8" s="1292">
        <v>1472720</v>
      </c>
      <c r="J8" s="1293"/>
      <c r="K8" s="1294">
        <v>50</v>
      </c>
      <c r="L8" s="1279">
        <v>3972174</v>
      </c>
      <c r="M8" s="1279">
        <v>6973938</v>
      </c>
      <c r="N8" s="1295" t="s">
        <v>1938</v>
      </c>
      <c r="O8" s="1295" t="s">
        <v>1938</v>
      </c>
      <c r="P8" s="1295" t="s">
        <v>1939</v>
      </c>
      <c r="Q8" s="1278"/>
    </row>
    <row r="9" spans="1:17" s="1277" customFormat="1" ht="14.5" customHeight="1">
      <c r="A9" s="1287"/>
      <c r="B9" s="1288">
        <v>51</v>
      </c>
      <c r="C9" s="1289">
        <v>534</v>
      </c>
      <c r="D9" s="1290">
        <v>9132</v>
      </c>
      <c r="E9" s="1291" t="s">
        <v>1937</v>
      </c>
      <c r="F9" s="1291" t="s">
        <v>1937</v>
      </c>
      <c r="G9" s="1291" t="s">
        <v>1937</v>
      </c>
      <c r="H9" s="1291" t="s">
        <v>1937</v>
      </c>
      <c r="I9" s="1292">
        <v>1616289</v>
      </c>
      <c r="J9" s="1293"/>
      <c r="K9" s="1294">
        <v>51</v>
      </c>
      <c r="L9" s="1279">
        <v>4398530</v>
      </c>
      <c r="M9" s="1279">
        <v>7469769</v>
      </c>
      <c r="N9" s="1295" t="s">
        <v>1938</v>
      </c>
      <c r="O9" s="1295" t="s">
        <v>1938</v>
      </c>
      <c r="P9" s="1295" t="s">
        <v>1939</v>
      </c>
      <c r="Q9" s="1278"/>
    </row>
    <row r="10" spans="1:17" s="1277" customFormat="1" ht="14.5" customHeight="1">
      <c r="A10" s="1287"/>
      <c r="B10" s="1288">
        <v>52</v>
      </c>
      <c r="C10" s="1289">
        <v>518</v>
      </c>
      <c r="D10" s="1290">
        <v>8831</v>
      </c>
      <c r="E10" s="1291" t="s">
        <v>1937</v>
      </c>
      <c r="F10" s="1291" t="s">
        <v>1937</v>
      </c>
      <c r="G10" s="1291" t="s">
        <v>1937</v>
      </c>
      <c r="H10" s="1291" t="s">
        <v>1937</v>
      </c>
      <c r="I10" s="1292">
        <v>1673022</v>
      </c>
      <c r="J10" s="1293"/>
      <c r="K10" s="1294">
        <v>52</v>
      </c>
      <c r="L10" s="1279">
        <v>4640585</v>
      </c>
      <c r="M10" s="1279">
        <v>7891959</v>
      </c>
      <c r="N10" s="1295" t="s">
        <v>1938</v>
      </c>
      <c r="O10" s="1295" t="s">
        <v>1938</v>
      </c>
      <c r="P10" s="1295" t="s">
        <v>1939</v>
      </c>
      <c r="Q10" s="1278"/>
    </row>
    <row r="11" spans="1:17" s="1277" customFormat="1" ht="14.5" customHeight="1">
      <c r="A11" s="1287"/>
      <c r="B11" s="1288">
        <v>53</v>
      </c>
      <c r="C11" s="1289">
        <v>540</v>
      </c>
      <c r="D11" s="1290">
        <v>8906</v>
      </c>
      <c r="E11" s="1291" t="s">
        <v>1937</v>
      </c>
      <c r="F11" s="1291" t="s">
        <v>1937</v>
      </c>
      <c r="G11" s="1291" t="s">
        <v>1937</v>
      </c>
      <c r="H11" s="1291" t="s">
        <v>1937</v>
      </c>
      <c r="I11" s="1292">
        <v>1785459</v>
      </c>
      <c r="J11" s="1293"/>
      <c r="K11" s="1294">
        <v>53</v>
      </c>
      <c r="L11" s="1279">
        <v>4942067</v>
      </c>
      <c r="M11" s="1279">
        <v>8354837</v>
      </c>
      <c r="N11" s="1295" t="s">
        <v>1938</v>
      </c>
      <c r="O11" s="1295" t="s">
        <v>1938</v>
      </c>
      <c r="P11" s="1295" t="s">
        <v>1939</v>
      </c>
      <c r="Q11" s="1278"/>
    </row>
    <row r="12" spans="1:17" s="1277" customFormat="1" ht="14.5" customHeight="1">
      <c r="A12" s="1287"/>
      <c r="B12" s="1288">
        <v>54</v>
      </c>
      <c r="C12" s="1289">
        <v>549</v>
      </c>
      <c r="D12" s="1290">
        <v>8587</v>
      </c>
      <c r="E12" s="1291" t="s">
        <v>1937</v>
      </c>
      <c r="F12" s="1291" t="s">
        <v>1937</v>
      </c>
      <c r="G12" s="1291" t="s">
        <v>1937</v>
      </c>
      <c r="H12" s="1291" t="s">
        <v>1937</v>
      </c>
      <c r="I12" s="1292">
        <v>1975368</v>
      </c>
      <c r="J12" s="1293"/>
      <c r="K12" s="1294">
        <v>54</v>
      </c>
      <c r="L12" s="1279">
        <v>5334301</v>
      </c>
      <c r="M12" s="1279">
        <v>8995635</v>
      </c>
      <c r="N12" s="1295" t="s">
        <v>1938</v>
      </c>
      <c r="O12" s="1295" t="s">
        <v>1938</v>
      </c>
      <c r="P12" s="1295" t="s">
        <v>1939</v>
      </c>
      <c r="Q12" s="1278"/>
    </row>
    <row r="13" spans="1:17" s="1277" customFormat="1" ht="14.5" customHeight="1">
      <c r="A13" s="1287"/>
      <c r="B13" s="1288">
        <v>55</v>
      </c>
      <c r="C13" s="1289">
        <v>539</v>
      </c>
      <c r="D13" s="1290">
        <v>8706</v>
      </c>
      <c r="E13" s="1291" t="s">
        <v>1937</v>
      </c>
      <c r="F13" s="1291" t="s">
        <v>1937</v>
      </c>
      <c r="G13" s="1291" t="s">
        <v>1937</v>
      </c>
      <c r="H13" s="1291" t="s">
        <v>1937</v>
      </c>
      <c r="I13" s="1292">
        <v>1940286</v>
      </c>
      <c r="J13" s="1293"/>
      <c r="K13" s="1294">
        <v>55</v>
      </c>
      <c r="L13" s="1279">
        <v>5802770</v>
      </c>
      <c r="M13" s="1279">
        <v>9983425</v>
      </c>
      <c r="N13" s="1295" t="s">
        <v>1938</v>
      </c>
      <c r="O13" s="1295" t="s">
        <v>1938</v>
      </c>
      <c r="P13" s="1295" t="s">
        <v>1939</v>
      </c>
      <c r="Q13" s="1278"/>
    </row>
    <row r="14" spans="1:17" s="1277" customFormat="1" ht="14.5" customHeight="1">
      <c r="A14" s="1287"/>
      <c r="B14" s="1288">
        <v>56</v>
      </c>
      <c r="C14" s="1289">
        <v>542</v>
      </c>
      <c r="D14" s="1290">
        <v>8789</v>
      </c>
      <c r="E14" s="1291" t="s">
        <v>1937</v>
      </c>
      <c r="F14" s="1291" t="s">
        <v>1937</v>
      </c>
      <c r="G14" s="1291" t="s">
        <v>1937</v>
      </c>
      <c r="H14" s="1291" t="s">
        <v>1937</v>
      </c>
      <c r="I14" s="1292">
        <v>2169776</v>
      </c>
      <c r="J14" s="1293"/>
      <c r="K14" s="1294">
        <v>56</v>
      </c>
      <c r="L14" s="1279">
        <v>6718084</v>
      </c>
      <c r="M14" s="1279">
        <v>11410886</v>
      </c>
      <c r="N14" s="1295" t="s">
        <v>1938</v>
      </c>
      <c r="O14" s="1295" t="s">
        <v>1938</v>
      </c>
      <c r="P14" s="1295" t="s">
        <v>1939</v>
      </c>
      <c r="Q14" s="1278"/>
    </row>
    <row r="15" spans="1:17" s="1277" customFormat="1" ht="14.5" customHeight="1">
      <c r="A15" s="1287"/>
      <c r="B15" s="1288">
        <v>57</v>
      </c>
      <c r="C15" s="1289">
        <v>514</v>
      </c>
      <c r="D15" s="1290">
        <v>8600</v>
      </c>
      <c r="E15" s="1291" t="s">
        <v>1937</v>
      </c>
      <c r="F15" s="1291" t="s">
        <v>1937</v>
      </c>
      <c r="G15" s="1291" t="s">
        <v>1937</v>
      </c>
      <c r="H15" s="1291" t="s">
        <v>1937</v>
      </c>
      <c r="I15" s="1292">
        <v>2231175</v>
      </c>
      <c r="J15" s="1293"/>
      <c r="K15" s="1294">
        <v>57</v>
      </c>
      <c r="L15" s="1279">
        <v>6837188</v>
      </c>
      <c r="M15" s="1279">
        <v>11791811</v>
      </c>
      <c r="N15" s="1295" t="s">
        <v>1938</v>
      </c>
      <c r="O15" s="1295" t="s">
        <v>1938</v>
      </c>
      <c r="P15" s="1295" t="s">
        <v>1939</v>
      </c>
      <c r="Q15" s="1278"/>
    </row>
    <row r="16" spans="1:17" s="1277" customFormat="1" ht="14.5" customHeight="1">
      <c r="A16" s="1287"/>
      <c r="B16" s="1288">
        <v>58</v>
      </c>
      <c r="C16" s="1289">
        <v>523</v>
      </c>
      <c r="D16" s="1290">
        <v>8705</v>
      </c>
      <c r="E16" s="1291" t="s">
        <v>1937</v>
      </c>
      <c r="F16" s="1291" t="s">
        <v>1937</v>
      </c>
      <c r="G16" s="1291" t="s">
        <v>1937</v>
      </c>
      <c r="H16" s="1291" t="s">
        <v>1937</v>
      </c>
      <c r="I16" s="1292">
        <v>2254715</v>
      </c>
      <c r="J16" s="1293"/>
      <c r="K16" s="1294">
        <v>58</v>
      </c>
      <c r="L16" s="1279">
        <v>6328882</v>
      </c>
      <c r="M16" s="1279">
        <v>11205593</v>
      </c>
      <c r="N16" s="1295" t="s">
        <v>1938</v>
      </c>
      <c r="O16" s="1295" t="s">
        <v>1938</v>
      </c>
      <c r="P16" s="1295" t="s">
        <v>1939</v>
      </c>
      <c r="Q16" s="1278"/>
    </row>
    <row r="17" spans="1:17" s="1277" customFormat="1" ht="14.5" customHeight="1">
      <c r="A17" s="1287"/>
      <c r="B17" s="1288">
        <v>59</v>
      </c>
      <c r="C17" s="1289">
        <v>493</v>
      </c>
      <c r="D17" s="1290">
        <v>8380</v>
      </c>
      <c r="E17" s="1291" t="s">
        <v>1937</v>
      </c>
      <c r="F17" s="1291" t="s">
        <v>1937</v>
      </c>
      <c r="G17" s="1291" t="s">
        <v>1937</v>
      </c>
      <c r="H17" s="1291" t="s">
        <v>1937</v>
      </c>
      <c r="I17" s="1292">
        <v>2277600</v>
      </c>
      <c r="J17" s="1293"/>
      <c r="K17" s="1294">
        <v>59</v>
      </c>
      <c r="L17" s="1279">
        <v>5981203</v>
      </c>
      <c r="M17" s="1279">
        <v>10685556</v>
      </c>
      <c r="N17" s="1295" t="s">
        <v>1938</v>
      </c>
      <c r="O17" s="1295" t="s">
        <v>1938</v>
      </c>
      <c r="P17" s="1295" t="s">
        <v>1939</v>
      </c>
      <c r="Q17" s="1278"/>
    </row>
    <row r="18" spans="1:17" s="1277" customFormat="1" ht="14.5" customHeight="1">
      <c r="A18" s="1287"/>
      <c r="B18" s="1288">
        <v>60</v>
      </c>
      <c r="C18" s="1289">
        <v>502</v>
      </c>
      <c r="D18" s="1290">
        <v>8309</v>
      </c>
      <c r="E18" s="1291" t="s">
        <v>1937</v>
      </c>
      <c r="F18" s="1291" t="s">
        <v>1937</v>
      </c>
      <c r="G18" s="1291" t="s">
        <v>1937</v>
      </c>
      <c r="H18" s="1291" t="s">
        <v>1937</v>
      </c>
      <c r="I18" s="1292">
        <v>2439332</v>
      </c>
      <c r="J18" s="1293"/>
      <c r="K18" s="1294">
        <v>60</v>
      </c>
      <c r="L18" s="1279">
        <v>6315604</v>
      </c>
      <c r="M18" s="1279">
        <v>11027706</v>
      </c>
      <c r="N18" s="1295" t="s">
        <v>1938</v>
      </c>
      <c r="O18" s="1295" t="s">
        <v>1938</v>
      </c>
      <c r="P18" s="1295" t="s">
        <v>1939</v>
      </c>
      <c r="Q18" s="1278"/>
    </row>
    <row r="19" spans="1:17" s="1277" customFormat="1" ht="14.5" customHeight="1">
      <c r="A19" s="1287"/>
      <c r="B19" s="1288">
        <v>61</v>
      </c>
      <c r="C19" s="1289">
        <v>515</v>
      </c>
      <c r="D19" s="1290">
        <v>8595</v>
      </c>
      <c r="E19" s="1291" t="s">
        <v>1937</v>
      </c>
      <c r="F19" s="1291" t="s">
        <v>1937</v>
      </c>
      <c r="G19" s="1291" t="s">
        <v>1937</v>
      </c>
      <c r="H19" s="1291" t="s">
        <v>1937</v>
      </c>
      <c r="I19" s="1292">
        <v>2465702</v>
      </c>
      <c r="J19" s="1293"/>
      <c r="K19" s="1294">
        <v>61</v>
      </c>
      <c r="L19" s="1279">
        <v>6186303</v>
      </c>
      <c r="M19" s="1279">
        <v>11849455</v>
      </c>
      <c r="N19" s="1295" t="s">
        <v>1938</v>
      </c>
      <c r="O19" s="1295" t="s">
        <v>1938</v>
      </c>
      <c r="P19" s="1295" t="s">
        <v>1939</v>
      </c>
      <c r="Q19" s="1278"/>
    </row>
    <row r="20" spans="1:17" s="1277" customFormat="1" ht="14.5" customHeight="1">
      <c r="A20" s="1287"/>
      <c r="B20" s="1288">
        <v>62</v>
      </c>
      <c r="C20" s="1289">
        <v>520</v>
      </c>
      <c r="D20" s="1290">
        <v>8462</v>
      </c>
      <c r="E20" s="1291" t="s">
        <v>1937</v>
      </c>
      <c r="F20" s="1291" t="s">
        <v>1937</v>
      </c>
      <c r="G20" s="1291" t="s">
        <v>1937</v>
      </c>
      <c r="H20" s="1291" t="s">
        <v>1937</v>
      </c>
      <c r="I20" s="1292">
        <v>2779276</v>
      </c>
      <c r="J20" s="1293"/>
      <c r="K20" s="1294">
        <v>62</v>
      </c>
      <c r="L20" s="1279">
        <v>5986452</v>
      </c>
      <c r="M20" s="1279">
        <v>11368999</v>
      </c>
      <c r="N20" s="1295" t="s">
        <v>1938</v>
      </c>
      <c r="O20" s="1295" t="s">
        <v>1938</v>
      </c>
      <c r="P20" s="1295" t="s">
        <v>1939</v>
      </c>
      <c r="Q20" s="1278"/>
    </row>
    <row r="21" spans="1:17" s="1277" customFormat="1" ht="14.5" customHeight="1">
      <c r="A21" s="1287"/>
      <c r="B21" s="1288">
        <v>63</v>
      </c>
      <c r="C21" s="1289">
        <v>519</v>
      </c>
      <c r="D21" s="1290">
        <v>8508</v>
      </c>
      <c r="E21" s="1291" t="s">
        <v>1937</v>
      </c>
      <c r="F21" s="1291" t="s">
        <v>1937</v>
      </c>
      <c r="G21" s="1291" t="s">
        <v>1937</v>
      </c>
      <c r="H21" s="1291" t="s">
        <v>1937</v>
      </c>
      <c r="I21" s="1292">
        <v>2486436</v>
      </c>
      <c r="J21" s="1293"/>
      <c r="K21" s="1294">
        <v>63</v>
      </c>
      <c r="L21" s="1279">
        <v>7089260</v>
      </c>
      <c r="M21" s="1279">
        <v>13306404</v>
      </c>
      <c r="N21" s="1295" t="s">
        <v>1938</v>
      </c>
      <c r="O21" s="1295" t="s">
        <v>1938</v>
      </c>
      <c r="P21" s="1295" t="s">
        <v>1939</v>
      </c>
      <c r="Q21" s="1278"/>
    </row>
    <row r="22" spans="1:17" s="1277" customFormat="1" ht="14.5" customHeight="1">
      <c r="A22" s="1296" t="s">
        <v>1940</v>
      </c>
      <c r="B22" s="1288" t="s">
        <v>1941</v>
      </c>
      <c r="C22" s="1289">
        <v>526</v>
      </c>
      <c r="D22" s="1290">
        <v>8234</v>
      </c>
      <c r="E22" s="1291" t="s">
        <v>1937</v>
      </c>
      <c r="F22" s="1291" t="s">
        <v>1937</v>
      </c>
      <c r="G22" s="1291" t="s">
        <v>1937</v>
      </c>
      <c r="H22" s="1291" t="s">
        <v>1937</v>
      </c>
      <c r="I22" s="1292">
        <v>2556111</v>
      </c>
      <c r="J22" s="1297" t="s">
        <v>1940</v>
      </c>
      <c r="K22" s="1294" t="s">
        <v>1941</v>
      </c>
      <c r="L22" s="1279">
        <v>7438807</v>
      </c>
      <c r="M22" s="1279">
        <v>14180738</v>
      </c>
      <c r="N22" s="1295" t="s">
        <v>1938</v>
      </c>
      <c r="O22" s="1295" t="s">
        <v>1938</v>
      </c>
      <c r="P22" s="1295" t="s">
        <v>1939</v>
      </c>
      <c r="Q22" s="1278"/>
    </row>
    <row r="23" spans="1:17" s="1277" customFormat="1" ht="14.5" customHeight="1">
      <c r="A23" s="1287"/>
      <c r="B23" s="1288">
        <v>2</v>
      </c>
      <c r="C23" s="1289">
        <v>537</v>
      </c>
      <c r="D23" s="1290">
        <v>8923</v>
      </c>
      <c r="E23" s="1291" t="s">
        <v>1937</v>
      </c>
      <c r="F23" s="1291" t="s">
        <v>1937</v>
      </c>
      <c r="G23" s="1291" t="s">
        <v>1937</v>
      </c>
      <c r="H23" s="1291" t="s">
        <v>1937</v>
      </c>
      <c r="I23" s="1292">
        <v>2891282</v>
      </c>
      <c r="J23" s="1293"/>
      <c r="K23" s="1294">
        <v>2</v>
      </c>
      <c r="L23" s="1279">
        <v>8235410</v>
      </c>
      <c r="M23" s="1279">
        <v>15764066</v>
      </c>
      <c r="N23" s="1295" t="s">
        <v>1938</v>
      </c>
      <c r="O23" s="1295" t="s">
        <v>1938</v>
      </c>
      <c r="P23" s="1295" t="s">
        <v>1939</v>
      </c>
      <c r="Q23" s="1278"/>
    </row>
    <row r="24" spans="1:17" s="1277" customFormat="1" ht="14.5" customHeight="1">
      <c r="A24" s="1287"/>
      <c r="B24" s="1288">
        <v>3</v>
      </c>
      <c r="C24" s="1289">
        <v>545</v>
      </c>
      <c r="D24" s="1290">
        <v>9053</v>
      </c>
      <c r="E24" s="1291" t="s">
        <v>1937</v>
      </c>
      <c r="F24" s="1291" t="s">
        <v>1937</v>
      </c>
      <c r="G24" s="1291" t="s">
        <v>1937</v>
      </c>
      <c r="H24" s="1291" t="s">
        <v>1937</v>
      </c>
      <c r="I24" s="1292">
        <v>3208638</v>
      </c>
      <c r="J24" s="1293"/>
      <c r="K24" s="1294">
        <v>3</v>
      </c>
      <c r="L24" s="1279">
        <v>8819602</v>
      </c>
      <c r="M24" s="1279">
        <v>16640380</v>
      </c>
      <c r="N24" s="1295" t="s">
        <v>1938</v>
      </c>
      <c r="O24" s="1295" t="s">
        <v>1938</v>
      </c>
      <c r="P24" s="1295" t="s">
        <v>1939</v>
      </c>
      <c r="Q24" s="1278"/>
    </row>
    <row r="25" spans="1:17" s="1277" customFormat="1" ht="14.5" customHeight="1">
      <c r="A25" s="1287"/>
      <c r="B25" s="1288">
        <v>4</v>
      </c>
      <c r="C25" s="1289">
        <v>538</v>
      </c>
      <c r="D25" s="1290">
        <v>9097</v>
      </c>
      <c r="E25" s="1291" t="s">
        <v>1937</v>
      </c>
      <c r="F25" s="1291" t="s">
        <v>1937</v>
      </c>
      <c r="G25" s="1291" t="s">
        <v>1937</v>
      </c>
      <c r="H25" s="1291" t="s">
        <v>1937</v>
      </c>
      <c r="I25" s="1292">
        <v>3252888</v>
      </c>
      <c r="J25" s="1293"/>
      <c r="K25" s="1294">
        <v>4</v>
      </c>
      <c r="L25" s="1279">
        <v>8320874</v>
      </c>
      <c r="M25" s="1279">
        <v>16341325</v>
      </c>
      <c r="N25" s="1295" t="s">
        <v>1938</v>
      </c>
      <c r="O25" s="1295" t="s">
        <v>1938</v>
      </c>
      <c r="P25" s="1295" t="s">
        <v>1939</v>
      </c>
      <c r="Q25" s="1278"/>
    </row>
    <row r="26" spans="1:17" s="1277" customFormat="1" ht="14.5" customHeight="1">
      <c r="A26" s="1287"/>
      <c r="B26" s="1288">
        <v>5</v>
      </c>
      <c r="C26" s="1289">
        <v>526</v>
      </c>
      <c r="D26" s="1290">
        <v>8887</v>
      </c>
      <c r="E26" s="1291" t="s">
        <v>1937</v>
      </c>
      <c r="F26" s="1291" t="s">
        <v>1937</v>
      </c>
      <c r="G26" s="1291" t="s">
        <v>1937</v>
      </c>
      <c r="H26" s="1291" t="s">
        <v>1937</v>
      </c>
      <c r="I26" s="1292">
        <v>3221607</v>
      </c>
      <c r="J26" s="1293"/>
      <c r="K26" s="1294">
        <v>5</v>
      </c>
      <c r="L26" s="1279">
        <v>7661393</v>
      </c>
      <c r="M26" s="1279">
        <v>15404481</v>
      </c>
      <c r="N26" s="1295" t="s">
        <v>1938</v>
      </c>
      <c r="O26" s="1295" t="s">
        <v>1938</v>
      </c>
      <c r="P26" s="1295" t="s">
        <v>1939</v>
      </c>
      <c r="Q26" s="1278"/>
    </row>
    <row r="27" spans="1:17" s="1277" customFormat="1" ht="14.5" customHeight="1">
      <c r="A27" s="1287"/>
      <c r="B27" s="1288">
        <v>6</v>
      </c>
      <c r="C27" s="1289">
        <v>501</v>
      </c>
      <c r="D27" s="1290">
        <v>8566</v>
      </c>
      <c r="E27" s="1291" t="s">
        <v>1937</v>
      </c>
      <c r="F27" s="1291" t="s">
        <v>1937</v>
      </c>
      <c r="G27" s="1291" t="s">
        <v>1937</v>
      </c>
      <c r="H27" s="1291" t="s">
        <v>1937</v>
      </c>
      <c r="I27" s="1292">
        <v>3256315</v>
      </c>
      <c r="J27" s="1293"/>
      <c r="K27" s="1294">
        <v>6</v>
      </c>
      <c r="L27" s="1279">
        <v>7360736</v>
      </c>
      <c r="M27" s="1279">
        <v>14812505</v>
      </c>
      <c r="N27" s="1295" t="s">
        <v>1938</v>
      </c>
      <c r="O27" s="1295" t="s">
        <v>1938</v>
      </c>
      <c r="P27" s="1295" t="s">
        <v>1939</v>
      </c>
      <c r="Q27" s="1278"/>
    </row>
    <row r="28" spans="1:17" s="1277" customFormat="1" ht="14.5" customHeight="1">
      <c r="A28" s="1287"/>
      <c r="B28" s="1288">
        <v>7</v>
      </c>
      <c r="C28" s="1289">
        <v>490</v>
      </c>
      <c r="D28" s="1290">
        <v>8530</v>
      </c>
      <c r="E28" s="1291" t="s">
        <v>1937</v>
      </c>
      <c r="F28" s="1291" t="s">
        <v>1937</v>
      </c>
      <c r="G28" s="1291" t="s">
        <v>1937</v>
      </c>
      <c r="H28" s="1291" t="s">
        <v>1937</v>
      </c>
      <c r="I28" s="1292">
        <v>3226221</v>
      </c>
      <c r="J28" s="1293"/>
      <c r="K28" s="1294">
        <v>7</v>
      </c>
      <c r="L28" s="1279">
        <v>7183572</v>
      </c>
      <c r="M28" s="1279">
        <v>14517135</v>
      </c>
      <c r="N28" s="1295" t="s">
        <v>1938</v>
      </c>
      <c r="O28" s="1295" t="s">
        <v>1938</v>
      </c>
      <c r="P28" s="1295" t="s">
        <v>1939</v>
      </c>
      <c r="Q28" s="1278"/>
    </row>
    <row r="29" spans="1:17" s="1298" customFormat="1" ht="14.5" customHeight="1">
      <c r="B29" s="1299" t="s">
        <v>1942</v>
      </c>
      <c r="C29" s="1289">
        <v>478</v>
      </c>
      <c r="D29" s="1290">
        <v>8226</v>
      </c>
      <c r="E29" s="1291" t="s">
        <v>1937</v>
      </c>
      <c r="F29" s="1291" t="s">
        <v>1937</v>
      </c>
      <c r="G29" s="1291" t="s">
        <v>1937</v>
      </c>
      <c r="H29" s="1291" t="s">
        <v>1937</v>
      </c>
      <c r="I29" s="1292">
        <v>3296933</v>
      </c>
      <c r="J29" s="1300"/>
      <c r="K29" s="1301" t="s">
        <v>1942</v>
      </c>
      <c r="L29" s="1279">
        <v>7126091</v>
      </c>
      <c r="M29" s="1279">
        <v>14670881</v>
      </c>
      <c r="N29" s="1295" t="s">
        <v>1938</v>
      </c>
      <c r="O29" s="1295" t="s">
        <v>1938</v>
      </c>
      <c r="P29" s="1295" t="s">
        <v>1939</v>
      </c>
      <c r="Q29" s="1300"/>
    </row>
    <row r="30" spans="1:17" s="1298" customFormat="1" ht="14.5" customHeight="1">
      <c r="A30" s="1302"/>
      <c r="B30" s="1299" t="s">
        <v>1943</v>
      </c>
      <c r="C30" s="1289">
        <v>449</v>
      </c>
      <c r="D30" s="1290">
        <v>7856</v>
      </c>
      <c r="E30" s="1291" t="s">
        <v>1937</v>
      </c>
      <c r="F30" s="1291" t="s">
        <v>1937</v>
      </c>
      <c r="G30" s="1291" t="s">
        <v>1937</v>
      </c>
      <c r="H30" s="1291" t="s">
        <v>1937</v>
      </c>
      <c r="I30" s="1292">
        <v>3121395</v>
      </c>
      <c r="J30" s="1303"/>
      <c r="K30" s="1301" t="s">
        <v>1943</v>
      </c>
      <c r="L30" s="1279">
        <v>7320735</v>
      </c>
      <c r="M30" s="1279">
        <v>14721444</v>
      </c>
      <c r="N30" s="1295" t="s">
        <v>1938</v>
      </c>
      <c r="O30" s="1295" t="s">
        <v>1938</v>
      </c>
      <c r="P30" s="1295" t="s">
        <v>1939</v>
      </c>
      <c r="Q30" s="1300"/>
    </row>
    <row r="31" spans="1:17" s="1298" customFormat="1" ht="14.5" customHeight="1">
      <c r="A31" s="1302"/>
      <c r="B31" s="1299" t="s">
        <v>485</v>
      </c>
      <c r="C31" s="1289">
        <v>446</v>
      </c>
      <c r="D31" s="1290">
        <v>7625</v>
      </c>
      <c r="E31" s="1291" t="s">
        <v>1937</v>
      </c>
      <c r="F31" s="1291" t="s">
        <v>1937</v>
      </c>
      <c r="G31" s="1291" t="s">
        <v>1937</v>
      </c>
      <c r="H31" s="1291" t="s">
        <v>1937</v>
      </c>
      <c r="I31" s="1292">
        <v>3092209</v>
      </c>
      <c r="J31" s="1303"/>
      <c r="K31" s="1301" t="s">
        <v>485</v>
      </c>
      <c r="L31" s="1279">
        <v>6610247</v>
      </c>
      <c r="M31" s="1279">
        <v>13777809</v>
      </c>
      <c r="N31" s="1295" t="s">
        <v>1938</v>
      </c>
      <c r="O31" s="1295" t="s">
        <v>1938</v>
      </c>
      <c r="P31" s="1295" t="s">
        <v>1939</v>
      </c>
      <c r="Q31" s="1300"/>
    </row>
    <row r="32" spans="1:17" s="1298" customFormat="1" ht="14.5" customHeight="1">
      <c r="A32" s="1302"/>
      <c r="B32" s="1299" t="s">
        <v>486</v>
      </c>
      <c r="C32" s="1289">
        <v>444</v>
      </c>
      <c r="D32" s="1290">
        <v>7378</v>
      </c>
      <c r="E32" s="1291" t="s">
        <v>1937</v>
      </c>
      <c r="F32" s="1291" t="s">
        <v>1937</v>
      </c>
      <c r="G32" s="1291" t="s">
        <v>1937</v>
      </c>
      <c r="H32" s="1291" t="s">
        <v>1937</v>
      </c>
      <c r="I32" s="1292">
        <v>3010729</v>
      </c>
      <c r="J32" s="1303"/>
      <c r="K32" s="1301" t="s">
        <v>486</v>
      </c>
      <c r="L32" s="1279">
        <v>6284592</v>
      </c>
      <c r="M32" s="1279">
        <v>12873331</v>
      </c>
      <c r="N32" s="1295" t="s">
        <v>1938</v>
      </c>
      <c r="O32" s="1295" t="s">
        <v>1938</v>
      </c>
      <c r="P32" s="1295" t="s">
        <v>1939</v>
      </c>
      <c r="Q32" s="1300"/>
    </row>
    <row r="33" spans="1:54" s="1298" customFormat="1" ht="14.5" customHeight="1">
      <c r="A33" s="1302"/>
      <c r="B33" s="1299" t="s">
        <v>1944</v>
      </c>
      <c r="C33" s="1289">
        <v>408</v>
      </c>
      <c r="D33" s="1290">
        <v>7284</v>
      </c>
      <c r="E33" s="1290">
        <v>4146</v>
      </c>
      <c r="F33" s="1290">
        <v>2867</v>
      </c>
      <c r="G33" s="1290">
        <v>164</v>
      </c>
      <c r="H33" s="1290">
        <v>107</v>
      </c>
      <c r="I33" s="1292">
        <v>3097122</v>
      </c>
      <c r="J33" s="1303"/>
      <c r="K33" s="1301" t="s">
        <v>1944</v>
      </c>
      <c r="L33" s="1279">
        <v>6305020</v>
      </c>
      <c r="M33" s="1279">
        <v>12963354</v>
      </c>
      <c r="N33" s="1279">
        <v>11086060</v>
      </c>
      <c r="O33" s="1279">
        <v>1865337</v>
      </c>
      <c r="P33" s="1279">
        <v>11957</v>
      </c>
      <c r="Q33" s="1300"/>
    </row>
    <row r="34" spans="1:54" s="1298" customFormat="1" ht="14.5" customHeight="1">
      <c r="A34" s="1302"/>
      <c r="B34" s="1299" t="s">
        <v>1945</v>
      </c>
      <c r="C34" s="1289">
        <v>395</v>
      </c>
      <c r="D34" s="1290">
        <v>7246</v>
      </c>
      <c r="E34" s="1290">
        <v>4178</v>
      </c>
      <c r="F34" s="1290">
        <v>2806</v>
      </c>
      <c r="G34" s="1290">
        <v>161</v>
      </c>
      <c r="H34" s="1290">
        <v>101</v>
      </c>
      <c r="I34" s="1292">
        <v>2951055</v>
      </c>
      <c r="J34" s="1303"/>
      <c r="K34" s="1301" t="s">
        <v>1945</v>
      </c>
      <c r="L34" s="1279">
        <v>6297906</v>
      </c>
      <c r="M34" s="1279">
        <v>13240193</v>
      </c>
      <c r="N34" s="1279">
        <v>11511323</v>
      </c>
      <c r="O34" s="1279">
        <v>1716155</v>
      </c>
      <c r="P34" s="1279">
        <v>12715</v>
      </c>
      <c r="Q34" s="1300"/>
    </row>
    <row r="35" spans="1:54" s="1298" customFormat="1" ht="14.5" customHeight="1">
      <c r="A35" s="1302"/>
      <c r="B35" s="1299" t="s">
        <v>1946</v>
      </c>
      <c r="C35" s="1289">
        <v>340</v>
      </c>
      <c r="D35" s="1290">
        <v>6790</v>
      </c>
      <c r="E35" s="1290">
        <v>3821</v>
      </c>
      <c r="F35" s="1290">
        <v>2578</v>
      </c>
      <c r="G35" s="1290">
        <v>110</v>
      </c>
      <c r="H35" s="1290">
        <v>78</v>
      </c>
      <c r="I35" s="1292">
        <v>2640450</v>
      </c>
      <c r="J35" s="1303"/>
      <c r="K35" s="1301" t="s">
        <v>1946</v>
      </c>
      <c r="L35" s="1279">
        <v>5109780</v>
      </c>
      <c r="M35" s="1279">
        <v>10992027</v>
      </c>
      <c r="N35" s="1279">
        <v>9593905</v>
      </c>
      <c r="O35" s="1279">
        <v>1386930</v>
      </c>
      <c r="P35" s="1279">
        <v>11192</v>
      </c>
      <c r="Q35" s="1300"/>
    </row>
    <row r="36" spans="1:54" s="1298" customFormat="1" ht="14.5" customHeight="1">
      <c r="A36" s="1302"/>
      <c r="B36" s="1299" t="s">
        <v>1947</v>
      </c>
      <c r="C36" s="1289">
        <v>356</v>
      </c>
      <c r="D36" s="1290">
        <v>6979</v>
      </c>
      <c r="E36" s="1290">
        <v>4042</v>
      </c>
      <c r="F36" s="1290">
        <v>2724</v>
      </c>
      <c r="G36" s="1290">
        <v>124</v>
      </c>
      <c r="H36" s="1290">
        <v>89</v>
      </c>
      <c r="I36" s="1292">
        <v>2685263</v>
      </c>
      <c r="J36" s="1303"/>
      <c r="K36" s="1301" t="s">
        <v>1947</v>
      </c>
      <c r="L36" s="1279">
        <v>5742112</v>
      </c>
      <c r="M36" s="1279">
        <v>11856772</v>
      </c>
      <c r="N36" s="1279">
        <v>10392953</v>
      </c>
      <c r="O36" s="1279">
        <v>1449170</v>
      </c>
      <c r="P36" s="1279">
        <v>14368</v>
      </c>
      <c r="Q36" s="1300"/>
    </row>
    <row r="37" spans="1:54" s="1298" customFormat="1" ht="14.5" customHeight="1">
      <c r="A37" s="1302"/>
      <c r="B37" s="1299" t="s">
        <v>1948</v>
      </c>
      <c r="C37" s="1289">
        <v>324</v>
      </c>
      <c r="D37" s="1290">
        <v>7127</v>
      </c>
      <c r="E37" s="1290">
        <v>4126</v>
      </c>
      <c r="F37" s="1290">
        <v>2823</v>
      </c>
      <c r="G37" s="1290">
        <v>107</v>
      </c>
      <c r="H37" s="1290">
        <v>71</v>
      </c>
      <c r="I37" s="1292">
        <v>2810845</v>
      </c>
      <c r="J37" s="1303"/>
      <c r="K37" s="1301" t="s">
        <v>1948</v>
      </c>
      <c r="L37" s="1279">
        <v>6100215</v>
      </c>
      <c r="M37" s="1279">
        <v>12659242</v>
      </c>
      <c r="N37" s="1279">
        <v>10636370</v>
      </c>
      <c r="O37" s="1279">
        <v>2019228</v>
      </c>
      <c r="P37" s="1279">
        <v>3644</v>
      </c>
      <c r="Q37" s="1304"/>
      <c r="R37" s="1305"/>
      <c r="S37" s="1305"/>
      <c r="T37" s="1305"/>
      <c r="U37" s="1305"/>
      <c r="V37" s="1305"/>
      <c r="W37" s="1305"/>
      <c r="X37" s="1305"/>
      <c r="Y37" s="1305"/>
      <c r="Z37" s="1305"/>
      <c r="AA37" s="1305"/>
      <c r="AB37" s="1305"/>
      <c r="AC37" s="1305"/>
      <c r="AD37" s="1305"/>
      <c r="AE37" s="1305"/>
      <c r="AF37" s="1305"/>
      <c r="AG37" s="1305"/>
      <c r="AH37" s="1305"/>
      <c r="AI37" s="1305"/>
      <c r="AJ37" s="1305"/>
      <c r="AK37" s="1305"/>
      <c r="AL37" s="1305"/>
      <c r="AM37" s="1305"/>
      <c r="AN37" s="1305"/>
      <c r="AO37" s="1305"/>
      <c r="AP37" s="1305"/>
      <c r="AQ37" s="1305"/>
      <c r="AR37" s="1305"/>
      <c r="AS37" s="1305"/>
      <c r="AT37" s="1305"/>
      <c r="AU37" s="1305"/>
      <c r="AV37" s="1305"/>
      <c r="AW37" s="1305"/>
      <c r="AX37" s="1305"/>
      <c r="AY37" s="1305"/>
      <c r="AZ37" s="1305"/>
      <c r="BA37" s="1305"/>
      <c r="BB37" s="1305"/>
    </row>
    <row r="38" spans="1:54" s="1298" customFormat="1" ht="14.5" customHeight="1">
      <c r="A38" s="1302"/>
      <c r="B38" s="1299" t="s">
        <v>1445</v>
      </c>
      <c r="C38" s="1289">
        <v>350</v>
      </c>
      <c r="D38" s="1290">
        <v>7712</v>
      </c>
      <c r="E38" s="1290">
        <v>4536</v>
      </c>
      <c r="F38" s="1290">
        <v>2989</v>
      </c>
      <c r="G38" s="1290">
        <v>113</v>
      </c>
      <c r="H38" s="1290">
        <v>74</v>
      </c>
      <c r="I38" s="1292">
        <v>2898813</v>
      </c>
      <c r="J38" s="1303"/>
      <c r="K38" s="1301" t="s">
        <v>1445</v>
      </c>
      <c r="L38" s="1279">
        <v>7136149</v>
      </c>
      <c r="M38" s="1279">
        <v>13843857</v>
      </c>
      <c r="N38" s="1279">
        <v>11959981</v>
      </c>
      <c r="O38" s="1279">
        <v>1881485</v>
      </c>
      <c r="P38" s="1279">
        <v>2391</v>
      </c>
      <c r="Q38" s="1304"/>
      <c r="R38" s="1305"/>
      <c r="S38" s="1305"/>
      <c r="T38" s="1305"/>
      <c r="U38" s="1305"/>
      <c r="V38" s="1305"/>
      <c r="W38" s="1305"/>
      <c r="X38" s="1305"/>
      <c r="Y38" s="1305"/>
      <c r="Z38" s="1305"/>
      <c r="AA38" s="1305"/>
      <c r="AB38" s="1305"/>
      <c r="AC38" s="1305"/>
      <c r="AD38" s="1305"/>
      <c r="AE38" s="1305"/>
      <c r="AF38" s="1305"/>
      <c r="AG38" s="1305"/>
      <c r="AH38" s="1305"/>
      <c r="AI38" s="1305"/>
      <c r="AJ38" s="1305"/>
      <c r="AK38" s="1305"/>
      <c r="AL38" s="1305"/>
      <c r="AM38" s="1305"/>
      <c r="AN38" s="1305"/>
      <c r="AO38" s="1305"/>
      <c r="AP38" s="1305"/>
      <c r="AQ38" s="1305"/>
      <c r="AR38" s="1305"/>
      <c r="AS38" s="1305"/>
      <c r="AT38" s="1305"/>
      <c r="AU38" s="1305"/>
      <c r="AV38" s="1305"/>
      <c r="AW38" s="1305"/>
      <c r="AX38" s="1305"/>
      <c r="AY38" s="1305"/>
      <c r="AZ38" s="1305"/>
      <c r="BA38" s="1305"/>
      <c r="BB38" s="1305"/>
    </row>
    <row r="39" spans="1:54" s="1298" customFormat="1" ht="14.5" customHeight="1">
      <c r="A39" s="1302"/>
      <c r="B39" s="1299" t="s">
        <v>493</v>
      </c>
      <c r="C39" s="1289">
        <v>319</v>
      </c>
      <c r="D39" s="1290">
        <v>7600</v>
      </c>
      <c r="E39" s="1290">
        <v>4432</v>
      </c>
      <c r="F39" s="1290">
        <v>3038</v>
      </c>
      <c r="G39" s="1290">
        <v>81</v>
      </c>
      <c r="H39" s="1290">
        <v>49</v>
      </c>
      <c r="I39" s="1292">
        <v>2703563</v>
      </c>
      <c r="J39" s="1303"/>
      <c r="K39" s="1301" t="s">
        <v>493</v>
      </c>
      <c r="L39" s="1279">
        <v>8026257</v>
      </c>
      <c r="M39" s="1279">
        <v>15033398</v>
      </c>
      <c r="N39" s="1279">
        <v>12998478</v>
      </c>
      <c r="O39" s="1279">
        <v>2031005</v>
      </c>
      <c r="P39" s="1279">
        <v>3915</v>
      </c>
      <c r="Q39" s="1304"/>
      <c r="R39" s="1305"/>
      <c r="S39" s="1305"/>
      <c r="T39" s="1305"/>
      <c r="U39" s="1305"/>
      <c r="V39" s="1305"/>
      <c r="W39" s="1305"/>
      <c r="X39" s="1305"/>
      <c r="Y39" s="1305"/>
      <c r="Z39" s="1305"/>
      <c r="AA39" s="1305"/>
      <c r="AB39" s="1305"/>
      <c r="AC39" s="1305"/>
      <c r="AD39" s="1305"/>
      <c r="AE39" s="1305"/>
      <c r="AF39" s="1305"/>
      <c r="AG39" s="1305"/>
      <c r="AH39" s="1305"/>
      <c r="AI39" s="1305"/>
      <c r="AJ39" s="1305"/>
      <c r="AK39" s="1305"/>
      <c r="AL39" s="1305"/>
      <c r="AM39" s="1305"/>
      <c r="AN39" s="1305"/>
      <c r="AO39" s="1305"/>
      <c r="AP39" s="1305"/>
      <c r="AQ39" s="1305"/>
      <c r="AR39" s="1305"/>
      <c r="AS39" s="1305"/>
      <c r="AT39" s="1305"/>
      <c r="AU39" s="1305"/>
      <c r="AV39" s="1305"/>
      <c r="AW39" s="1305"/>
      <c r="AX39" s="1305"/>
      <c r="AY39" s="1305"/>
      <c r="AZ39" s="1305"/>
      <c r="BA39" s="1305"/>
      <c r="BB39" s="1305"/>
    </row>
    <row r="40" spans="1:54" s="1298" customFormat="1" ht="14.5" customHeight="1">
      <c r="A40" s="1302"/>
      <c r="B40" s="1299" t="s">
        <v>494</v>
      </c>
      <c r="C40" s="1289">
        <v>317</v>
      </c>
      <c r="D40" s="1290">
        <v>7866</v>
      </c>
      <c r="E40" s="1290">
        <v>4555</v>
      </c>
      <c r="F40" s="1290">
        <v>3178</v>
      </c>
      <c r="G40" s="1290">
        <v>81</v>
      </c>
      <c r="H40" s="1290">
        <v>52</v>
      </c>
      <c r="I40" s="1292">
        <v>2977906</v>
      </c>
      <c r="J40" s="1306"/>
      <c r="K40" s="1301" t="s">
        <v>494</v>
      </c>
      <c r="L40" s="1279">
        <v>9304184</v>
      </c>
      <c r="M40" s="1279">
        <v>16604964</v>
      </c>
      <c r="N40" s="1279">
        <v>14053237</v>
      </c>
      <c r="O40" s="1279">
        <v>2323452</v>
      </c>
      <c r="P40" s="1279">
        <v>228275</v>
      </c>
      <c r="Q40" s="1304"/>
      <c r="R40" s="1305"/>
      <c r="S40" s="1305"/>
      <c r="T40" s="1305"/>
      <c r="U40" s="1305"/>
      <c r="V40" s="1305"/>
      <c r="W40" s="1305"/>
      <c r="X40" s="1305"/>
      <c r="Y40" s="1305"/>
      <c r="Z40" s="1305"/>
      <c r="AA40" s="1305"/>
      <c r="AB40" s="1305"/>
      <c r="AC40" s="1305"/>
      <c r="AD40" s="1305"/>
      <c r="AE40" s="1305"/>
      <c r="AF40" s="1305"/>
      <c r="AG40" s="1305"/>
      <c r="AH40" s="1305"/>
      <c r="AI40" s="1305"/>
      <c r="AJ40" s="1305"/>
      <c r="AK40" s="1305"/>
      <c r="AL40" s="1305"/>
      <c r="AM40" s="1305"/>
      <c r="AN40" s="1305"/>
      <c r="AO40" s="1305"/>
      <c r="AP40" s="1305"/>
      <c r="AQ40" s="1305"/>
      <c r="AR40" s="1305"/>
      <c r="AS40" s="1305"/>
      <c r="AT40" s="1305"/>
      <c r="AU40" s="1305"/>
      <c r="AV40" s="1305"/>
      <c r="AW40" s="1305"/>
      <c r="AX40" s="1305"/>
      <c r="AY40" s="1305"/>
      <c r="AZ40" s="1305"/>
      <c r="BA40" s="1305"/>
      <c r="BB40" s="1305"/>
    </row>
    <row r="41" spans="1:54" s="1298" customFormat="1" ht="14.5" customHeight="1">
      <c r="A41" s="1302"/>
      <c r="B41" s="1299" t="s">
        <v>495</v>
      </c>
      <c r="C41" s="1289">
        <v>320</v>
      </c>
      <c r="D41" s="1290">
        <v>8544</v>
      </c>
      <c r="E41" s="1290">
        <v>4978</v>
      </c>
      <c r="F41" s="1290">
        <v>3443</v>
      </c>
      <c r="G41" s="1290">
        <v>80</v>
      </c>
      <c r="H41" s="1290">
        <v>43</v>
      </c>
      <c r="I41" s="1292">
        <v>3083226</v>
      </c>
      <c r="J41" s="1306"/>
      <c r="K41" s="1301" t="s">
        <v>495</v>
      </c>
      <c r="L41" s="1279">
        <v>10730682</v>
      </c>
      <c r="M41" s="1279">
        <v>18529117</v>
      </c>
      <c r="N41" s="1279">
        <v>15620247</v>
      </c>
      <c r="O41" s="1279">
        <v>2679087</v>
      </c>
      <c r="P41" s="1279">
        <v>229783</v>
      </c>
      <c r="Q41" s="1307"/>
      <c r="R41" s="1305"/>
      <c r="S41" s="1305"/>
      <c r="T41" s="1305"/>
      <c r="U41" s="1305"/>
      <c r="V41" s="1305"/>
      <c r="W41" s="1305"/>
      <c r="X41" s="1305"/>
      <c r="Y41" s="1305"/>
      <c r="Z41" s="1305"/>
      <c r="AA41" s="1305"/>
      <c r="AB41" s="1305"/>
      <c r="AC41" s="1305"/>
      <c r="AD41" s="1305"/>
      <c r="AE41" s="1305"/>
      <c r="AF41" s="1305"/>
      <c r="AG41" s="1305"/>
      <c r="AH41" s="1305"/>
      <c r="AI41" s="1305"/>
      <c r="AJ41" s="1305"/>
      <c r="AK41" s="1305"/>
      <c r="AL41" s="1305"/>
      <c r="AM41" s="1305"/>
      <c r="AN41" s="1305"/>
      <c r="AO41" s="1305"/>
      <c r="AP41" s="1305"/>
      <c r="AQ41" s="1305"/>
      <c r="AR41" s="1305"/>
      <c r="AS41" s="1305"/>
      <c r="AT41" s="1305"/>
      <c r="AU41" s="1305"/>
      <c r="AV41" s="1305"/>
      <c r="AW41" s="1305"/>
      <c r="AX41" s="1305"/>
      <c r="AY41" s="1305"/>
      <c r="AZ41" s="1305"/>
      <c r="BA41" s="1305"/>
      <c r="BB41" s="1305"/>
    </row>
    <row r="42" spans="1:54" s="1298" customFormat="1" ht="14.5" customHeight="1">
      <c r="A42" s="1302"/>
      <c r="B42" s="1299" t="s">
        <v>1664</v>
      </c>
      <c r="C42" s="1289">
        <v>287</v>
      </c>
      <c r="D42" s="1290">
        <v>8043</v>
      </c>
      <c r="E42" s="1290">
        <v>4824</v>
      </c>
      <c r="F42" s="1290">
        <v>3118</v>
      </c>
      <c r="G42" s="1290">
        <v>65</v>
      </c>
      <c r="H42" s="1290">
        <v>36</v>
      </c>
      <c r="I42" s="1292">
        <v>2817523</v>
      </c>
      <c r="J42" s="1306"/>
      <c r="K42" s="1301" t="s">
        <v>1664</v>
      </c>
      <c r="L42" s="1279">
        <v>9667147</v>
      </c>
      <c r="M42" s="1279">
        <v>16811983</v>
      </c>
      <c r="N42" s="1279">
        <v>14554909</v>
      </c>
      <c r="O42" s="1279">
        <v>2109709</v>
      </c>
      <c r="P42" s="1279">
        <v>147365</v>
      </c>
      <c r="Q42" s="1307"/>
      <c r="R42" s="1305"/>
      <c r="S42" s="1305"/>
      <c r="T42" s="1305"/>
      <c r="U42" s="1305"/>
      <c r="V42" s="1305"/>
      <c r="W42" s="1305"/>
      <c r="X42" s="1305"/>
      <c r="Y42" s="1305"/>
      <c r="Z42" s="1305"/>
      <c r="AA42" s="1305"/>
      <c r="AB42" s="1305"/>
      <c r="AC42" s="1305"/>
      <c r="AD42" s="1305"/>
      <c r="AE42" s="1305"/>
      <c r="AF42" s="1305"/>
      <c r="AG42" s="1305"/>
      <c r="AH42" s="1305"/>
      <c r="AI42" s="1305"/>
      <c r="AJ42" s="1305"/>
      <c r="AK42" s="1305"/>
      <c r="AL42" s="1305"/>
      <c r="AM42" s="1305"/>
      <c r="AN42" s="1305"/>
      <c r="AO42" s="1305"/>
      <c r="AP42" s="1305"/>
      <c r="AQ42" s="1305"/>
      <c r="AR42" s="1305"/>
      <c r="AS42" s="1305"/>
      <c r="AT42" s="1305"/>
      <c r="AU42" s="1305"/>
      <c r="AV42" s="1305"/>
      <c r="AW42" s="1305"/>
      <c r="AX42" s="1305"/>
      <c r="AY42" s="1305"/>
      <c r="AZ42" s="1305"/>
      <c r="BA42" s="1305"/>
      <c r="BB42" s="1305"/>
    </row>
    <row r="43" spans="1:54" s="1298" customFormat="1" ht="14.5" customHeight="1">
      <c r="A43" s="1302"/>
      <c r="B43" s="1299" t="s">
        <v>497</v>
      </c>
      <c r="C43" s="1289">
        <v>277</v>
      </c>
      <c r="D43" s="1290">
        <v>8072</v>
      </c>
      <c r="E43" s="1290">
        <v>4711</v>
      </c>
      <c r="F43" s="1290">
        <v>3261</v>
      </c>
      <c r="G43" s="1290">
        <v>63</v>
      </c>
      <c r="H43" s="1290">
        <v>37</v>
      </c>
      <c r="I43" s="1292">
        <v>2787093</v>
      </c>
      <c r="J43" s="1306"/>
      <c r="K43" s="1301" t="s">
        <v>497</v>
      </c>
      <c r="L43" s="1279">
        <v>10880647</v>
      </c>
      <c r="M43" s="1279">
        <v>16789224</v>
      </c>
      <c r="N43" s="1279">
        <v>14761334</v>
      </c>
      <c r="O43" s="1279">
        <v>1637670</v>
      </c>
      <c r="P43" s="1279">
        <v>390220</v>
      </c>
      <c r="Q43" s="1307"/>
      <c r="R43" s="1305"/>
      <c r="S43" s="1305"/>
      <c r="T43" s="1305"/>
      <c r="U43" s="1305"/>
      <c r="V43" s="1305"/>
      <c r="W43" s="1305"/>
      <c r="X43" s="1305"/>
      <c r="Y43" s="1305"/>
      <c r="Z43" s="1305"/>
      <c r="AA43" s="1305"/>
      <c r="AB43" s="1305"/>
      <c r="AC43" s="1305"/>
      <c r="AD43" s="1305"/>
      <c r="AE43" s="1305"/>
      <c r="AF43" s="1305"/>
      <c r="AG43" s="1305"/>
      <c r="AH43" s="1305"/>
      <c r="AI43" s="1305"/>
      <c r="AJ43" s="1305"/>
      <c r="AK43" s="1305"/>
      <c r="AL43" s="1305"/>
      <c r="AM43" s="1305"/>
      <c r="AN43" s="1305"/>
      <c r="AO43" s="1305"/>
      <c r="AP43" s="1305"/>
      <c r="AQ43" s="1305"/>
      <c r="AR43" s="1305"/>
      <c r="AS43" s="1305"/>
      <c r="AT43" s="1305"/>
      <c r="AU43" s="1305"/>
      <c r="AV43" s="1305"/>
      <c r="AW43" s="1305"/>
      <c r="AX43" s="1305"/>
      <c r="AY43" s="1305"/>
      <c r="AZ43" s="1305"/>
      <c r="BA43" s="1305"/>
      <c r="BB43" s="1305"/>
    </row>
    <row r="44" spans="1:54" s="1298" customFormat="1" ht="14.5" customHeight="1">
      <c r="A44" s="1302"/>
      <c r="B44" s="1299" t="s">
        <v>1949</v>
      </c>
      <c r="C44" s="1289">
        <v>298</v>
      </c>
      <c r="D44" s="1290">
        <v>8011</v>
      </c>
      <c r="E44" s="1290">
        <v>4915</v>
      </c>
      <c r="F44" s="1290">
        <v>3178</v>
      </c>
      <c r="G44" s="1290">
        <v>64</v>
      </c>
      <c r="H44" s="1290">
        <v>28</v>
      </c>
      <c r="I44" s="1292">
        <v>3766222</v>
      </c>
      <c r="J44" s="1303"/>
      <c r="K44" s="1301" t="s">
        <v>1949</v>
      </c>
      <c r="L44" s="1279">
        <v>12388812</v>
      </c>
      <c r="M44" s="1279">
        <f>SUM(N44:P44)</f>
        <v>20735013</v>
      </c>
      <c r="N44" s="1279">
        <v>17998207</v>
      </c>
      <c r="O44" s="1279">
        <v>1878550</v>
      </c>
      <c r="P44" s="1279">
        <v>858256</v>
      </c>
      <c r="Q44" s="1304"/>
      <c r="R44" s="1305"/>
      <c r="S44" s="1305"/>
      <c r="T44" s="1305"/>
      <c r="U44" s="1305"/>
      <c r="V44" s="1305"/>
      <c r="W44" s="1305"/>
      <c r="X44" s="1305"/>
      <c r="Y44" s="1305"/>
      <c r="Z44" s="1305"/>
      <c r="AA44" s="1305"/>
      <c r="AB44" s="1305"/>
      <c r="AC44" s="1305"/>
      <c r="AD44" s="1305"/>
      <c r="AE44" s="1305"/>
      <c r="AF44" s="1305"/>
      <c r="AG44" s="1305"/>
      <c r="AH44" s="1305"/>
      <c r="AI44" s="1305"/>
      <c r="AJ44" s="1305"/>
      <c r="AK44" s="1305"/>
      <c r="AL44" s="1305"/>
      <c r="AM44" s="1305"/>
      <c r="AN44" s="1305"/>
      <c r="AO44" s="1305"/>
      <c r="AP44" s="1305"/>
      <c r="AQ44" s="1305"/>
      <c r="AR44" s="1305"/>
      <c r="AS44" s="1305"/>
      <c r="AT44" s="1305"/>
      <c r="AU44" s="1305"/>
      <c r="AV44" s="1305"/>
      <c r="AW44" s="1305"/>
      <c r="AX44" s="1305"/>
      <c r="AY44" s="1305"/>
      <c r="AZ44" s="1305"/>
      <c r="BA44" s="1305"/>
      <c r="BB44" s="1305"/>
    </row>
    <row r="45" spans="1:54" s="1298" customFormat="1" ht="14.5" customHeight="1">
      <c r="A45" s="1302"/>
      <c r="B45" s="1299" t="s">
        <v>1665</v>
      </c>
      <c r="C45" s="1308">
        <v>278</v>
      </c>
      <c r="D45" s="1290">
        <v>7155</v>
      </c>
      <c r="E45" s="1290">
        <v>4529</v>
      </c>
      <c r="F45" s="1290">
        <v>3132</v>
      </c>
      <c r="G45" s="1290">
        <v>58</v>
      </c>
      <c r="H45" s="1290">
        <v>36</v>
      </c>
      <c r="I45" s="1292">
        <v>2719783</v>
      </c>
      <c r="J45" s="1303"/>
      <c r="K45" s="1301" t="s">
        <v>1665</v>
      </c>
      <c r="L45" s="1279">
        <v>7702625</v>
      </c>
      <c r="M45" s="1279">
        <f>SUM(N45:P45)</f>
        <v>15067787</v>
      </c>
      <c r="N45" s="1279">
        <v>13152178</v>
      </c>
      <c r="O45" s="1279">
        <v>1650914</v>
      </c>
      <c r="P45" s="1279">
        <v>264695</v>
      </c>
      <c r="Q45" s="1304"/>
      <c r="R45" s="1305"/>
      <c r="S45" s="1305"/>
      <c r="T45" s="1305"/>
      <c r="U45" s="1305"/>
      <c r="V45" s="1305"/>
      <c r="W45" s="1305"/>
      <c r="X45" s="1305"/>
      <c r="Y45" s="1305"/>
      <c r="Z45" s="1305"/>
      <c r="AA45" s="1305"/>
      <c r="AB45" s="1305"/>
      <c r="AC45" s="1305"/>
      <c r="AD45" s="1305"/>
      <c r="AE45" s="1305"/>
      <c r="AF45" s="1305"/>
      <c r="AG45" s="1305"/>
      <c r="AH45" s="1305"/>
      <c r="AI45" s="1305"/>
      <c r="AJ45" s="1305"/>
      <c r="AK45" s="1305"/>
      <c r="AL45" s="1305"/>
      <c r="AM45" s="1305"/>
      <c r="AN45" s="1305"/>
      <c r="AO45" s="1305"/>
      <c r="AP45" s="1305"/>
      <c r="AQ45" s="1305"/>
      <c r="AR45" s="1305"/>
      <c r="AS45" s="1305"/>
      <c r="AT45" s="1305"/>
      <c r="AU45" s="1305"/>
      <c r="AV45" s="1305"/>
      <c r="AW45" s="1305"/>
      <c r="AX45" s="1305"/>
      <c r="AY45" s="1305"/>
      <c r="AZ45" s="1305"/>
      <c r="BA45" s="1305"/>
      <c r="BB45" s="1305"/>
    </row>
    <row r="46" spans="1:54" s="1298" customFormat="1" ht="14.5" customHeight="1">
      <c r="A46" s="1302"/>
      <c r="B46" s="1299" t="s">
        <v>1950</v>
      </c>
      <c r="C46" s="1308">
        <v>272</v>
      </c>
      <c r="D46" s="1290">
        <v>8368</v>
      </c>
      <c r="E46" s="1290">
        <v>5078</v>
      </c>
      <c r="F46" s="1290">
        <v>3193</v>
      </c>
      <c r="G46" s="1290">
        <v>58</v>
      </c>
      <c r="H46" s="1290">
        <v>39</v>
      </c>
      <c r="I46" s="1292">
        <v>2967604</v>
      </c>
      <c r="J46" s="1303"/>
      <c r="K46" s="1301" t="s">
        <v>1950</v>
      </c>
      <c r="L46" s="1279">
        <v>8519868</v>
      </c>
      <c r="M46" s="1279">
        <f>SUM(N46:P46)</f>
        <v>15323192</v>
      </c>
      <c r="N46" s="1279">
        <v>13192762</v>
      </c>
      <c r="O46" s="1279">
        <v>1759413</v>
      </c>
      <c r="P46" s="1279">
        <f>368213+2804</f>
        <v>371017</v>
      </c>
      <c r="Q46" s="1304"/>
      <c r="R46" s="1305"/>
      <c r="S46" s="1305"/>
      <c r="T46" s="1305"/>
      <c r="U46" s="1305"/>
      <c r="V46" s="1305"/>
      <c r="W46" s="1305"/>
      <c r="X46" s="1305"/>
      <c r="Y46" s="1305"/>
      <c r="Z46" s="1305"/>
      <c r="AA46" s="1305"/>
      <c r="AB46" s="1305"/>
      <c r="AC46" s="1305"/>
      <c r="AD46" s="1305"/>
      <c r="AE46" s="1305"/>
      <c r="AF46" s="1305"/>
      <c r="AG46" s="1305"/>
      <c r="AH46" s="1305"/>
      <c r="AI46" s="1305"/>
      <c r="AJ46" s="1305"/>
      <c r="AK46" s="1305"/>
      <c r="AL46" s="1305"/>
      <c r="AM46" s="1305"/>
      <c r="AN46" s="1305"/>
      <c r="AO46" s="1305"/>
      <c r="AP46" s="1305"/>
      <c r="AQ46" s="1305"/>
      <c r="AR46" s="1305"/>
      <c r="AS46" s="1305"/>
      <c r="AT46" s="1305"/>
      <c r="AU46" s="1305"/>
      <c r="AV46" s="1305"/>
      <c r="AW46" s="1305"/>
      <c r="AX46" s="1305"/>
      <c r="AY46" s="1305"/>
      <c r="AZ46" s="1305"/>
      <c r="BA46" s="1305"/>
      <c r="BB46" s="1305"/>
    </row>
    <row r="47" spans="1:54" s="1298" customFormat="1" ht="14.5" customHeight="1">
      <c r="A47" s="1302"/>
      <c r="B47" s="1299" t="s">
        <v>501</v>
      </c>
      <c r="C47" s="1308">
        <v>272</v>
      </c>
      <c r="D47" s="1290">
        <v>8122</v>
      </c>
      <c r="E47" s="1290">
        <v>4848</v>
      </c>
      <c r="F47" s="1290">
        <v>3173</v>
      </c>
      <c r="G47" s="1290">
        <v>65</v>
      </c>
      <c r="H47" s="1290">
        <v>36</v>
      </c>
      <c r="I47" s="1292">
        <v>3013679</v>
      </c>
      <c r="J47" s="1303"/>
      <c r="K47" s="1301" t="s">
        <v>501</v>
      </c>
      <c r="L47" s="1279">
        <v>9331491</v>
      </c>
      <c r="M47" s="1279">
        <v>17063291</v>
      </c>
      <c r="N47" s="1279">
        <v>14999767</v>
      </c>
      <c r="O47" s="1279">
        <v>1687730</v>
      </c>
      <c r="P47" s="1279">
        <v>375794</v>
      </c>
      <c r="Q47" s="1304"/>
      <c r="R47" s="1305"/>
      <c r="S47" s="1305"/>
      <c r="T47" s="1305"/>
      <c r="U47" s="1305"/>
      <c r="V47" s="1305"/>
      <c r="W47" s="1305"/>
      <c r="X47" s="1305"/>
      <c r="Y47" s="1305"/>
      <c r="Z47" s="1305"/>
      <c r="AA47" s="1305"/>
      <c r="AB47" s="1305"/>
      <c r="AC47" s="1305"/>
      <c r="AD47" s="1305"/>
      <c r="AE47" s="1305"/>
      <c r="AF47" s="1305"/>
      <c r="AG47" s="1305"/>
      <c r="AH47" s="1305"/>
      <c r="AI47" s="1305"/>
      <c r="AJ47" s="1305"/>
      <c r="AK47" s="1305"/>
      <c r="AL47" s="1305"/>
      <c r="AM47" s="1305"/>
      <c r="AN47" s="1305"/>
      <c r="AO47" s="1305"/>
      <c r="AP47" s="1305"/>
      <c r="AQ47" s="1305"/>
      <c r="AR47" s="1305"/>
      <c r="AS47" s="1305"/>
      <c r="AT47" s="1305"/>
      <c r="AU47" s="1305"/>
      <c r="AV47" s="1305"/>
      <c r="AW47" s="1305"/>
      <c r="AX47" s="1305"/>
      <c r="AY47" s="1305"/>
      <c r="AZ47" s="1305"/>
      <c r="BA47" s="1305"/>
      <c r="BB47" s="1305"/>
    </row>
    <row r="48" spans="1:54" s="1298" customFormat="1" ht="14.5" customHeight="1">
      <c r="A48" s="1302"/>
      <c r="B48" s="1299" t="s">
        <v>1667</v>
      </c>
      <c r="C48" s="1308">
        <v>321</v>
      </c>
      <c r="D48" s="1290">
        <v>8271</v>
      </c>
      <c r="E48" s="1309">
        <v>4999</v>
      </c>
      <c r="F48" s="1309">
        <v>3177</v>
      </c>
      <c r="G48" s="1309">
        <v>66</v>
      </c>
      <c r="H48" s="1309">
        <v>29</v>
      </c>
      <c r="I48" s="1292">
        <v>2998447</v>
      </c>
      <c r="J48" s="1303"/>
      <c r="K48" s="1301" t="s">
        <v>1667</v>
      </c>
      <c r="L48" s="1279">
        <v>12279542</v>
      </c>
      <c r="M48" s="1279">
        <v>21601655</v>
      </c>
      <c r="N48" s="1279">
        <v>19526578</v>
      </c>
      <c r="O48" s="1279">
        <v>1710563</v>
      </c>
      <c r="P48" s="1279">
        <v>364514</v>
      </c>
      <c r="Q48" s="1304"/>
      <c r="R48" s="1305"/>
      <c r="S48" s="1305"/>
      <c r="T48" s="1305"/>
      <c r="U48" s="1305"/>
      <c r="V48" s="1305"/>
      <c r="W48" s="1305"/>
      <c r="X48" s="1305"/>
      <c r="Y48" s="1305"/>
      <c r="Z48" s="1305"/>
      <c r="AA48" s="1305"/>
      <c r="AB48" s="1305"/>
      <c r="AC48" s="1305"/>
      <c r="AD48" s="1305"/>
      <c r="AE48" s="1305"/>
      <c r="AF48" s="1305"/>
      <c r="AG48" s="1305"/>
      <c r="AH48" s="1305"/>
      <c r="AI48" s="1305"/>
      <c r="AJ48" s="1305"/>
      <c r="AK48" s="1305"/>
      <c r="AL48" s="1305"/>
      <c r="AM48" s="1305"/>
      <c r="AN48" s="1305"/>
      <c r="AO48" s="1305"/>
      <c r="AP48" s="1305"/>
      <c r="AQ48" s="1305"/>
      <c r="AR48" s="1305"/>
      <c r="AS48" s="1305"/>
      <c r="AT48" s="1305"/>
      <c r="AU48" s="1305"/>
      <c r="AV48" s="1305"/>
      <c r="AW48" s="1305"/>
      <c r="AX48" s="1305"/>
      <c r="AY48" s="1305"/>
      <c r="AZ48" s="1305"/>
      <c r="BA48" s="1305"/>
      <c r="BB48" s="1305"/>
    </row>
    <row r="49" spans="1:54" s="1298" customFormat="1" ht="14.5" customHeight="1">
      <c r="A49" s="1302"/>
      <c r="B49" s="1299" t="s">
        <v>1468</v>
      </c>
      <c r="C49" s="1308">
        <v>272</v>
      </c>
      <c r="D49" s="1290">
        <v>8531</v>
      </c>
      <c r="E49" s="1309">
        <v>5348</v>
      </c>
      <c r="F49" s="1309">
        <v>3105</v>
      </c>
      <c r="G49" s="1309">
        <v>47</v>
      </c>
      <c r="H49" s="1309">
        <v>31</v>
      </c>
      <c r="I49" s="1292">
        <v>2931636</v>
      </c>
      <c r="J49" s="1303"/>
      <c r="K49" s="1301" t="s">
        <v>1468</v>
      </c>
      <c r="L49" s="1279">
        <v>10941791</v>
      </c>
      <c r="M49" s="1279">
        <v>20469796</v>
      </c>
      <c r="N49" s="1279">
        <v>18916892</v>
      </c>
      <c r="O49" s="1279">
        <v>1147738</v>
      </c>
      <c r="P49" s="1279">
        <v>405166</v>
      </c>
      <c r="Q49" s="1304"/>
      <c r="R49" s="1305"/>
      <c r="S49" s="1305"/>
      <c r="T49" s="1305"/>
      <c r="U49" s="1305"/>
      <c r="V49" s="1305"/>
      <c r="W49" s="1305"/>
      <c r="X49" s="1305"/>
      <c r="Y49" s="1305"/>
      <c r="Z49" s="1305"/>
      <c r="AA49" s="1305"/>
      <c r="AB49" s="1305"/>
      <c r="AC49" s="1305"/>
      <c r="AD49" s="1305"/>
      <c r="AE49" s="1305"/>
      <c r="AF49" s="1305"/>
      <c r="AG49" s="1305"/>
      <c r="AH49" s="1305"/>
      <c r="AI49" s="1305"/>
      <c r="AJ49" s="1305"/>
      <c r="AK49" s="1305"/>
      <c r="AL49" s="1305"/>
      <c r="AM49" s="1305"/>
      <c r="AN49" s="1305"/>
      <c r="AO49" s="1305"/>
      <c r="AP49" s="1305"/>
      <c r="AQ49" s="1305"/>
      <c r="AR49" s="1305"/>
      <c r="AS49" s="1305"/>
      <c r="AT49" s="1305"/>
      <c r="AU49" s="1305"/>
      <c r="AV49" s="1305"/>
      <c r="AW49" s="1305"/>
      <c r="AX49" s="1305"/>
      <c r="AY49" s="1305"/>
      <c r="AZ49" s="1305"/>
      <c r="BA49" s="1305"/>
      <c r="BB49" s="1305"/>
    </row>
    <row r="50" spans="1:54" s="1310" customFormat="1" ht="14.5" customHeight="1">
      <c r="A50" s="1302"/>
      <c r="B50" s="1299" t="s">
        <v>322</v>
      </c>
      <c r="C50" s="1308">
        <v>272</v>
      </c>
      <c r="D50" s="1290">
        <v>9757</v>
      </c>
      <c r="E50" s="1309">
        <v>6147</v>
      </c>
      <c r="F50" s="1309">
        <v>3554</v>
      </c>
      <c r="G50" s="1309">
        <v>39</v>
      </c>
      <c r="H50" s="1309">
        <v>17</v>
      </c>
      <c r="I50" s="1292">
        <v>3710675</v>
      </c>
      <c r="J50" s="1303"/>
      <c r="K50" s="1301" t="s">
        <v>322</v>
      </c>
      <c r="L50" s="1279">
        <v>14583728</v>
      </c>
      <c r="M50" s="1279">
        <v>26770578</v>
      </c>
      <c r="N50" s="1279">
        <v>24542707</v>
      </c>
      <c r="O50" s="1279">
        <v>1829469</v>
      </c>
      <c r="P50" s="1279">
        <v>398402</v>
      </c>
      <c r="Q50" s="1304"/>
      <c r="R50" s="1305"/>
      <c r="S50" s="1305"/>
      <c r="T50" s="1305"/>
      <c r="U50" s="1305"/>
      <c r="V50" s="1305"/>
      <c r="W50" s="1305"/>
      <c r="X50" s="1305"/>
      <c r="Y50" s="1305"/>
      <c r="Z50" s="1305"/>
      <c r="AA50" s="1305"/>
      <c r="AB50" s="1305"/>
      <c r="AC50" s="1305"/>
      <c r="AD50" s="1305"/>
      <c r="AE50" s="1305"/>
      <c r="AF50" s="1305"/>
      <c r="AG50" s="1305"/>
      <c r="AH50" s="1305"/>
      <c r="AI50" s="1305"/>
      <c r="AJ50" s="1305"/>
      <c r="AK50" s="1305"/>
      <c r="AL50" s="1305"/>
      <c r="AM50" s="1305"/>
      <c r="AN50" s="1305"/>
      <c r="AO50" s="1305"/>
      <c r="AP50" s="1305"/>
      <c r="AQ50" s="1305"/>
      <c r="AR50" s="1305"/>
      <c r="AS50" s="1305"/>
      <c r="AT50" s="1305"/>
      <c r="AU50" s="1305"/>
      <c r="AV50" s="1305"/>
      <c r="AW50" s="1305"/>
      <c r="AX50" s="1305"/>
      <c r="AY50" s="1305"/>
      <c r="AZ50" s="1305"/>
      <c r="BA50" s="1305"/>
      <c r="BB50" s="1305"/>
    </row>
    <row r="51" spans="1:54" s="1310" customFormat="1" ht="14.5" customHeight="1">
      <c r="A51" s="1302" t="s">
        <v>1951</v>
      </c>
      <c r="B51" s="1299" t="s">
        <v>1952</v>
      </c>
      <c r="C51" s="1308">
        <v>266</v>
      </c>
      <c r="D51" s="1290">
        <v>9480</v>
      </c>
      <c r="E51" s="1309">
        <v>6045</v>
      </c>
      <c r="F51" s="1309">
        <v>3376</v>
      </c>
      <c r="G51" s="1309">
        <v>36</v>
      </c>
      <c r="H51" s="1309">
        <v>23</v>
      </c>
      <c r="I51" s="1292">
        <v>3860326</v>
      </c>
      <c r="J51" s="1302" t="s">
        <v>1951</v>
      </c>
      <c r="K51" s="1299" t="s">
        <v>1952</v>
      </c>
      <c r="L51" s="1279">
        <v>15582466</v>
      </c>
      <c r="M51" s="1279">
        <v>26933383</v>
      </c>
      <c r="N51" s="1279">
        <v>24975802</v>
      </c>
      <c r="O51" s="1279">
        <v>1251804</v>
      </c>
      <c r="P51" s="1279">
        <v>705777</v>
      </c>
      <c r="Q51" s="1304"/>
      <c r="R51" s="1305"/>
      <c r="S51" s="1305"/>
      <c r="T51" s="1305"/>
      <c r="U51" s="1305"/>
      <c r="V51" s="1305"/>
      <c r="W51" s="1305"/>
      <c r="X51" s="1305"/>
      <c r="Y51" s="1305"/>
      <c r="Z51" s="1305"/>
      <c r="AA51" s="1305"/>
      <c r="AB51" s="1305"/>
      <c r="AC51" s="1305"/>
      <c r="AD51" s="1305"/>
      <c r="AE51" s="1305"/>
      <c r="AF51" s="1305"/>
      <c r="AG51" s="1305"/>
      <c r="AH51" s="1305"/>
      <c r="AI51" s="1305"/>
      <c r="AJ51" s="1305"/>
      <c r="AK51" s="1305"/>
      <c r="AL51" s="1305"/>
      <c r="AM51" s="1305"/>
      <c r="AN51" s="1305"/>
      <c r="AO51" s="1305"/>
      <c r="AP51" s="1305"/>
      <c r="AQ51" s="1305"/>
      <c r="AR51" s="1305"/>
      <c r="AS51" s="1305"/>
      <c r="AT51" s="1305"/>
      <c r="AU51" s="1305"/>
      <c r="AV51" s="1305"/>
      <c r="AW51" s="1305"/>
      <c r="AX51" s="1305"/>
      <c r="AY51" s="1305"/>
      <c r="AZ51" s="1305"/>
      <c r="BA51" s="1305"/>
      <c r="BB51" s="1305"/>
    </row>
    <row r="52" spans="1:54" s="1298" customFormat="1" ht="14.5" customHeight="1">
      <c r="A52" s="1311"/>
      <c r="B52" s="1312" t="s">
        <v>1469</v>
      </c>
      <c r="C52" s="1313">
        <v>260</v>
      </c>
      <c r="D52" s="1314">
        <v>9184</v>
      </c>
      <c r="E52" s="1309">
        <v>5727</v>
      </c>
      <c r="F52" s="1309">
        <v>3405</v>
      </c>
      <c r="G52" s="1309">
        <v>33</v>
      </c>
      <c r="H52" s="1309">
        <v>19</v>
      </c>
      <c r="I52" s="1315">
        <v>3778450</v>
      </c>
      <c r="J52" s="1311"/>
      <c r="K52" s="1312" t="s">
        <v>1469</v>
      </c>
      <c r="L52" s="1316">
        <v>13885703</v>
      </c>
      <c r="M52" s="1316">
        <v>24495317</v>
      </c>
      <c r="N52" s="1316">
        <v>22190173</v>
      </c>
      <c r="O52" s="1316">
        <v>1717353</v>
      </c>
      <c r="P52" s="1316">
        <v>587138</v>
      </c>
      <c r="Q52" s="1304"/>
      <c r="R52" s="1305"/>
      <c r="S52" s="1305"/>
      <c r="T52" s="1305"/>
      <c r="U52" s="1305"/>
      <c r="V52" s="1305"/>
      <c r="W52" s="1305"/>
      <c r="X52" s="1305"/>
      <c r="Y52" s="1305"/>
      <c r="Z52" s="1305"/>
      <c r="AA52" s="1305"/>
      <c r="AB52" s="1305"/>
      <c r="AC52" s="1305"/>
      <c r="AD52" s="1305"/>
      <c r="AE52" s="1305"/>
      <c r="AF52" s="1305"/>
      <c r="AG52" s="1305"/>
      <c r="AH52" s="1305"/>
      <c r="AI52" s="1305"/>
      <c r="AJ52" s="1305"/>
      <c r="AK52" s="1305"/>
      <c r="AL52" s="1305"/>
      <c r="AM52" s="1305"/>
      <c r="AN52" s="1305"/>
      <c r="AO52" s="1305"/>
      <c r="AP52" s="1305"/>
      <c r="AQ52" s="1305"/>
      <c r="AR52" s="1305"/>
      <c r="AS52" s="1305"/>
      <c r="AT52" s="1305"/>
      <c r="AU52" s="1305"/>
      <c r="AV52" s="1305"/>
      <c r="AW52" s="1305"/>
      <c r="AX52" s="1305"/>
      <c r="AY52" s="1305"/>
      <c r="AZ52" s="1305"/>
      <c r="BA52" s="1305"/>
      <c r="BB52" s="1305"/>
    </row>
    <row r="53" spans="1:54" s="1298" customFormat="1" ht="14.5" customHeight="1" thickBot="1">
      <c r="A53" s="1317" t="s">
        <v>1953</v>
      </c>
      <c r="B53" s="1318"/>
      <c r="C53" s="1319"/>
      <c r="D53" s="1320"/>
      <c r="E53" s="1320"/>
      <c r="F53" s="1320"/>
      <c r="G53" s="1320"/>
      <c r="H53" s="1320"/>
      <c r="I53" s="1321"/>
      <c r="J53" s="5074"/>
      <c r="K53" s="5074"/>
      <c r="L53" s="1279"/>
      <c r="M53" s="1279"/>
      <c r="N53" s="1279"/>
      <c r="O53" s="1279"/>
      <c r="P53" s="1322" t="s">
        <v>1954</v>
      </c>
      <c r="Q53" s="1304"/>
      <c r="R53" s="1305"/>
      <c r="S53" s="1305"/>
      <c r="T53" s="1305"/>
      <c r="U53" s="1305"/>
      <c r="V53" s="1305"/>
      <c r="W53" s="1305"/>
      <c r="X53" s="1305"/>
      <c r="Y53" s="1305"/>
      <c r="Z53" s="1305"/>
      <c r="AA53" s="1305"/>
      <c r="AB53" s="1305"/>
      <c r="AC53" s="1305"/>
      <c r="AD53" s="1305"/>
      <c r="AE53" s="1305"/>
      <c r="AF53" s="1305"/>
      <c r="AG53" s="1305"/>
      <c r="AH53" s="1305"/>
      <c r="AI53" s="1305"/>
      <c r="AJ53" s="1305"/>
      <c r="AK53" s="1305"/>
      <c r="AL53" s="1305"/>
      <c r="AM53" s="1305"/>
      <c r="AN53" s="1305"/>
      <c r="AO53" s="1305"/>
      <c r="AP53" s="1305"/>
      <c r="AQ53" s="1305"/>
      <c r="AR53" s="1305"/>
      <c r="AS53" s="1305"/>
      <c r="AT53" s="1305"/>
      <c r="AU53" s="1305"/>
      <c r="AV53" s="1305"/>
      <c r="AW53" s="1305"/>
      <c r="AX53" s="1305"/>
      <c r="AY53" s="1305"/>
      <c r="AZ53" s="1305"/>
      <c r="BA53" s="1305"/>
      <c r="BB53" s="1305"/>
    </row>
    <row r="54" spans="1:54" s="1298" customFormat="1" ht="26.25" customHeight="1">
      <c r="A54" s="5075" t="s">
        <v>1955</v>
      </c>
      <c r="B54" s="5076"/>
      <c r="C54" s="1323"/>
      <c r="D54" s="1324"/>
      <c r="E54" s="1324"/>
      <c r="F54" s="1324"/>
      <c r="G54" s="1324"/>
      <c r="H54" s="1324"/>
      <c r="I54" s="1325"/>
      <c r="J54" s="5075" t="s">
        <v>1955</v>
      </c>
      <c r="K54" s="5076"/>
      <c r="L54" s="1326"/>
      <c r="M54" s="1326"/>
      <c r="N54" s="1326"/>
      <c r="O54" s="1326"/>
      <c r="P54" s="1326"/>
      <c r="Q54" s="1304"/>
      <c r="R54" s="1305"/>
      <c r="S54" s="1305"/>
      <c r="T54" s="1305"/>
      <c r="U54" s="1305"/>
      <c r="V54" s="1305"/>
      <c r="W54" s="1305"/>
      <c r="X54" s="1305"/>
      <c r="Y54" s="1305"/>
      <c r="Z54" s="1305"/>
      <c r="AA54" s="1305"/>
      <c r="AB54" s="1305"/>
      <c r="AC54" s="1305"/>
      <c r="AD54" s="1305"/>
      <c r="AE54" s="1305"/>
      <c r="AF54" s="1305"/>
      <c r="AG54" s="1305"/>
      <c r="AH54" s="1305"/>
      <c r="AI54" s="1305"/>
      <c r="AJ54" s="1305"/>
      <c r="AK54" s="1305"/>
      <c r="AL54" s="1305"/>
      <c r="AM54" s="1305"/>
      <c r="AN54" s="1305"/>
      <c r="AO54" s="1305"/>
      <c r="AP54" s="1305"/>
      <c r="AQ54" s="1305"/>
      <c r="AR54" s="1305"/>
      <c r="AS54" s="1305"/>
      <c r="AT54" s="1305"/>
      <c r="AU54" s="1305"/>
      <c r="AV54" s="1305"/>
      <c r="AW54" s="1305"/>
      <c r="AX54" s="1305"/>
      <c r="AY54" s="1305"/>
      <c r="AZ54" s="1305"/>
      <c r="BA54" s="1305"/>
      <c r="BB54" s="1305"/>
    </row>
    <row r="55" spans="1:54" ht="16.5" customHeight="1">
      <c r="A55" s="5064" t="s">
        <v>1956</v>
      </c>
      <c r="B55" s="5065"/>
      <c r="C55" s="1327">
        <v>43</v>
      </c>
      <c r="D55" s="1328">
        <v>1248</v>
      </c>
      <c r="E55" s="1309">
        <v>446</v>
      </c>
      <c r="F55" s="1309">
        <v>795</v>
      </c>
      <c r="G55" s="1309">
        <v>5</v>
      </c>
      <c r="H55" s="1309">
        <v>2</v>
      </c>
      <c r="I55" s="1329">
        <v>364345</v>
      </c>
      <c r="J55" s="5066" t="s">
        <v>1956</v>
      </c>
      <c r="K55" s="5067"/>
      <c r="L55" s="1330">
        <v>945294</v>
      </c>
      <c r="M55" s="1330">
        <v>1815938</v>
      </c>
      <c r="N55" s="1330">
        <v>1795730</v>
      </c>
      <c r="O55" s="1330">
        <v>163</v>
      </c>
      <c r="P55" s="1330">
        <v>20045</v>
      </c>
      <c r="R55" s="1331"/>
    </row>
    <row r="56" spans="1:54" ht="16.5" customHeight="1">
      <c r="A56" s="5064" t="s">
        <v>1957</v>
      </c>
      <c r="B56" s="5065"/>
      <c r="C56" s="1327">
        <v>4</v>
      </c>
      <c r="D56" s="1328">
        <v>126</v>
      </c>
      <c r="E56" s="1309">
        <v>42</v>
      </c>
      <c r="F56" s="1309">
        <v>84</v>
      </c>
      <c r="G56" s="1330" t="s">
        <v>1455</v>
      </c>
      <c r="H56" s="1330" t="s">
        <v>1455</v>
      </c>
      <c r="I56" s="1329">
        <v>47138</v>
      </c>
      <c r="J56" s="5066" t="s">
        <v>1957</v>
      </c>
      <c r="K56" s="5067"/>
      <c r="L56" s="1330">
        <v>73047</v>
      </c>
      <c r="M56" s="1330">
        <v>252477</v>
      </c>
      <c r="N56" s="1330">
        <v>250968</v>
      </c>
      <c r="O56" s="1333" t="s">
        <v>1455</v>
      </c>
      <c r="P56" s="1333">
        <v>1509</v>
      </c>
      <c r="Q56" s="1332"/>
      <c r="R56" s="1331"/>
    </row>
    <row r="57" spans="1:54" ht="16.5" customHeight="1">
      <c r="A57" s="5064" t="s">
        <v>1958</v>
      </c>
      <c r="B57" s="5065"/>
      <c r="C57" s="1327">
        <v>25</v>
      </c>
      <c r="D57" s="1328">
        <v>382</v>
      </c>
      <c r="E57" s="1309">
        <v>185</v>
      </c>
      <c r="F57" s="1309">
        <v>191</v>
      </c>
      <c r="G57" s="1309">
        <v>3</v>
      </c>
      <c r="H57" s="1309">
        <v>3</v>
      </c>
      <c r="I57" s="1329">
        <v>123239</v>
      </c>
      <c r="J57" s="5066" t="s">
        <v>1958</v>
      </c>
      <c r="K57" s="5067"/>
      <c r="L57" s="1330">
        <v>168044</v>
      </c>
      <c r="M57" s="1330">
        <v>397629</v>
      </c>
      <c r="N57" s="1330">
        <v>131651</v>
      </c>
      <c r="O57" s="1330">
        <v>246783</v>
      </c>
      <c r="P57" s="1330">
        <v>19195</v>
      </c>
      <c r="Q57" s="1332"/>
      <c r="R57" s="1331"/>
    </row>
    <row r="58" spans="1:54" ht="16.5" customHeight="1">
      <c r="A58" s="5064" t="s">
        <v>1959</v>
      </c>
      <c r="B58" s="5065"/>
      <c r="C58" s="1327">
        <v>6</v>
      </c>
      <c r="D58" s="1328">
        <v>148</v>
      </c>
      <c r="E58" s="1309">
        <v>105</v>
      </c>
      <c r="F58" s="1309">
        <v>43</v>
      </c>
      <c r="G58" s="1330" t="s">
        <v>1455</v>
      </c>
      <c r="H58" s="1330" t="s">
        <v>1455</v>
      </c>
      <c r="I58" s="1329">
        <v>54570</v>
      </c>
      <c r="J58" s="5066" t="s">
        <v>1959</v>
      </c>
      <c r="K58" s="5067"/>
      <c r="L58" s="1330">
        <v>189474</v>
      </c>
      <c r="M58" s="1330">
        <v>423557</v>
      </c>
      <c r="N58" s="1330">
        <v>252508</v>
      </c>
      <c r="O58" s="1330" t="s">
        <v>1455</v>
      </c>
      <c r="P58" s="1330">
        <v>171049</v>
      </c>
      <c r="Q58" s="1332"/>
      <c r="R58" s="1331"/>
    </row>
    <row r="59" spans="1:54" ht="16.5" customHeight="1">
      <c r="A59" s="5064" t="s">
        <v>1960</v>
      </c>
      <c r="B59" s="5065"/>
      <c r="C59" s="1327">
        <v>3</v>
      </c>
      <c r="D59" s="1328">
        <v>155</v>
      </c>
      <c r="E59" s="1309">
        <v>123</v>
      </c>
      <c r="F59" s="1309">
        <v>32</v>
      </c>
      <c r="G59" s="1330" t="s">
        <v>1455</v>
      </c>
      <c r="H59" s="1330" t="s">
        <v>1455</v>
      </c>
      <c r="I59" s="1330">
        <v>81061</v>
      </c>
      <c r="J59" s="5066" t="s">
        <v>1960</v>
      </c>
      <c r="K59" s="5067"/>
      <c r="L59" s="1330">
        <v>118473</v>
      </c>
      <c r="M59" s="1330">
        <v>412190</v>
      </c>
      <c r="N59" s="1330">
        <v>407990</v>
      </c>
      <c r="O59" s="1330">
        <v>4200</v>
      </c>
      <c r="P59" s="1333" t="s">
        <v>1455</v>
      </c>
      <c r="Q59" s="1332"/>
      <c r="R59" s="1331"/>
    </row>
    <row r="60" spans="1:54" ht="16.5" customHeight="1">
      <c r="A60" s="5064" t="s">
        <v>1961</v>
      </c>
      <c r="B60" s="5065"/>
      <c r="C60" s="1327">
        <v>10</v>
      </c>
      <c r="D60" s="1328">
        <v>146</v>
      </c>
      <c r="E60" s="1309">
        <v>53</v>
      </c>
      <c r="F60" s="1309">
        <v>91</v>
      </c>
      <c r="G60" s="1309">
        <v>1</v>
      </c>
      <c r="H60" s="1309">
        <v>1</v>
      </c>
      <c r="I60" s="1329">
        <v>36201</v>
      </c>
      <c r="J60" s="5066" t="s">
        <v>1961</v>
      </c>
      <c r="K60" s="5067"/>
      <c r="L60" s="1330">
        <v>64595</v>
      </c>
      <c r="M60" s="1330">
        <v>142109</v>
      </c>
      <c r="N60" s="1330">
        <v>121501</v>
      </c>
      <c r="O60" s="1330">
        <v>14413</v>
      </c>
      <c r="P60" s="1330">
        <v>5894</v>
      </c>
      <c r="Q60" s="1332"/>
      <c r="R60" s="1331"/>
    </row>
    <row r="61" spans="1:54" ht="16.5" customHeight="1">
      <c r="A61" s="5064" t="s">
        <v>1962</v>
      </c>
      <c r="B61" s="5065"/>
      <c r="C61" s="1327">
        <v>4</v>
      </c>
      <c r="D61" s="1328">
        <v>30</v>
      </c>
      <c r="E61" s="1309">
        <v>19</v>
      </c>
      <c r="F61" s="1309">
        <v>11</v>
      </c>
      <c r="G61" s="1330" t="s">
        <v>1455</v>
      </c>
      <c r="H61" s="1330" t="s">
        <v>1455</v>
      </c>
      <c r="I61" s="1329">
        <v>12836</v>
      </c>
      <c r="J61" s="5066" t="s">
        <v>1962</v>
      </c>
      <c r="K61" s="5067"/>
      <c r="L61" s="1330">
        <v>12255</v>
      </c>
      <c r="M61" s="1330">
        <v>36004</v>
      </c>
      <c r="N61" s="1330">
        <v>36004</v>
      </c>
      <c r="O61" s="1333" t="s">
        <v>1455</v>
      </c>
      <c r="P61" s="1333" t="s">
        <v>1455</v>
      </c>
      <c r="Q61" s="1332"/>
      <c r="R61" s="1331"/>
    </row>
    <row r="62" spans="1:54" ht="16.5" customHeight="1">
      <c r="A62" s="5064" t="s">
        <v>1963</v>
      </c>
      <c r="B62" s="5065"/>
      <c r="C62" s="1327">
        <v>21</v>
      </c>
      <c r="D62" s="1328">
        <v>445</v>
      </c>
      <c r="E62" s="1309">
        <v>290</v>
      </c>
      <c r="F62" s="1309">
        <v>152</v>
      </c>
      <c r="G62" s="1309">
        <v>2</v>
      </c>
      <c r="H62" s="1309">
        <v>1</v>
      </c>
      <c r="I62" s="1329">
        <v>145768</v>
      </c>
      <c r="J62" s="5066" t="s">
        <v>1963</v>
      </c>
      <c r="K62" s="5067"/>
      <c r="L62" s="1330">
        <v>480285</v>
      </c>
      <c r="M62" s="1330">
        <v>806416</v>
      </c>
      <c r="N62" s="1330">
        <v>726313</v>
      </c>
      <c r="O62" s="1330">
        <v>74662</v>
      </c>
      <c r="P62" s="1330">
        <v>5441</v>
      </c>
      <c r="Q62" s="1332"/>
      <c r="R62" s="1331"/>
    </row>
    <row r="63" spans="1:54" ht="16.5" customHeight="1">
      <c r="A63" s="5064" t="s">
        <v>1964</v>
      </c>
      <c r="B63" s="5065"/>
      <c r="C63" s="1327">
        <v>14</v>
      </c>
      <c r="D63" s="1328">
        <v>225</v>
      </c>
      <c r="E63" s="1309">
        <v>156</v>
      </c>
      <c r="F63" s="1309">
        <v>57</v>
      </c>
      <c r="G63" s="1309">
        <v>8</v>
      </c>
      <c r="H63" s="1309">
        <v>4</v>
      </c>
      <c r="I63" s="1329">
        <v>90920</v>
      </c>
      <c r="J63" s="5066" t="s">
        <v>1964</v>
      </c>
      <c r="K63" s="5067"/>
      <c r="L63" s="1330">
        <v>344171</v>
      </c>
      <c r="M63" s="1330">
        <v>612007</v>
      </c>
      <c r="N63" s="1330">
        <v>563594</v>
      </c>
      <c r="O63" s="1330">
        <v>30343</v>
      </c>
      <c r="P63" s="1330">
        <v>18070</v>
      </c>
      <c r="Q63" s="1332"/>
      <c r="R63" s="1331"/>
    </row>
    <row r="64" spans="1:54" ht="16.5" customHeight="1">
      <c r="A64" s="5064" t="s">
        <v>1965</v>
      </c>
      <c r="B64" s="5065"/>
      <c r="C64" s="1327">
        <v>5</v>
      </c>
      <c r="D64" s="1328">
        <v>97</v>
      </c>
      <c r="E64" s="1309">
        <v>93</v>
      </c>
      <c r="F64" s="1309">
        <v>4</v>
      </c>
      <c r="G64" s="1330" t="s">
        <v>1455</v>
      </c>
      <c r="H64" s="1330" t="s">
        <v>1455</v>
      </c>
      <c r="I64" s="1329">
        <v>44750</v>
      </c>
      <c r="J64" s="5066" t="s">
        <v>1965</v>
      </c>
      <c r="K64" s="5067"/>
      <c r="L64" s="1330">
        <v>301738</v>
      </c>
      <c r="M64" s="1330">
        <v>431697</v>
      </c>
      <c r="N64" s="1330">
        <v>352108</v>
      </c>
      <c r="O64" s="1330">
        <v>70891</v>
      </c>
      <c r="P64" s="1330">
        <v>8698</v>
      </c>
      <c r="Q64" s="1332"/>
      <c r="R64" s="1331"/>
    </row>
    <row r="65" spans="1:18" ht="16.5" customHeight="1">
      <c r="A65" s="5064" t="s">
        <v>1966</v>
      </c>
      <c r="B65" s="5065"/>
      <c r="C65" s="1327">
        <v>3</v>
      </c>
      <c r="D65" s="1328">
        <v>30</v>
      </c>
      <c r="E65" s="1309">
        <v>22</v>
      </c>
      <c r="F65" s="1309">
        <v>8</v>
      </c>
      <c r="G65" s="1330" t="s">
        <v>1455</v>
      </c>
      <c r="H65" s="1330" t="s">
        <v>1455</v>
      </c>
      <c r="I65" s="1330">
        <v>11501</v>
      </c>
      <c r="J65" s="5066" t="s">
        <v>1966</v>
      </c>
      <c r="K65" s="5067"/>
      <c r="L65" s="1330">
        <v>9906</v>
      </c>
      <c r="M65" s="1330">
        <v>48850</v>
      </c>
      <c r="N65" s="1330">
        <v>24037</v>
      </c>
      <c r="O65" s="1330">
        <v>24813</v>
      </c>
      <c r="P65" s="1330" t="s">
        <v>1455</v>
      </c>
      <c r="Q65" s="1332"/>
      <c r="R65" s="1331"/>
    </row>
    <row r="66" spans="1:18" ht="16.5" customHeight="1">
      <c r="A66" s="5064" t="s">
        <v>1967</v>
      </c>
      <c r="B66" s="5065"/>
      <c r="C66" s="1327">
        <v>21</v>
      </c>
      <c r="D66" s="1328">
        <v>702</v>
      </c>
      <c r="E66" s="1309">
        <v>555</v>
      </c>
      <c r="F66" s="1309">
        <v>147</v>
      </c>
      <c r="G66" s="1330" t="s">
        <v>1455</v>
      </c>
      <c r="H66" s="1330" t="s">
        <v>1455</v>
      </c>
      <c r="I66" s="1329">
        <v>351690</v>
      </c>
      <c r="J66" s="5066" t="s">
        <v>1967</v>
      </c>
      <c r="K66" s="5067"/>
      <c r="L66" s="1330">
        <v>1487530</v>
      </c>
      <c r="M66" s="1330">
        <v>2233262</v>
      </c>
      <c r="N66" s="1330">
        <v>2100109</v>
      </c>
      <c r="O66" s="1330">
        <v>110716</v>
      </c>
      <c r="P66" s="1330">
        <v>22094</v>
      </c>
      <c r="Q66" s="1332"/>
      <c r="R66" s="1331"/>
    </row>
    <row r="67" spans="1:18" ht="16.5" customHeight="1">
      <c r="A67" s="5064" t="s">
        <v>1968</v>
      </c>
      <c r="B67" s="5065"/>
      <c r="C67" s="1327">
        <v>16</v>
      </c>
      <c r="D67" s="1328">
        <v>735</v>
      </c>
      <c r="E67" s="1309">
        <v>521</v>
      </c>
      <c r="F67" s="1309">
        <v>209</v>
      </c>
      <c r="G67" s="1309">
        <v>3</v>
      </c>
      <c r="H67" s="1309">
        <v>2</v>
      </c>
      <c r="I67" s="1329">
        <v>295166</v>
      </c>
      <c r="J67" s="5066" t="s">
        <v>1968</v>
      </c>
      <c r="K67" s="5067"/>
      <c r="L67" s="1330">
        <v>440054</v>
      </c>
      <c r="M67" s="1330">
        <v>1011178</v>
      </c>
      <c r="N67" s="1330">
        <v>830220</v>
      </c>
      <c r="O67" s="1330">
        <v>74451</v>
      </c>
      <c r="P67" s="1330">
        <v>106507</v>
      </c>
      <c r="Q67" s="1332"/>
      <c r="R67" s="1331"/>
    </row>
    <row r="68" spans="1:18" ht="16.5" customHeight="1">
      <c r="A68" s="5064" t="s">
        <v>1969</v>
      </c>
      <c r="B68" s="5065"/>
      <c r="C68" s="1327">
        <v>24</v>
      </c>
      <c r="D68" s="1328">
        <v>1426</v>
      </c>
      <c r="E68" s="1309">
        <v>1030</v>
      </c>
      <c r="F68" s="1309">
        <v>395</v>
      </c>
      <c r="G68" s="1309">
        <v>1</v>
      </c>
      <c r="H68" s="1330" t="s">
        <v>1455</v>
      </c>
      <c r="I68" s="1329">
        <v>642463</v>
      </c>
      <c r="J68" s="5066" t="s">
        <v>1969</v>
      </c>
      <c r="K68" s="5067"/>
      <c r="L68" s="1330">
        <v>4449489</v>
      </c>
      <c r="M68" s="1330">
        <v>7326973</v>
      </c>
      <c r="N68" s="1330">
        <v>170653</v>
      </c>
      <c r="O68" s="1330">
        <v>170653</v>
      </c>
      <c r="P68" s="1330">
        <v>189338</v>
      </c>
      <c r="Q68" s="1332"/>
      <c r="R68" s="1331"/>
    </row>
    <row r="69" spans="1:18" ht="16.5" customHeight="1">
      <c r="A69" s="5064" t="s">
        <v>1970</v>
      </c>
      <c r="B69" s="5065"/>
      <c r="C69" s="1334">
        <v>1</v>
      </c>
      <c r="D69" s="1328">
        <v>9</v>
      </c>
      <c r="E69" s="1309">
        <v>6</v>
      </c>
      <c r="F69" s="1309">
        <v>3</v>
      </c>
      <c r="G69" s="1330" t="s">
        <v>1455</v>
      </c>
      <c r="H69" s="1330" t="s">
        <v>1455</v>
      </c>
      <c r="I69" s="1330" t="s">
        <v>1403</v>
      </c>
      <c r="J69" s="5066" t="s">
        <v>1970</v>
      </c>
      <c r="K69" s="5067"/>
      <c r="L69" s="1330" t="s">
        <v>1403</v>
      </c>
      <c r="M69" s="1330" t="s">
        <v>1403</v>
      </c>
      <c r="N69" s="1330" t="s">
        <v>1455</v>
      </c>
      <c r="O69" s="1330" t="s">
        <v>1404</v>
      </c>
      <c r="P69" s="1330" t="s">
        <v>1455</v>
      </c>
      <c r="Q69" s="1332"/>
      <c r="R69" s="1331"/>
    </row>
    <row r="70" spans="1:18" ht="16.5" customHeight="1">
      <c r="A70" s="5064" t="s">
        <v>1971</v>
      </c>
      <c r="B70" s="5065"/>
      <c r="C70" s="1327">
        <v>3</v>
      </c>
      <c r="D70" s="1328">
        <v>1086</v>
      </c>
      <c r="E70" s="1309">
        <v>790</v>
      </c>
      <c r="F70" s="1309">
        <v>296</v>
      </c>
      <c r="G70" s="1330" t="s">
        <v>1455</v>
      </c>
      <c r="H70" s="1330" t="s">
        <v>1455</v>
      </c>
      <c r="I70" s="1329" t="s">
        <v>1403</v>
      </c>
      <c r="J70" s="5066" t="s">
        <v>1971</v>
      </c>
      <c r="K70" s="5067"/>
      <c r="L70" s="1330" t="s">
        <v>1403</v>
      </c>
      <c r="M70" s="1330" t="s">
        <v>1403</v>
      </c>
      <c r="N70" s="1330">
        <v>3523460</v>
      </c>
      <c r="O70" s="1330" t="s">
        <v>1404</v>
      </c>
      <c r="P70" s="1330">
        <v>855</v>
      </c>
      <c r="Q70" s="1332"/>
      <c r="R70" s="1331"/>
    </row>
    <row r="71" spans="1:18" ht="16.5" customHeight="1">
      <c r="A71" s="5064" t="s">
        <v>1972</v>
      </c>
      <c r="B71" s="5072"/>
      <c r="C71" s="1327">
        <v>6</v>
      </c>
      <c r="D71" s="1328">
        <v>248</v>
      </c>
      <c r="E71" s="1309">
        <v>169</v>
      </c>
      <c r="F71" s="1309">
        <v>79</v>
      </c>
      <c r="G71" s="1330" t="s">
        <v>1455</v>
      </c>
      <c r="H71" s="1330" t="s">
        <v>1455</v>
      </c>
      <c r="I71" s="1329">
        <v>118808</v>
      </c>
      <c r="J71" s="5066" t="s">
        <v>1972</v>
      </c>
      <c r="K71" s="5073"/>
      <c r="L71" s="1330">
        <v>302075</v>
      </c>
      <c r="M71" s="1330">
        <v>774516</v>
      </c>
      <c r="N71" s="1330">
        <v>754169</v>
      </c>
      <c r="O71" s="1330">
        <v>14517</v>
      </c>
      <c r="P71" s="1333">
        <v>5830</v>
      </c>
      <c r="Q71" s="1332"/>
      <c r="R71" s="1331"/>
    </row>
    <row r="72" spans="1:18" ht="16.5" customHeight="1">
      <c r="A72" s="5064" t="s">
        <v>1973</v>
      </c>
      <c r="B72" s="5065"/>
      <c r="C72" s="1327">
        <v>4</v>
      </c>
      <c r="D72" s="1328">
        <v>213</v>
      </c>
      <c r="E72" s="1309">
        <v>93</v>
      </c>
      <c r="F72" s="1309">
        <v>120</v>
      </c>
      <c r="G72" s="1330" t="s">
        <v>1455</v>
      </c>
      <c r="H72" s="1330" t="s">
        <v>1455</v>
      </c>
      <c r="I72" s="1330">
        <v>55936</v>
      </c>
      <c r="J72" s="5066" t="s">
        <v>1973</v>
      </c>
      <c r="K72" s="5067"/>
      <c r="L72" s="1330">
        <v>84341</v>
      </c>
      <c r="M72" s="1330">
        <v>194939</v>
      </c>
      <c r="N72" s="1330">
        <v>180072</v>
      </c>
      <c r="O72" s="1330">
        <v>14842</v>
      </c>
      <c r="P72" s="1333">
        <v>25</v>
      </c>
      <c r="Q72" s="1332"/>
      <c r="R72" s="1331"/>
    </row>
    <row r="73" spans="1:18" ht="16.5" customHeight="1">
      <c r="A73" s="5064" t="s">
        <v>1974</v>
      </c>
      <c r="B73" s="5065"/>
      <c r="C73" s="1327">
        <v>16</v>
      </c>
      <c r="D73" s="1328">
        <v>998</v>
      </c>
      <c r="E73" s="1309">
        <v>751</v>
      </c>
      <c r="F73" s="1309">
        <v>247</v>
      </c>
      <c r="G73" s="1330" t="s">
        <v>1455</v>
      </c>
      <c r="H73" s="1330" t="s">
        <v>1455</v>
      </c>
      <c r="I73" s="1329">
        <v>250554</v>
      </c>
      <c r="J73" s="5066" t="s">
        <v>1975</v>
      </c>
      <c r="K73" s="5067"/>
      <c r="L73" s="1330">
        <v>1575181</v>
      </c>
      <c r="M73" s="1330">
        <v>2920029</v>
      </c>
      <c r="N73" s="1330">
        <v>2686193</v>
      </c>
      <c r="O73" s="1330">
        <v>222606</v>
      </c>
      <c r="P73" s="1333">
        <v>11230</v>
      </c>
      <c r="Q73" s="1332"/>
      <c r="R73" s="1331"/>
    </row>
    <row r="74" spans="1:18" ht="16.5" customHeight="1" thickBot="1">
      <c r="A74" s="5068" t="s">
        <v>1976</v>
      </c>
      <c r="B74" s="5069"/>
      <c r="C74" s="1335">
        <v>31</v>
      </c>
      <c r="D74" s="1328">
        <v>735</v>
      </c>
      <c r="E74" s="1309">
        <v>278</v>
      </c>
      <c r="F74" s="1336">
        <v>441</v>
      </c>
      <c r="G74" s="1336">
        <v>10</v>
      </c>
      <c r="H74" s="1336">
        <v>6</v>
      </c>
      <c r="I74" s="1337">
        <v>223084</v>
      </c>
      <c r="J74" s="5070" t="s">
        <v>1976</v>
      </c>
      <c r="K74" s="5071"/>
      <c r="L74" s="1338">
        <v>459437</v>
      </c>
      <c r="M74" s="1338">
        <v>1046228</v>
      </c>
      <c r="N74" s="1338">
        <v>486573</v>
      </c>
      <c r="O74" s="1338">
        <v>558297</v>
      </c>
      <c r="P74" s="1339">
        <v>1358</v>
      </c>
      <c r="Q74" s="1332"/>
      <c r="R74" s="1331"/>
    </row>
    <row r="75" spans="1:18" ht="16.5" customHeight="1">
      <c r="A75" s="1340"/>
      <c r="B75" s="1341"/>
      <c r="C75" s="1341"/>
      <c r="D75" s="1341"/>
      <c r="E75" s="1341"/>
      <c r="F75" s="1342"/>
      <c r="G75" s="1342"/>
      <c r="H75" s="1342"/>
      <c r="I75" s="1343"/>
      <c r="J75" s="1343"/>
      <c r="K75" s="1343"/>
      <c r="L75" s="1343"/>
      <c r="M75" s="1343"/>
      <c r="N75" s="1343"/>
      <c r="O75" s="1343"/>
      <c r="P75" s="1322" t="s">
        <v>1954</v>
      </c>
      <c r="Q75" s="1332"/>
      <c r="R75" s="1331"/>
    </row>
    <row r="76" spans="1:18">
      <c r="R76" s="1331"/>
    </row>
    <row r="77" spans="1:18">
      <c r="R77" s="1331"/>
    </row>
    <row r="78" spans="1:18">
      <c r="R78" s="1331"/>
    </row>
  </sheetData>
  <mergeCells count="57">
    <mergeCell ref="A56:B56"/>
    <mergeCell ref="J56:K56"/>
    <mergeCell ref="M3:P3"/>
    <mergeCell ref="D4:D5"/>
    <mergeCell ref="E4:F4"/>
    <mergeCell ref="G4:H4"/>
    <mergeCell ref="M4:M5"/>
    <mergeCell ref="N4:N5"/>
    <mergeCell ref="O4:O5"/>
    <mergeCell ref="P4:P5"/>
    <mergeCell ref="A3:B5"/>
    <mergeCell ref="C3:C5"/>
    <mergeCell ref="D3:H3"/>
    <mergeCell ref="I3:I5"/>
    <mergeCell ref="J3:K5"/>
    <mergeCell ref="L3:L5"/>
    <mergeCell ref="J53:K53"/>
    <mergeCell ref="A54:B54"/>
    <mergeCell ref="J54:K54"/>
    <mergeCell ref="A55:B55"/>
    <mergeCell ref="J55:K55"/>
    <mergeCell ref="A57:B57"/>
    <mergeCell ref="J57:K57"/>
    <mergeCell ref="A58:B58"/>
    <mergeCell ref="J58:K58"/>
    <mergeCell ref="A59:B59"/>
    <mergeCell ref="J59:K59"/>
    <mergeCell ref="A60:B60"/>
    <mergeCell ref="J60:K60"/>
    <mergeCell ref="A61:B61"/>
    <mergeCell ref="J61:K61"/>
    <mergeCell ref="A62:B62"/>
    <mergeCell ref="J62:K62"/>
    <mergeCell ref="A63:B63"/>
    <mergeCell ref="J63:K63"/>
    <mergeCell ref="A64:B64"/>
    <mergeCell ref="J64:K64"/>
    <mergeCell ref="A65:B65"/>
    <mergeCell ref="J65:K65"/>
    <mergeCell ref="A66:B66"/>
    <mergeCell ref="J66:K66"/>
    <mergeCell ref="A67:B67"/>
    <mergeCell ref="J67:K67"/>
    <mergeCell ref="A68:B68"/>
    <mergeCell ref="J68:K68"/>
    <mergeCell ref="A69:B69"/>
    <mergeCell ref="J69:K69"/>
    <mergeCell ref="A70:B70"/>
    <mergeCell ref="J70:K70"/>
    <mergeCell ref="A71:B71"/>
    <mergeCell ref="J71:K71"/>
    <mergeCell ref="A72:B72"/>
    <mergeCell ref="J72:K72"/>
    <mergeCell ref="A73:B73"/>
    <mergeCell ref="J73:K73"/>
    <mergeCell ref="A74:B74"/>
    <mergeCell ref="J74:K74"/>
  </mergeCells>
  <phoneticPr fontId="2"/>
  <printOptions horizontalCentered="1"/>
  <pageMargins left="0.39370078740157483" right="0.39370078740157483" top="0.59055118110236227" bottom="0.59055118110236227" header="0.11811023622047245" footer="0.11811023622047245"/>
  <pageSetup paperSize="9" firstPageNumber="51" pageOrder="overThenDown" orientation="portrait" r:id="rId1"/>
  <headerFooter scaleWithDoc="0" alignWithMargins="0">
    <oddFooter>&amp;C&amp;"ＭＳ 明朝,標準"&amp;10&amp;P</oddFooter>
  </headerFooter>
  <rowBreaks count="1" manualBreakCount="1">
    <brk id="53" max="15"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FC630-7B71-4599-961B-8F3B7E870A52}">
  <dimension ref="A1:P46"/>
  <sheetViews>
    <sheetView showGridLines="0" view="pageBreakPreview" zoomScaleNormal="100" zoomScaleSheetLayoutView="100" workbookViewId="0">
      <selection activeCell="O4" sqref="O4"/>
    </sheetView>
  </sheetViews>
  <sheetFormatPr defaultColWidth="9" defaultRowHeight="13"/>
  <cols>
    <col min="1" max="1" width="6.6328125" style="1366" customWidth="1"/>
    <col min="2" max="2" width="7.453125" style="1366" customWidth="1"/>
    <col min="3" max="4" width="12.81640625" style="1366" bestFit="1" customWidth="1"/>
    <col min="5" max="7" width="12.81640625" style="1366" customWidth="1"/>
    <col min="8" max="8" width="9.08984375" style="1366" customWidth="1"/>
    <col min="9" max="9" width="14.90625" style="1366" customWidth="1"/>
    <col min="10" max="13" width="9.08984375" style="1366" customWidth="1"/>
    <col min="14" max="16" width="13" style="1366" customWidth="1"/>
    <col min="17" max="16384" width="9" style="1366"/>
  </cols>
  <sheetData>
    <row r="1" spans="1:16" s="1346" customFormat="1" ht="30" customHeight="1">
      <c r="A1" s="5104" t="s">
        <v>1977</v>
      </c>
      <c r="B1" s="5104"/>
      <c r="C1" s="5104"/>
      <c r="D1" s="5104"/>
      <c r="E1" s="5104"/>
      <c r="F1" s="5104"/>
      <c r="G1" s="5104"/>
    </row>
    <row r="2" spans="1:16" s="1347" customFormat="1" ht="15" customHeight="1" thickBot="1">
      <c r="E2" s="1348"/>
      <c r="F2" s="1349"/>
      <c r="G2" s="1349" t="s">
        <v>1978</v>
      </c>
      <c r="N2" s="1350"/>
    </row>
    <row r="3" spans="1:16" s="1351" customFormat="1" ht="18.75" customHeight="1">
      <c r="A3" s="5096" t="s">
        <v>1054</v>
      </c>
      <c r="B3" s="5097"/>
      <c r="C3" s="5100" t="s">
        <v>1979</v>
      </c>
      <c r="D3" s="5101"/>
      <c r="E3" s="5101"/>
      <c r="F3" s="5101"/>
      <c r="G3" s="5101"/>
      <c r="I3" s="1352"/>
      <c r="M3" s="1353"/>
      <c r="N3" s="1353"/>
      <c r="O3" s="1353"/>
      <c r="P3" s="1352"/>
    </row>
    <row r="4" spans="1:16" s="1351" customFormat="1" ht="18.75" customHeight="1">
      <c r="A4" s="5098"/>
      <c r="B4" s="5099"/>
      <c r="C4" s="1354" t="s">
        <v>349</v>
      </c>
      <c r="D4" s="1354" t="s">
        <v>1468</v>
      </c>
      <c r="E4" s="1354" t="s">
        <v>322</v>
      </c>
      <c r="F4" s="1354" t="s">
        <v>352</v>
      </c>
      <c r="G4" s="1354" t="s">
        <v>1469</v>
      </c>
      <c r="I4" s="1352"/>
      <c r="M4" s="1353"/>
      <c r="N4" s="1353"/>
      <c r="O4" s="1353"/>
      <c r="P4" s="1352"/>
    </row>
    <row r="5" spans="1:16" s="1346" customFormat="1" ht="17.25" customHeight="1">
      <c r="A5" s="5102" t="s">
        <v>838</v>
      </c>
      <c r="B5" s="5098"/>
      <c r="C5" s="1355">
        <v>321</v>
      </c>
      <c r="D5" s="1355">
        <v>272</v>
      </c>
      <c r="E5" s="1356">
        <v>272</v>
      </c>
      <c r="F5" s="1355">
        <v>266</v>
      </c>
      <c r="G5" s="1356">
        <v>260</v>
      </c>
      <c r="I5" s="1357"/>
      <c r="M5" s="1358"/>
      <c r="N5" s="1358"/>
      <c r="O5" s="1358"/>
      <c r="P5" s="1357"/>
    </row>
    <row r="6" spans="1:16" s="1351" customFormat="1" ht="17.25" customHeight="1">
      <c r="A6" s="5094" t="s">
        <v>1980</v>
      </c>
      <c r="B6" s="5095"/>
      <c r="C6" s="1359" t="s">
        <v>1981</v>
      </c>
      <c r="D6" s="1359" t="s">
        <v>1981</v>
      </c>
      <c r="E6" s="1360" t="s">
        <v>1981</v>
      </c>
      <c r="F6" s="1359" t="s">
        <v>1981</v>
      </c>
      <c r="G6" s="1359" t="s">
        <v>1982</v>
      </c>
    </row>
    <row r="7" spans="1:16" s="1351" customFormat="1" ht="17.25" customHeight="1">
      <c r="A7" s="5094" t="s">
        <v>1983</v>
      </c>
      <c r="B7" s="5095"/>
      <c r="C7" s="1359">
        <v>166</v>
      </c>
      <c r="D7" s="1359">
        <v>119</v>
      </c>
      <c r="E7" s="1360">
        <v>116</v>
      </c>
      <c r="F7" s="1359">
        <v>115</v>
      </c>
      <c r="G7" s="1360">
        <v>105</v>
      </c>
    </row>
    <row r="8" spans="1:16" s="1351" customFormat="1" ht="17.25" customHeight="1">
      <c r="A8" s="5094" t="s">
        <v>1984</v>
      </c>
      <c r="B8" s="5095"/>
      <c r="C8" s="1359">
        <v>70</v>
      </c>
      <c r="D8" s="1359">
        <v>71</v>
      </c>
      <c r="E8" s="1360">
        <v>71</v>
      </c>
      <c r="F8" s="1359">
        <v>65</v>
      </c>
      <c r="G8" s="1360">
        <v>69</v>
      </c>
    </row>
    <row r="9" spans="1:16" s="1351" customFormat="1" ht="17.25" customHeight="1">
      <c r="A9" s="5094" t="s">
        <v>1985</v>
      </c>
      <c r="B9" s="5095"/>
      <c r="C9" s="1359">
        <v>32</v>
      </c>
      <c r="D9" s="1359">
        <v>31</v>
      </c>
      <c r="E9" s="1360">
        <v>34</v>
      </c>
      <c r="F9" s="1359">
        <v>36</v>
      </c>
      <c r="G9" s="1360">
        <v>32</v>
      </c>
    </row>
    <row r="10" spans="1:16" s="1351" customFormat="1" ht="17.25" customHeight="1">
      <c r="A10" s="5094" t="s">
        <v>1986</v>
      </c>
      <c r="B10" s="5095"/>
      <c r="C10" s="1359">
        <v>23</v>
      </c>
      <c r="D10" s="1359">
        <v>18</v>
      </c>
      <c r="E10" s="1360">
        <v>14</v>
      </c>
      <c r="F10" s="1359">
        <v>13</v>
      </c>
      <c r="G10" s="1360">
        <v>17</v>
      </c>
    </row>
    <row r="11" spans="1:16" s="1351" customFormat="1" ht="17.25" customHeight="1">
      <c r="A11" s="5094" t="s">
        <v>1987</v>
      </c>
      <c r="B11" s="5095"/>
      <c r="C11" s="1359">
        <v>16</v>
      </c>
      <c r="D11" s="1359">
        <v>17</v>
      </c>
      <c r="E11" s="1360">
        <v>17</v>
      </c>
      <c r="F11" s="1359">
        <v>17</v>
      </c>
      <c r="G11" s="1360">
        <v>18</v>
      </c>
    </row>
    <row r="12" spans="1:16" s="1351" customFormat="1" ht="17.25" customHeight="1">
      <c r="A12" s="5094" t="s">
        <v>1988</v>
      </c>
      <c r="B12" s="5095"/>
      <c r="C12" s="1359">
        <v>8</v>
      </c>
      <c r="D12" s="1359">
        <v>11</v>
      </c>
      <c r="E12" s="1360">
        <v>12</v>
      </c>
      <c r="F12" s="1359">
        <v>14</v>
      </c>
      <c r="G12" s="1360">
        <v>12</v>
      </c>
    </row>
    <row r="13" spans="1:16" s="1351" customFormat="1" ht="17.25" customHeight="1">
      <c r="A13" s="5094" t="s">
        <v>1989</v>
      </c>
      <c r="B13" s="5095"/>
      <c r="C13" s="1359">
        <v>1</v>
      </c>
      <c r="D13" s="1359">
        <v>1</v>
      </c>
      <c r="E13" s="1360">
        <v>3</v>
      </c>
      <c r="F13" s="1359">
        <v>2</v>
      </c>
      <c r="G13" s="1360">
        <v>2</v>
      </c>
    </row>
    <row r="14" spans="1:16" s="1351" customFormat="1" ht="17.25" customHeight="1" thickBot="1">
      <c r="A14" s="5092" t="s">
        <v>1990</v>
      </c>
      <c r="B14" s="5103"/>
      <c r="C14" s="1361">
        <v>5</v>
      </c>
      <c r="D14" s="1361">
        <v>4</v>
      </c>
      <c r="E14" s="1362">
        <v>5</v>
      </c>
      <c r="F14" s="1361">
        <v>4</v>
      </c>
      <c r="G14" s="1362">
        <v>5</v>
      </c>
    </row>
    <row r="15" spans="1:16" s="1363" customFormat="1" ht="15" customHeight="1">
      <c r="H15" s="1351"/>
      <c r="I15" s="1351"/>
      <c r="J15" s="1351"/>
      <c r="K15" s="1351"/>
      <c r="L15" s="1364"/>
      <c r="M15" s="1364"/>
    </row>
    <row r="16" spans="1:16" ht="13.5" thickBot="1">
      <c r="A16" s="1365"/>
      <c r="F16" s="1367"/>
      <c r="G16" s="1367"/>
      <c r="H16" s="1351"/>
      <c r="I16" s="1351"/>
      <c r="J16" s="1351"/>
      <c r="K16" s="1351"/>
      <c r="M16" s="1367"/>
    </row>
    <row r="17" spans="1:13" ht="18.75" customHeight="1">
      <c r="A17" s="5096" t="s">
        <v>1054</v>
      </c>
      <c r="B17" s="5097"/>
      <c r="C17" s="5100" t="s">
        <v>1991</v>
      </c>
      <c r="D17" s="5101"/>
      <c r="E17" s="5101"/>
      <c r="F17" s="5101"/>
      <c r="G17" s="5101"/>
      <c r="H17" s="1351"/>
      <c r="I17" s="1351"/>
      <c r="J17" s="1351"/>
      <c r="K17" s="1351"/>
      <c r="M17" s="1367"/>
    </row>
    <row r="18" spans="1:13" ht="18.75" customHeight="1">
      <c r="A18" s="5098"/>
      <c r="B18" s="5099"/>
      <c r="C18" s="1354" t="s">
        <v>349</v>
      </c>
      <c r="D18" s="1354" t="s">
        <v>1468</v>
      </c>
      <c r="E18" s="1354" t="s">
        <v>322</v>
      </c>
      <c r="F18" s="1354" t="s">
        <v>352</v>
      </c>
      <c r="G18" s="1354" t="s">
        <v>1469</v>
      </c>
      <c r="H18" s="1351"/>
      <c r="I18" s="1351"/>
      <c r="J18" s="1351"/>
      <c r="K18" s="1351"/>
    </row>
    <row r="19" spans="1:13" ht="17.25" customHeight="1">
      <c r="A19" s="5102" t="s">
        <v>838</v>
      </c>
      <c r="B19" s="5098"/>
      <c r="C19" s="1368">
        <v>8271</v>
      </c>
      <c r="D19" s="1368">
        <v>8531</v>
      </c>
      <c r="E19" s="1369">
        <v>9757</v>
      </c>
      <c r="F19" s="1368">
        <v>9480</v>
      </c>
      <c r="G19" s="1369">
        <v>9184</v>
      </c>
    </row>
    <row r="20" spans="1:13" ht="17.25" customHeight="1">
      <c r="A20" s="5094" t="s">
        <v>1980</v>
      </c>
      <c r="B20" s="5095"/>
      <c r="C20" s="1359" t="s">
        <v>1981</v>
      </c>
      <c r="D20" s="1359" t="s">
        <v>1981</v>
      </c>
      <c r="E20" s="1360" t="s">
        <v>1981</v>
      </c>
      <c r="F20" s="1359" t="s">
        <v>1981</v>
      </c>
      <c r="G20" s="1359" t="s">
        <v>1982</v>
      </c>
    </row>
    <row r="21" spans="1:13" ht="17.25" customHeight="1">
      <c r="A21" s="5094" t="s">
        <v>1983</v>
      </c>
      <c r="B21" s="5095"/>
      <c r="C21" s="1359">
        <v>958</v>
      </c>
      <c r="D21" s="1359">
        <v>706</v>
      </c>
      <c r="E21" s="1360">
        <v>705</v>
      </c>
      <c r="F21" s="1359">
        <v>731</v>
      </c>
      <c r="G21" s="1360">
        <v>639</v>
      </c>
    </row>
    <row r="22" spans="1:13" ht="17.25" customHeight="1">
      <c r="A22" s="5094" t="s">
        <v>1984</v>
      </c>
      <c r="B22" s="5095"/>
      <c r="C22" s="1359">
        <v>953</v>
      </c>
      <c r="D22" s="1359">
        <v>958</v>
      </c>
      <c r="E22" s="1360">
        <v>934</v>
      </c>
      <c r="F22" s="1359">
        <v>871</v>
      </c>
      <c r="G22" s="1360">
        <v>908</v>
      </c>
      <c r="I22" s="1367"/>
    </row>
    <row r="23" spans="1:13" ht="17.25" customHeight="1">
      <c r="A23" s="5094" t="s">
        <v>1985</v>
      </c>
      <c r="B23" s="5095"/>
      <c r="C23" s="1359">
        <v>787</v>
      </c>
      <c r="D23" s="1359">
        <v>757</v>
      </c>
      <c r="E23" s="1360">
        <v>857</v>
      </c>
      <c r="F23" s="1359">
        <v>887</v>
      </c>
      <c r="G23" s="1360">
        <v>770</v>
      </c>
    </row>
    <row r="24" spans="1:13" ht="17.25" customHeight="1">
      <c r="A24" s="5094" t="s">
        <v>1986</v>
      </c>
      <c r="B24" s="5095"/>
      <c r="C24" s="1359">
        <v>879</v>
      </c>
      <c r="D24" s="1359">
        <v>702</v>
      </c>
      <c r="E24" s="1360">
        <v>573</v>
      </c>
      <c r="F24" s="1370">
        <v>534</v>
      </c>
      <c r="G24" s="1371" t="s">
        <v>1455</v>
      </c>
    </row>
    <row r="25" spans="1:13" ht="17.25" customHeight="1">
      <c r="A25" s="5094" t="s">
        <v>1987</v>
      </c>
      <c r="B25" s="5095"/>
      <c r="C25" s="1359">
        <v>1286</v>
      </c>
      <c r="D25" s="1359">
        <v>1400</v>
      </c>
      <c r="E25" s="1360">
        <v>1331</v>
      </c>
      <c r="F25" s="1370">
        <v>1324</v>
      </c>
      <c r="G25" s="1371" t="s">
        <v>1455</v>
      </c>
    </row>
    <row r="26" spans="1:13" ht="17.25" customHeight="1">
      <c r="A26" s="5094" t="s">
        <v>1988</v>
      </c>
      <c r="B26" s="5095"/>
      <c r="C26" s="1359">
        <v>1024</v>
      </c>
      <c r="D26" s="1359">
        <v>1531</v>
      </c>
      <c r="E26" s="1360">
        <v>1379</v>
      </c>
      <c r="F26" s="1359">
        <v>1743</v>
      </c>
      <c r="G26" s="1371" t="s">
        <v>1455</v>
      </c>
    </row>
    <row r="27" spans="1:13" ht="17.25" customHeight="1">
      <c r="A27" s="5094" t="s">
        <v>1989</v>
      </c>
      <c r="B27" s="5095"/>
      <c r="C27" s="1359">
        <v>259</v>
      </c>
      <c r="D27" s="1359">
        <v>294</v>
      </c>
      <c r="E27" s="1360">
        <v>705</v>
      </c>
      <c r="F27" s="1359">
        <v>461</v>
      </c>
      <c r="G27" s="1371" t="s">
        <v>1455</v>
      </c>
    </row>
    <row r="28" spans="1:13" ht="17.25" customHeight="1" thickBot="1">
      <c r="A28" s="5092" t="s">
        <v>1990</v>
      </c>
      <c r="B28" s="5093"/>
      <c r="C28" s="1361">
        <v>2125</v>
      </c>
      <c r="D28" s="1361">
        <v>2183</v>
      </c>
      <c r="E28" s="1362">
        <v>3273</v>
      </c>
      <c r="F28" s="1361">
        <v>2929</v>
      </c>
      <c r="G28" s="1362">
        <v>2808</v>
      </c>
    </row>
    <row r="30" spans="1:13" ht="13.5" thickBot="1">
      <c r="A30" s="1365"/>
    </row>
    <row r="31" spans="1:13" ht="18.75" customHeight="1">
      <c r="A31" s="5096" t="s">
        <v>1054</v>
      </c>
      <c r="B31" s="5097"/>
      <c r="C31" s="5100" t="s">
        <v>1992</v>
      </c>
      <c r="D31" s="5101"/>
      <c r="E31" s="5101"/>
      <c r="F31" s="5101"/>
      <c r="G31" s="5101"/>
      <c r="H31" s="1366" t="s">
        <v>170</v>
      </c>
    </row>
    <row r="32" spans="1:13" ht="18.75" customHeight="1">
      <c r="A32" s="5098"/>
      <c r="B32" s="5099"/>
      <c r="C32" s="1354" t="s">
        <v>349</v>
      </c>
      <c r="D32" s="1354" t="s">
        <v>1468</v>
      </c>
      <c r="E32" s="1354" t="s">
        <v>322</v>
      </c>
      <c r="F32" s="1354" t="s">
        <v>352</v>
      </c>
      <c r="G32" s="1354" t="s">
        <v>1469</v>
      </c>
    </row>
    <row r="33" spans="1:9" ht="17.25" customHeight="1">
      <c r="A33" s="5102" t="s">
        <v>838</v>
      </c>
      <c r="B33" s="5098"/>
      <c r="C33" s="1355">
        <v>21601655</v>
      </c>
      <c r="D33" s="1355">
        <v>20469796</v>
      </c>
      <c r="E33" s="1356">
        <v>26770578</v>
      </c>
      <c r="F33" s="1355">
        <v>26933383</v>
      </c>
      <c r="G33" s="1356">
        <v>22190173</v>
      </c>
    </row>
    <row r="34" spans="1:9" ht="17.25" customHeight="1">
      <c r="A34" s="5094" t="s">
        <v>1980</v>
      </c>
      <c r="B34" s="5095"/>
      <c r="C34" s="1359" t="s">
        <v>1981</v>
      </c>
      <c r="D34" s="1359" t="s">
        <v>1981</v>
      </c>
      <c r="E34" s="1360" t="s">
        <v>1981</v>
      </c>
      <c r="F34" s="1359" t="s">
        <v>1981</v>
      </c>
      <c r="G34" s="1359" t="s">
        <v>1982</v>
      </c>
    </row>
    <row r="35" spans="1:9" ht="17.25" customHeight="1">
      <c r="A35" s="5094" t="s">
        <v>1983</v>
      </c>
      <c r="B35" s="5095"/>
      <c r="C35" s="1359">
        <v>914529</v>
      </c>
      <c r="D35" s="1359">
        <v>731168</v>
      </c>
      <c r="E35" s="1360">
        <v>695082</v>
      </c>
      <c r="F35" s="1359">
        <v>879667</v>
      </c>
      <c r="G35" s="1360">
        <v>548611</v>
      </c>
      <c r="I35" s="1367"/>
    </row>
    <row r="36" spans="1:9" ht="17.25" customHeight="1">
      <c r="A36" s="5094" t="s">
        <v>1984</v>
      </c>
      <c r="B36" s="5095"/>
      <c r="C36" s="1359">
        <v>1380864</v>
      </c>
      <c r="D36" s="1359">
        <v>1387546</v>
      </c>
      <c r="E36" s="1360">
        <v>1517611</v>
      </c>
      <c r="F36" s="1359">
        <v>1299628</v>
      </c>
      <c r="G36" s="1360">
        <v>1287701</v>
      </c>
    </row>
    <row r="37" spans="1:9" ht="17.25" customHeight="1">
      <c r="A37" s="5094" t="s">
        <v>1985</v>
      </c>
      <c r="B37" s="5095"/>
      <c r="C37" s="1359">
        <v>1372697</v>
      </c>
      <c r="D37" s="1359">
        <v>1313766</v>
      </c>
      <c r="E37" s="1360">
        <v>1458731</v>
      </c>
      <c r="F37" s="1359">
        <v>1725577</v>
      </c>
      <c r="G37" s="1360">
        <v>934934</v>
      </c>
      <c r="I37" s="1367"/>
    </row>
    <row r="38" spans="1:9" ht="17.25" customHeight="1">
      <c r="A38" s="5094" t="s">
        <v>1986</v>
      </c>
      <c r="B38" s="5095"/>
      <c r="C38" s="1359">
        <v>1739922</v>
      </c>
      <c r="D38" s="1359">
        <v>1367343</v>
      </c>
      <c r="E38" s="1372">
        <v>1009788</v>
      </c>
      <c r="F38" s="1373">
        <v>907630</v>
      </c>
      <c r="G38" s="1374" t="s">
        <v>1455</v>
      </c>
    </row>
    <row r="39" spans="1:9" ht="17.25" customHeight="1">
      <c r="A39" s="5094" t="s">
        <v>1987</v>
      </c>
      <c r="B39" s="5095"/>
      <c r="C39" s="1359">
        <v>2632850</v>
      </c>
      <c r="D39" s="1359">
        <v>2887258</v>
      </c>
      <c r="E39" s="1372">
        <v>3204392</v>
      </c>
      <c r="F39" s="1373">
        <v>3064327</v>
      </c>
      <c r="G39" s="1374" t="s">
        <v>1455</v>
      </c>
    </row>
    <row r="40" spans="1:9" ht="17.25" customHeight="1">
      <c r="A40" s="5094" t="s">
        <v>1988</v>
      </c>
      <c r="B40" s="5095"/>
      <c r="C40" s="1359">
        <v>3147018</v>
      </c>
      <c r="D40" s="1359">
        <v>3655327</v>
      </c>
      <c r="E40" s="1372">
        <v>3473298</v>
      </c>
      <c r="F40" s="1373">
        <v>4158383</v>
      </c>
      <c r="G40" s="1374" t="s">
        <v>1455</v>
      </c>
    </row>
    <row r="41" spans="1:9" ht="17.25" customHeight="1">
      <c r="A41" s="5094" t="s">
        <v>1989</v>
      </c>
      <c r="B41" s="5095"/>
      <c r="C41" s="1359" t="s">
        <v>1403</v>
      </c>
      <c r="D41" s="1359" t="s">
        <v>1403</v>
      </c>
      <c r="E41" s="1371" t="s">
        <v>1403</v>
      </c>
      <c r="F41" s="1371" t="s">
        <v>1403</v>
      </c>
      <c r="G41" s="1371" t="s">
        <v>1404</v>
      </c>
    </row>
    <row r="42" spans="1:9" ht="17.25" customHeight="1" thickBot="1">
      <c r="A42" s="5092" t="s">
        <v>1990</v>
      </c>
      <c r="B42" s="5093"/>
      <c r="C42" s="1361" t="s">
        <v>1403</v>
      </c>
      <c r="D42" s="1361" t="s">
        <v>1403</v>
      </c>
      <c r="E42" s="1375" t="s">
        <v>1403</v>
      </c>
      <c r="F42" s="1375" t="s">
        <v>1403</v>
      </c>
      <c r="G42" s="1375" t="s">
        <v>1404</v>
      </c>
    </row>
    <row r="43" spans="1:9">
      <c r="A43" s="1376" t="s">
        <v>1993</v>
      </c>
      <c r="C43" s="1363"/>
      <c r="D43" s="1363"/>
      <c r="E43" s="1377"/>
      <c r="F43" s="1378"/>
      <c r="G43" s="1378" t="s">
        <v>1994</v>
      </c>
    </row>
    <row r="45" spans="1:9">
      <c r="A45" s="1379"/>
      <c r="B45" s="1379"/>
      <c r="C45" s="1379"/>
      <c r="D45" s="1379"/>
      <c r="E45" s="1379"/>
      <c r="F45" s="1379"/>
      <c r="G45" s="1379"/>
    </row>
    <row r="46" spans="1:9">
      <c r="B46" s="1364"/>
      <c r="C46" s="1364"/>
      <c r="D46" s="1364"/>
      <c r="E46" s="1364"/>
      <c r="F46" s="1364"/>
      <c r="G46" s="1364"/>
    </row>
  </sheetData>
  <mergeCells count="37">
    <mergeCell ref="A7:B7"/>
    <mergeCell ref="A1:G1"/>
    <mergeCell ref="A3:B4"/>
    <mergeCell ref="C3:G3"/>
    <mergeCell ref="A5:B5"/>
    <mergeCell ref="A6:B6"/>
    <mergeCell ref="A21:B21"/>
    <mergeCell ref="A8:B8"/>
    <mergeCell ref="A9:B9"/>
    <mergeCell ref="A10:B10"/>
    <mergeCell ref="A11:B11"/>
    <mergeCell ref="A12:B12"/>
    <mergeCell ref="A13:B13"/>
    <mergeCell ref="A14:B14"/>
    <mergeCell ref="A17:B18"/>
    <mergeCell ref="C17:G17"/>
    <mergeCell ref="A19:B19"/>
    <mergeCell ref="A20:B20"/>
    <mergeCell ref="A35:B35"/>
    <mergeCell ref="A22:B22"/>
    <mergeCell ref="A23:B23"/>
    <mergeCell ref="A24:B24"/>
    <mergeCell ref="A25:B25"/>
    <mergeCell ref="A26:B26"/>
    <mergeCell ref="A27:B27"/>
    <mergeCell ref="A28:B28"/>
    <mergeCell ref="A31:B32"/>
    <mergeCell ref="C31:G31"/>
    <mergeCell ref="A33:B33"/>
    <mergeCell ref="A34:B34"/>
    <mergeCell ref="A42:B42"/>
    <mergeCell ref="A36:B36"/>
    <mergeCell ref="A37:B37"/>
    <mergeCell ref="A38:B38"/>
    <mergeCell ref="A39:B39"/>
    <mergeCell ref="A40:B40"/>
    <mergeCell ref="A41:B41"/>
  </mergeCells>
  <phoneticPr fontId="2"/>
  <printOptions horizontalCentered="1"/>
  <pageMargins left="0.39370078740157483" right="0.39370078740157483" top="0.59055118110236227" bottom="0.59055118110236227" header="0.11811023622047245" footer="0.11811023622047245"/>
  <pageSetup paperSize="9" firstPageNumber="51" orientation="portrait" r:id="rId1"/>
  <headerFooter scaleWithDoc="0" alignWithMargins="0">
    <oddFooter>&amp;C&amp;"ＭＳ 明朝,標準"&amp;10&amp;P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46A7E-430C-4CE0-938F-B6BA599C05C5}">
  <dimension ref="A1:M49"/>
  <sheetViews>
    <sheetView view="pageBreakPreview" zoomScaleNormal="100" zoomScaleSheetLayoutView="100" workbookViewId="0">
      <selection activeCell="E82" sqref="E82:H82"/>
    </sheetView>
  </sheetViews>
  <sheetFormatPr defaultColWidth="9" defaultRowHeight="19.5" customHeight="1"/>
  <cols>
    <col min="1" max="1" width="6.90625" style="1381" customWidth="1"/>
    <col min="2" max="2" width="8.36328125" style="1381" bestFit="1" customWidth="1"/>
    <col min="3" max="3" width="12.453125" style="1381" customWidth="1"/>
    <col min="4" max="10" width="9.90625" style="1381" customWidth="1"/>
    <col min="11" max="11" width="11.6328125" style="1381" bestFit="1" customWidth="1"/>
    <col min="12" max="16384" width="9" style="1381"/>
  </cols>
  <sheetData>
    <row r="1" spans="1:11" ht="30" customHeight="1">
      <c r="A1" s="1380" t="s">
        <v>1995</v>
      </c>
      <c r="B1" s="1380"/>
      <c r="C1" s="1380"/>
      <c r="D1" s="1380"/>
      <c r="E1" s="1380"/>
      <c r="F1" s="1380"/>
      <c r="G1" s="1380"/>
      <c r="H1" s="1380"/>
      <c r="I1" s="1380"/>
      <c r="J1" s="1380"/>
    </row>
    <row r="2" spans="1:11" s="1383" customFormat="1" ht="15" customHeight="1" thickBot="1">
      <c r="A2" s="1382"/>
      <c r="B2" s="1382"/>
      <c r="C2" s="1382"/>
      <c r="D2" s="1382"/>
      <c r="J2" s="1384" t="s">
        <v>1996</v>
      </c>
    </row>
    <row r="3" spans="1:11" s="1387" customFormat="1" ht="18.75" customHeight="1">
      <c r="A3" s="1385"/>
      <c r="B3" s="1386" t="s">
        <v>1997</v>
      </c>
      <c r="C3" s="5105" t="s">
        <v>1998</v>
      </c>
      <c r="D3" s="5105"/>
      <c r="E3" s="5105"/>
      <c r="F3" s="5105"/>
      <c r="G3" s="5105"/>
      <c r="H3" s="5105"/>
      <c r="I3" s="5105"/>
      <c r="J3" s="5106"/>
    </row>
    <row r="4" spans="1:11" s="1387" customFormat="1" ht="18.75" customHeight="1">
      <c r="A4" s="1388" t="s">
        <v>373</v>
      </c>
      <c r="B4" s="1389"/>
      <c r="C4" s="1390" t="s">
        <v>838</v>
      </c>
      <c r="D4" s="1390" t="s">
        <v>1312</v>
      </c>
      <c r="E4" s="1390" t="s">
        <v>1999</v>
      </c>
      <c r="F4" s="1390" t="s">
        <v>2000</v>
      </c>
      <c r="G4" s="1390" t="s">
        <v>2001</v>
      </c>
      <c r="H4" s="1390" t="s">
        <v>2002</v>
      </c>
      <c r="I4" s="1390" t="s">
        <v>2003</v>
      </c>
      <c r="J4" s="1391" t="s">
        <v>483</v>
      </c>
    </row>
    <row r="5" spans="1:11" s="1397" customFormat="1" ht="16.5" customHeight="1">
      <c r="A5" s="1392" t="s">
        <v>2004</v>
      </c>
      <c r="B5" s="1393"/>
      <c r="C5" s="1394">
        <v>787490</v>
      </c>
      <c r="D5" s="1395">
        <v>141518</v>
      </c>
      <c r="E5" s="1395">
        <v>40375</v>
      </c>
      <c r="F5" s="1395">
        <v>34612</v>
      </c>
      <c r="G5" s="1395">
        <v>222617</v>
      </c>
      <c r="H5" s="1395">
        <v>105855</v>
      </c>
      <c r="I5" s="1395">
        <v>112168</v>
      </c>
      <c r="J5" s="1395">
        <v>130345</v>
      </c>
      <c r="K5" s="1396"/>
    </row>
    <row r="6" spans="1:11" s="1397" customFormat="1" ht="16.5" customHeight="1">
      <c r="A6" s="1398" t="s">
        <v>2005</v>
      </c>
      <c r="B6" s="1393"/>
      <c r="C6" s="1394">
        <v>746915</v>
      </c>
      <c r="D6" s="1399">
        <v>153520</v>
      </c>
      <c r="E6" s="1399">
        <v>46143</v>
      </c>
      <c r="F6" s="1399">
        <v>46277</v>
      </c>
      <c r="G6" s="1399">
        <v>174388</v>
      </c>
      <c r="H6" s="1399">
        <v>98820</v>
      </c>
      <c r="I6" s="1399">
        <v>102154</v>
      </c>
      <c r="J6" s="1399">
        <v>125613</v>
      </c>
      <c r="K6" s="1396"/>
    </row>
    <row r="7" spans="1:11" s="1397" customFormat="1" ht="16.5" customHeight="1">
      <c r="A7" s="1392" t="s">
        <v>2006</v>
      </c>
      <c r="B7" s="1393"/>
      <c r="C7" s="1394">
        <v>748414</v>
      </c>
      <c r="D7" s="1399">
        <v>140138</v>
      </c>
      <c r="E7" s="1399">
        <v>35596</v>
      </c>
      <c r="F7" s="1399">
        <v>36605</v>
      </c>
      <c r="G7" s="1399">
        <v>189877</v>
      </c>
      <c r="H7" s="1399">
        <v>100621</v>
      </c>
      <c r="I7" s="1399">
        <v>116968</v>
      </c>
      <c r="J7" s="1399">
        <v>128609</v>
      </c>
      <c r="K7" s="1396"/>
    </row>
    <row r="8" spans="1:11" s="1397" customFormat="1" ht="16.5" customHeight="1">
      <c r="A8" s="1398" t="s">
        <v>2007</v>
      </c>
      <c r="B8" s="1393"/>
      <c r="C8" s="1394">
        <v>468435</v>
      </c>
      <c r="D8" s="1399">
        <v>121162</v>
      </c>
      <c r="E8" s="1399">
        <v>21894</v>
      </c>
      <c r="F8" s="1399">
        <v>21397</v>
      </c>
      <c r="G8" s="1399">
        <v>117059</v>
      </c>
      <c r="H8" s="1399">
        <v>73055</v>
      </c>
      <c r="I8" s="1399">
        <v>69288</v>
      </c>
      <c r="J8" s="1399">
        <v>44580</v>
      </c>
      <c r="K8" s="1400"/>
    </row>
    <row r="9" spans="1:11" s="1397" customFormat="1" ht="16.5" customHeight="1" thickBot="1">
      <c r="A9" s="1401" t="s">
        <v>2008</v>
      </c>
      <c r="B9" s="1402"/>
      <c r="C9" s="1403">
        <v>322586</v>
      </c>
      <c r="D9" s="1404">
        <v>87775</v>
      </c>
      <c r="E9" s="1404">
        <v>10587</v>
      </c>
      <c r="F9" s="1404">
        <v>10177</v>
      </c>
      <c r="G9" s="1404">
        <v>84885</v>
      </c>
      <c r="H9" s="1404">
        <v>49346</v>
      </c>
      <c r="I9" s="1404">
        <v>49075</v>
      </c>
      <c r="J9" s="1404">
        <v>30741</v>
      </c>
      <c r="K9" s="1396"/>
    </row>
    <row r="10" spans="1:11" ht="15" customHeight="1" thickBot="1">
      <c r="K10" s="1396"/>
    </row>
    <row r="11" spans="1:11" ht="18.75" customHeight="1">
      <c r="A11" s="1385"/>
      <c r="B11" s="1386" t="s">
        <v>1997</v>
      </c>
      <c r="C11" s="5107" t="s">
        <v>2009</v>
      </c>
      <c r="D11" s="5105"/>
      <c r="E11" s="5105"/>
      <c r="F11" s="5105"/>
      <c r="G11" s="5105"/>
      <c r="H11" s="5105"/>
      <c r="I11" s="5105"/>
      <c r="J11" s="5106"/>
      <c r="K11" s="1396"/>
    </row>
    <row r="12" spans="1:11" ht="18.75" customHeight="1">
      <c r="A12" s="1388" t="s">
        <v>373</v>
      </c>
      <c r="B12" s="1389"/>
      <c r="C12" s="1405" t="s">
        <v>838</v>
      </c>
      <c r="D12" s="1390" t="s">
        <v>1312</v>
      </c>
      <c r="E12" s="1390" t="s">
        <v>1999</v>
      </c>
      <c r="F12" s="1390" t="s">
        <v>2000</v>
      </c>
      <c r="G12" s="1390" t="s">
        <v>2001</v>
      </c>
      <c r="H12" s="1390" t="s">
        <v>2002</v>
      </c>
      <c r="I12" s="1391" t="s">
        <v>2003</v>
      </c>
      <c r="J12" s="1391" t="s">
        <v>483</v>
      </c>
      <c r="K12" s="1396"/>
    </row>
    <row r="13" spans="1:11" ht="16.5" customHeight="1">
      <c r="A13" s="1392" t="s">
        <v>2004</v>
      </c>
      <c r="B13" s="1393"/>
      <c r="C13" s="1394">
        <v>655901</v>
      </c>
      <c r="D13" s="1395">
        <v>149753</v>
      </c>
      <c r="E13" s="1395">
        <v>46750</v>
      </c>
      <c r="F13" s="1395">
        <v>37485</v>
      </c>
      <c r="G13" s="1395">
        <v>124781</v>
      </c>
      <c r="H13" s="1395">
        <v>60253</v>
      </c>
      <c r="I13" s="1395">
        <v>42887</v>
      </c>
      <c r="J13" s="1395">
        <v>193992</v>
      </c>
      <c r="K13" s="1396"/>
    </row>
    <row r="14" spans="1:11" s="1397" customFormat="1" ht="16.5" customHeight="1">
      <c r="A14" s="1398" t="s">
        <v>2005</v>
      </c>
      <c r="B14" s="1393"/>
      <c r="C14" s="1394">
        <v>653174</v>
      </c>
      <c r="D14" s="1395">
        <v>134140</v>
      </c>
      <c r="E14" s="1395">
        <v>51535</v>
      </c>
      <c r="F14" s="1395">
        <v>44011</v>
      </c>
      <c r="G14" s="1395">
        <v>123721</v>
      </c>
      <c r="H14" s="1395">
        <v>64701</v>
      </c>
      <c r="I14" s="1395">
        <v>40681</v>
      </c>
      <c r="J14" s="1395">
        <v>194385</v>
      </c>
      <c r="K14" s="1396"/>
    </row>
    <row r="15" spans="1:11" s="1397" customFormat="1" ht="16.5" customHeight="1">
      <c r="A15" s="1392" t="s">
        <v>2006</v>
      </c>
      <c r="B15" s="1393"/>
      <c r="C15" s="1394">
        <v>600254</v>
      </c>
      <c r="D15" s="1399">
        <v>118556</v>
      </c>
      <c r="E15" s="1399">
        <v>45509</v>
      </c>
      <c r="F15" s="1399">
        <v>35627</v>
      </c>
      <c r="G15" s="1399">
        <v>113618</v>
      </c>
      <c r="H15" s="1399">
        <v>61474</v>
      </c>
      <c r="I15" s="1399">
        <v>41933</v>
      </c>
      <c r="J15" s="1399">
        <v>183537</v>
      </c>
      <c r="K15" s="1396"/>
    </row>
    <row r="16" spans="1:11" s="1397" customFormat="1" ht="16.5" customHeight="1">
      <c r="A16" s="1398" t="s">
        <v>2007</v>
      </c>
      <c r="B16" s="1393"/>
      <c r="C16" s="1394">
        <v>282459</v>
      </c>
      <c r="D16" s="1399">
        <v>53451</v>
      </c>
      <c r="E16" s="1399">
        <v>15691</v>
      </c>
      <c r="F16" s="1399">
        <v>12676</v>
      </c>
      <c r="G16" s="1399">
        <v>49047</v>
      </c>
      <c r="H16" s="1399">
        <v>24885</v>
      </c>
      <c r="I16" s="1399">
        <v>16246</v>
      </c>
      <c r="J16" s="1399">
        <v>110463</v>
      </c>
      <c r="K16" s="1400"/>
    </row>
    <row r="17" spans="1:13" s="1397" customFormat="1" ht="16.5" customHeight="1" thickBot="1">
      <c r="A17" s="1401" t="s">
        <v>2008</v>
      </c>
      <c r="B17" s="1402"/>
      <c r="C17" s="1403">
        <v>202380</v>
      </c>
      <c r="D17" s="1404">
        <v>48313</v>
      </c>
      <c r="E17" s="1404">
        <v>6542</v>
      </c>
      <c r="F17" s="1404">
        <v>5352</v>
      </c>
      <c r="G17" s="1404">
        <v>35771</v>
      </c>
      <c r="H17" s="1404">
        <v>18967</v>
      </c>
      <c r="I17" s="1404">
        <v>12200</v>
      </c>
      <c r="J17" s="1404">
        <v>75235</v>
      </c>
      <c r="K17" s="1396"/>
    </row>
    <row r="18" spans="1:13" ht="15" customHeight="1" thickBot="1">
      <c r="C18" s="1406" t="s">
        <v>170</v>
      </c>
      <c r="D18" s="1383"/>
      <c r="E18" s="1383"/>
      <c r="F18" s="1383"/>
      <c r="G18" s="1383"/>
      <c r="H18" s="1383"/>
      <c r="I18" s="1383"/>
      <c r="J18" s="1383"/>
      <c r="K18" s="1396"/>
    </row>
    <row r="19" spans="1:13" ht="18.75" customHeight="1">
      <c r="A19" s="1385"/>
      <c r="B19" s="1386" t="s">
        <v>1997</v>
      </c>
      <c r="C19" s="5105" t="s">
        <v>2010</v>
      </c>
      <c r="D19" s="5105"/>
      <c r="E19" s="5105"/>
      <c r="F19" s="5105"/>
      <c r="G19" s="5105"/>
      <c r="H19" s="5105"/>
      <c r="I19" s="5105"/>
      <c r="J19" s="5106"/>
      <c r="K19" s="1396"/>
    </row>
    <row r="20" spans="1:13" ht="18.75" customHeight="1">
      <c r="A20" s="1388" t="s">
        <v>373</v>
      </c>
      <c r="B20" s="1389"/>
      <c r="C20" s="1390" t="s">
        <v>838</v>
      </c>
      <c r="D20" s="1390" t="s">
        <v>1312</v>
      </c>
      <c r="E20" s="1390" t="s">
        <v>1999</v>
      </c>
      <c r="F20" s="1390" t="s">
        <v>2000</v>
      </c>
      <c r="G20" s="1390" t="s">
        <v>2001</v>
      </c>
      <c r="H20" s="1390" t="s">
        <v>2002</v>
      </c>
      <c r="I20" s="1390" t="s">
        <v>2003</v>
      </c>
      <c r="J20" s="1391" t="s">
        <v>483</v>
      </c>
      <c r="K20" s="1396"/>
    </row>
    <row r="21" spans="1:13" ht="16.5" customHeight="1">
      <c r="A21" s="1392" t="s">
        <v>2004</v>
      </c>
      <c r="B21" s="1393"/>
      <c r="C21" s="1394">
        <v>464379</v>
      </c>
      <c r="D21" s="1395">
        <v>61258</v>
      </c>
      <c r="E21" s="1395">
        <v>26059</v>
      </c>
      <c r="F21" s="1395">
        <v>30070</v>
      </c>
      <c r="G21" s="1395">
        <v>144280</v>
      </c>
      <c r="H21" s="1395">
        <v>56599</v>
      </c>
      <c r="I21" s="1395">
        <v>72927</v>
      </c>
      <c r="J21" s="1395">
        <v>73186</v>
      </c>
      <c r="K21" s="1396"/>
      <c r="L21" s="1407"/>
      <c r="M21" s="1407"/>
    </row>
    <row r="22" spans="1:13" s="1397" customFormat="1" ht="16.5" customHeight="1">
      <c r="A22" s="1398" t="s">
        <v>2005</v>
      </c>
      <c r="B22" s="1393"/>
      <c r="C22" s="1394">
        <v>472866</v>
      </c>
      <c r="D22" s="1395">
        <v>59706</v>
      </c>
      <c r="E22" s="1395">
        <v>23251</v>
      </c>
      <c r="F22" s="1395">
        <v>29369</v>
      </c>
      <c r="G22" s="1395">
        <v>147874</v>
      </c>
      <c r="H22" s="1395">
        <v>60959</v>
      </c>
      <c r="I22" s="1395">
        <v>70053</v>
      </c>
      <c r="J22" s="1395">
        <v>81654</v>
      </c>
      <c r="K22" s="1396"/>
    </row>
    <row r="23" spans="1:13" s="1397" customFormat="1" ht="16.5" customHeight="1">
      <c r="A23" s="1392" t="s">
        <v>2006</v>
      </c>
      <c r="B23" s="1393"/>
      <c r="C23" s="1394">
        <v>443271</v>
      </c>
      <c r="D23" s="1399">
        <v>55956</v>
      </c>
      <c r="E23" s="1399">
        <v>22290</v>
      </c>
      <c r="F23" s="1399">
        <v>26641</v>
      </c>
      <c r="G23" s="1399">
        <v>141521</v>
      </c>
      <c r="H23" s="1399">
        <v>56743</v>
      </c>
      <c r="I23" s="1399">
        <v>59910</v>
      </c>
      <c r="J23" s="1399">
        <v>80210</v>
      </c>
      <c r="K23" s="1396"/>
    </row>
    <row r="24" spans="1:13" s="1397" customFormat="1" ht="16.5" customHeight="1">
      <c r="A24" s="1398" t="s">
        <v>2007</v>
      </c>
      <c r="B24" s="1393"/>
      <c r="C24" s="1394">
        <v>259275</v>
      </c>
      <c r="D24" s="1399">
        <v>60021</v>
      </c>
      <c r="E24" s="1399">
        <v>13116</v>
      </c>
      <c r="F24" s="1399">
        <v>15667</v>
      </c>
      <c r="G24" s="1399">
        <v>80997</v>
      </c>
      <c r="H24" s="1399">
        <v>31855</v>
      </c>
      <c r="I24" s="1399">
        <v>32389</v>
      </c>
      <c r="J24" s="1399">
        <v>25230</v>
      </c>
      <c r="K24" s="1400"/>
    </row>
    <row r="25" spans="1:13" ht="16.5" customHeight="1" thickBot="1">
      <c r="A25" s="1401" t="s">
        <v>2008</v>
      </c>
      <c r="B25" s="1402"/>
      <c r="C25" s="1403">
        <v>179410</v>
      </c>
      <c r="D25" s="1404">
        <v>55391</v>
      </c>
      <c r="E25" s="1404">
        <v>6460</v>
      </c>
      <c r="F25" s="1404">
        <v>7397</v>
      </c>
      <c r="G25" s="1404">
        <v>42336</v>
      </c>
      <c r="H25" s="1404">
        <v>23501</v>
      </c>
      <c r="I25" s="1404">
        <v>21887</v>
      </c>
      <c r="J25" s="1404">
        <v>22438</v>
      </c>
      <c r="K25" s="1396"/>
    </row>
    <row r="26" spans="1:13" s="1397" customFormat="1" ht="15" customHeight="1">
      <c r="A26" s="1408" t="s">
        <v>2011</v>
      </c>
      <c r="B26" s="1409"/>
      <c r="C26" s="1409"/>
      <c r="D26" s="1409"/>
      <c r="E26" s="1409"/>
      <c r="F26" s="1410"/>
      <c r="G26" s="1410"/>
      <c r="H26" s="1410"/>
      <c r="J26" s="1411" t="s">
        <v>2012</v>
      </c>
    </row>
    <row r="34" spans="8:8" ht="19.5" customHeight="1">
      <c r="H34" s="1412"/>
    </row>
    <row r="49" spans="8:8" ht="19.5" customHeight="1">
      <c r="H49" s="1412"/>
    </row>
  </sheetData>
  <mergeCells count="3">
    <mergeCell ref="C3:J3"/>
    <mergeCell ref="C11:J11"/>
    <mergeCell ref="C19:J19"/>
  </mergeCells>
  <phoneticPr fontId="2"/>
  <printOptions horizontalCentered="1"/>
  <pageMargins left="0.39370078740157483" right="0.39370078740157483" top="0.59055118110236227" bottom="0.59055118110236227" header="0.11811023622047245" footer="0.11811023622047245"/>
  <pageSetup paperSize="9" firstPageNumber="69" orientation="portrait" useFirstPageNumber="1" r:id="rId1"/>
  <headerFooter alignWithMargins="0">
    <oddFooter>&amp;C&amp;"ＭＳ 明朝,標準"&amp;10&amp;P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22C65-6AF9-4277-A400-ED2BA890FB6C}">
  <dimension ref="A1:K49"/>
  <sheetViews>
    <sheetView showGridLines="0" view="pageBreakPreview" topLeftCell="A28" zoomScaleNormal="100" zoomScaleSheetLayoutView="100" workbookViewId="0">
      <selection activeCell="E82" sqref="E82:H82"/>
    </sheetView>
  </sheetViews>
  <sheetFormatPr defaultColWidth="9" defaultRowHeight="13"/>
  <cols>
    <col min="1" max="1" width="15.08984375" style="1414" customWidth="1"/>
    <col min="2" max="4" width="21.1796875" style="1414" customWidth="1"/>
    <col min="5" max="5" width="16.1796875" style="1414" customWidth="1"/>
    <col min="6" max="6" width="13.453125" style="1414" customWidth="1"/>
    <col min="7" max="7" width="15.453125" style="1414" customWidth="1"/>
    <col min="8" max="9" width="6.453125" style="1414" customWidth="1"/>
    <col min="10" max="10" width="9.453125" style="1414" bestFit="1" customWidth="1"/>
    <col min="11" max="16384" width="9" style="1414"/>
  </cols>
  <sheetData>
    <row r="1" spans="1:9" ht="30" customHeight="1">
      <c r="A1" s="1413" t="s">
        <v>2013</v>
      </c>
      <c r="B1" s="1413"/>
      <c r="C1" s="1413"/>
      <c r="D1" s="1413"/>
      <c r="E1" s="1413"/>
      <c r="F1" s="1413"/>
      <c r="G1" s="1413"/>
      <c r="H1" s="1413"/>
      <c r="I1" s="1413"/>
    </row>
    <row r="2" spans="1:9" s="1415" customFormat="1" ht="15" customHeight="1" thickBot="1">
      <c r="E2" s="1416" t="s">
        <v>1996</v>
      </c>
    </row>
    <row r="3" spans="1:9" s="1415" customFormat="1" ht="18.75" customHeight="1">
      <c r="A3" s="1417" t="s">
        <v>373</v>
      </c>
      <c r="B3" s="1418" t="s">
        <v>1998</v>
      </c>
      <c r="C3" s="1418" t="s">
        <v>2009</v>
      </c>
      <c r="D3" s="1418" t="s">
        <v>2014</v>
      </c>
      <c r="E3" s="1419" t="s">
        <v>2015</v>
      </c>
    </row>
    <row r="4" spans="1:9" s="1415" customFormat="1" ht="16.5" customHeight="1">
      <c r="A4" s="1420" t="s">
        <v>321</v>
      </c>
      <c r="B4" s="1421">
        <v>787490</v>
      </c>
      <c r="C4" s="1422">
        <v>655901</v>
      </c>
      <c r="D4" s="1422">
        <v>464379</v>
      </c>
      <c r="E4" s="1422">
        <v>74382</v>
      </c>
      <c r="F4" s="1423"/>
    </row>
    <row r="5" spans="1:9" s="1415" customFormat="1" ht="16.5" customHeight="1">
      <c r="A5" s="1424" t="s">
        <v>322</v>
      </c>
      <c r="B5" s="1421">
        <v>746915</v>
      </c>
      <c r="C5" s="1422">
        <v>653174</v>
      </c>
      <c r="D5" s="1422">
        <v>472866</v>
      </c>
      <c r="E5" s="1422">
        <v>69326</v>
      </c>
    </row>
    <row r="6" spans="1:9" s="1415" customFormat="1" ht="16.5" customHeight="1">
      <c r="A6" s="1425" t="s">
        <v>2016</v>
      </c>
      <c r="B6" s="1421">
        <v>748414</v>
      </c>
      <c r="C6" s="1422">
        <v>600254</v>
      </c>
      <c r="D6" s="1422">
        <v>443271</v>
      </c>
      <c r="E6" s="1422">
        <v>63172</v>
      </c>
    </row>
    <row r="7" spans="1:9" s="1415" customFormat="1" ht="16.5" customHeight="1">
      <c r="A7" s="1426" t="s">
        <v>1469</v>
      </c>
      <c r="B7" s="1421">
        <v>468435</v>
      </c>
      <c r="C7" s="1422">
        <v>282459</v>
      </c>
      <c r="D7" s="1422">
        <v>259275</v>
      </c>
      <c r="E7" s="1422">
        <v>41406</v>
      </c>
    </row>
    <row r="8" spans="1:9" s="1415" customFormat="1" ht="16.5" customHeight="1">
      <c r="A8" s="1426" t="s">
        <v>2017</v>
      </c>
      <c r="B8" s="1421">
        <f>SUM(B9:B20)</f>
        <v>321860</v>
      </c>
      <c r="C8" s="1422">
        <f>SUM(C9:C20)</f>
        <v>202378</v>
      </c>
      <c r="D8" s="1422">
        <f>SUM(D9:D20)</f>
        <v>179410</v>
      </c>
      <c r="E8" s="1422">
        <f>SUM(E9:E20)</f>
        <v>53095</v>
      </c>
    </row>
    <row r="9" spans="1:9" s="1415" customFormat="1" ht="16.5" customHeight="1">
      <c r="A9" s="1424" t="s">
        <v>2018</v>
      </c>
      <c r="B9" s="1427">
        <v>13132</v>
      </c>
      <c r="C9" s="1428">
        <v>7756</v>
      </c>
      <c r="D9" s="1428">
        <v>5332</v>
      </c>
      <c r="E9" s="1428">
        <v>4146</v>
      </c>
      <c r="G9" s="1423"/>
    </row>
    <row r="10" spans="1:9" s="1415" customFormat="1" ht="16.5" customHeight="1">
      <c r="A10" s="1424" t="s">
        <v>889</v>
      </c>
      <c r="B10" s="1427">
        <v>10679</v>
      </c>
      <c r="C10" s="1428">
        <v>5629</v>
      </c>
      <c r="D10" s="1428">
        <v>5581</v>
      </c>
      <c r="E10" s="1428">
        <v>4524</v>
      </c>
    </row>
    <row r="11" spans="1:9" s="1415" customFormat="1" ht="16.5" customHeight="1">
      <c r="A11" s="1424" t="s">
        <v>890</v>
      </c>
      <c r="B11" s="1427">
        <v>28724</v>
      </c>
      <c r="C11" s="1428">
        <v>19943</v>
      </c>
      <c r="D11" s="1428">
        <v>17099</v>
      </c>
      <c r="E11" s="1428">
        <v>4826</v>
      </c>
      <c r="G11" s="1423"/>
    </row>
    <row r="12" spans="1:9" s="1415" customFormat="1" ht="16.5" customHeight="1">
      <c r="A12" s="1424" t="s">
        <v>891</v>
      </c>
      <c r="B12" s="1427">
        <v>18555</v>
      </c>
      <c r="C12" s="1428">
        <v>15992</v>
      </c>
      <c r="D12" s="1428">
        <v>12617</v>
      </c>
      <c r="E12" s="1428">
        <v>3793</v>
      </c>
    </row>
    <row r="13" spans="1:9" s="1415" customFormat="1" ht="16.5" customHeight="1">
      <c r="A13" s="1424" t="s">
        <v>892</v>
      </c>
      <c r="B13" s="1427">
        <v>12987</v>
      </c>
      <c r="C13" s="1428">
        <v>10956</v>
      </c>
      <c r="D13" s="1428">
        <v>7980</v>
      </c>
      <c r="E13" s="1428">
        <v>2952</v>
      </c>
      <c r="G13" s="1423"/>
    </row>
    <row r="14" spans="1:9" s="1415" customFormat="1" ht="16.5" customHeight="1">
      <c r="A14" s="1424" t="s">
        <v>893</v>
      </c>
      <c r="B14" s="1427">
        <v>9245</v>
      </c>
      <c r="C14" s="1428">
        <v>7623</v>
      </c>
      <c r="D14" s="1428">
        <v>4948</v>
      </c>
      <c r="E14" s="1428">
        <v>3412</v>
      </c>
    </row>
    <row r="15" spans="1:9" s="1415" customFormat="1" ht="16.5" customHeight="1">
      <c r="A15" s="1424" t="s">
        <v>894</v>
      </c>
      <c r="B15" s="1427">
        <v>30316</v>
      </c>
      <c r="C15" s="1428">
        <v>17946</v>
      </c>
      <c r="D15" s="1428">
        <v>17507</v>
      </c>
      <c r="E15" s="1428">
        <v>4803</v>
      </c>
    </row>
    <row r="16" spans="1:9" s="1415" customFormat="1" ht="16.5" customHeight="1">
      <c r="A16" s="1424" t="s">
        <v>895</v>
      </c>
      <c r="B16" s="1427">
        <v>32848</v>
      </c>
      <c r="C16" s="1428">
        <v>24642</v>
      </c>
      <c r="D16" s="1428">
        <v>17507</v>
      </c>
      <c r="E16" s="1428">
        <v>5516</v>
      </c>
    </row>
    <row r="17" spans="1:11" s="1415" customFormat="1" ht="16.5" customHeight="1">
      <c r="A17" s="1424" t="s">
        <v>896</v>
      </c>
      <c r="B17" s="1427">
        <v>14981</v>
      </c>
      <c r="C17" s="1428">
        <v>11640</v>
      </c>
      <c r="D17" s="1428">
        <v>9491</v>
      </c>
      <c r="E17" s="1428">
        <v>4204</v>
      </c>
    </row>
    <row r="18" spans="1:11" s="1415" customFormat="1" ht="16.5" customHeight="1">
      <c r="A18" s="1424" t="s">
        <v>897</v>
      </c>
      <c r="B18" s="1427">
        <v>31664</v>
      </c>
      <c r="C18" s="1428">
        <v>20854</v>
      </c>
      <c r="D18" s="1428">
        <v>20637</v>
      </c>
      <c r="E18" s="1428">
        <v>4838</v>
      </c>
    </row>
    <row r="19" spans="1:11" s="1415" customFormat="1" ht="16.5" customHeight="1">
      <c r="A19" s="1424" t="s">
        <v>898</v>
      </c>
      <c r="B19" s="1427">
        <v>57513</v>
      </c>
      <c r="C19" s="1428">
        <v>30767</v>
      </c>
      <c r="D19" s="1428">
        <v>32391</v>
      </c>
      <c r="E19" s="1428">
        <v>5142</v>
      </c>
    </row>
    <row r="20" spans="1:11" s="1433" customFormat="1" ht="16.5" customHeight="1" thickBot="1">
      <c r="A20" s="1429" t="s">
        <v>487</v>
      </c>
      <c r="B20" s="1430">
        <v>61216</v>
      </c>
      <c r="C20" s="1431">
        <v>28630</v>
      </c>
      <c r="D20" s="1431">
        <v>28320</v>
      </c>
      <c r="E20" s="1431">
        <v>4939</v>
      </c>
      <c r="F20" s="1432"/>
      <c r="G20" s="1432"/>
    </row>
    <row r="21" spans="1:11" s="1433" customFormat="1" ht="15" customHeight="1">
      <c r="A21" s="1434" t="s">
        <v>2019</v>
      </c>
      <c r="B21" s="1435"/>
      <c r="C21" s="1435"/>
      <c r="D21" s="1435"/>
      <c r="E21" s="1436" t="s">
        <v>2012</v>
      </c>
      <c r="F21" s="1435"/>
      <c r="G21" s="1435"/>
      <c r="H21" s="1435"/>
      <c r="J21" s="1432"/>
      <c r="K21" s="1432"/>
    </row>
    <row r="22" spans="1:11" s="1433" customFormat="1" ht="15" customHeight="1">
      <c r="A22" s="1434" t="s">
        <v>2020</v>
      </c>
      <c r="B22" s="1434"/>
      <c r="C22" s="1434"/>
      <c r="D22" s="1434"/>
      <c r="E22" s="1436"/>
      <c r="F22" s="1434"/>
      <c r="G22" s="1434"/>
      <c r="H22" s="1434"/>
      <c r="J22" s="1432"/>
      <c r="K22" s="1432"/>
    </row>
    <row r="23" spans="1:11" s="1437" customFormat="1" ht="15" customHeight="1">
      <c r="A23" s="1434" t="s">
        <v>2021</v>
      </c>
      <c r="B23" s="1434"/>
      <c r="C23" s="1434"/>
      <c r="D23" s="1434"/>
      <c r="E23" s="1434"/>
      <c r="F23" s="1434"/>
      <c r="G23" s="1434"/>
      <c r="H23" s="1434"/>
      <c r="I23" s="1434"/>
      <c r="J23" s="1432"/>
      <c r="K23" s="1432"/>
    </row>
    <row r="24" spans="1:11" s="1437" customFormat="1" ht="15" customHeight="1">
      <c r="A24" s="1438" t="s">
        <v>2022</v>
      </c>
      <c r="B24" s="1438"/>
      <c r="C24" s="1438"/>
      <c r="D24" s="1438"/>
      <c r="E24" s="1438"/>
      <c r="F24" s="1438"/>
      <c r="G24" s="1438"/>
      <c r="H24" s="1438"/>
      <c r="I24" s="1439"/>
    </row>
    <row r="25" spans="1:11" ht="15" customHeight="1"/>
    <row r="26" spans="1:11" ht="30" customHeight="1">
      <c r="A26" s="1413" t="s">
        <v>2023</v>
      </c>
      <c r="B26" s="1413"/>
      <c r="C26" s="1413"/>
      <c r="D26" s="1413"/>
      <c r="E26" s="1413"/>
      <c r="F26" s="1413"/>
      <c r="G26" s="1413"/>
      <c r="H26" s="1413"/>
    </row>
    <row r="27" spans="1:11" s="1433" customFormat="1" ht="15" customHeight="1" thickBot="1">
      <c r="B27" s="1434"/>
      <c r="C27" s="1434"/>
      <c r="D27" s="1436" t="s">
        <v>2024</v>
      </c>
      <c r="F27" s="1434"/>
    </row>
    <row r="28" spans="1:11" ht="18.75" customHeight="1">
      <c r="A28" s="5108" t="s">
        <v>1054</v>
      </c>
      <c r="B28" s="5116" t="s">
        <v>2025</v>
      </c>
      <c r="C28" s="5116" t="s">
        <v>2026</v>
      </c>
      <c r="D28" s="5114" t="s">
        <v>2027</v>
      </c>
      <c r="G28" s="1440"/>
    </row>
    <row r="29" spans="1:11" ht="18.75" customHeight="1">
      <c r="A29" s="5109"/>
      <c r="B29" s="5117"/>
      <c r="C29" s="5117"/>
      <c r="D29" s="5115"/>
      <c r="G29" s="1440"/>
    </row>
    <row r="30" spans="1:11" ht="16.5" customHeight="1">
      <c r="A30" s="1441" t="s">
        <v>2028</v>
      </c>
      <c r="B30" s="260">
        <v>12</v>
      </c>
      <c r="C30" s="1442">
        <v>3</v>
      </c>
      <c r="D30" s="260">
        <v>3</v>
      </c>
      <c r="G30" s="1440"/>
    </row>
    <row r="31" spans="1:11" ht="16.5" customHeight="1">
      <c r="A31" s="1441" t="s">
        <v>2029</v>
      </c>
      <c r="B31" s="260">
        <v>2</v>
      </c>
      <c r="C31" s="1443">
        <v>3</v>
      </c>
      <c r="D31" s="1444">
        <v>1</v>
      </c>
      <c r="G31" s="1440"/>
    </row>
    <row r="32" spans="1:11" ht="16.5" customHeight="1">
      <c r="A32" s="1441" t="s">
        <v>2030</v>
      </c>
      <c r="B32" s="260">
        <v>3</v>
      </c>
      <c r="C32" s="1442">
        <v>7</v>
      </c>
      <c r="D32" s="260" t="s">
        <v>356</v>
      </c>
      <c r="G32" s="1440"/>
    </row>
    <row r="33" spans="1:8" ht="16.5" customHeight="1" thickBot="1">
      <c r="A33" s="1445" t="s">
        <v>2031</v>
      </c>
      <c r="B33" s="1446" t="s">
        <v>356</v>
      </c>
      <c r="C33" s="1447">
        <v>3</v>
      </c>
      <c r="D33" s="1446" t="s">
        <v>356</v>
      </c>
      <c r="G33" s="1440"/>
    </row>
    <row r="34" spans="1:8" ht="15" customHeight="1" thickBot="1">
      <c r="A34" s="1448"/>
      <c r="B34" s="1448"/>
      <c r="C34" s="1448"/>
      <c r="D34" s="1448"/>
      <c r="E34" s="1448"/>
      <c r="G34" s="1440"/>
      <c r="H34" s="1449"/>
    </row>
    <row r="35" spans="1:8" ht="18.75" customHeight="1">
      <c r="A35" s="5108" t="s">
        <v>1054</v>
      </c>
      <c r="B35" s="5118" t="s">
        <v>2032</v>
      </c>
      <c r="C35" s="5119"/>
      <c r="D35" s="5120" t="s">
        <v>2033</v>
      </c>
      <c r="F35" s="1440"/>
      <c r="G35" s="1440"/>
    </row>
    <row r="36" spans="1:8" ht="18.75" customHeight="1">
      <c r="A36" s="5109"/>
      <c r="B36" s="1450" t="s">
        <v>838</v>
      </c>
      <c r="C36" s="1450" t="s">
        <v>2034</v>
      </c>
      <c r="D36" s="5121"/>
      <c r="F36" s="1440"/>
      <c r="G36" s="1440"/>
    </row>
    <row r="37" spans="1:8" ht="16.5" customHeight="1">
      <c r="A37" s="1441" t="s">
        <v>2028</v>
      </c>
      <c r="B37" s="260">
        <v>20</v>
      </c>
      <c r="C37" s="260">
        <v>5916</v>
      </c>
      <c r="D37" s="260">
        <v>1</v>
      </c>
      <c r="F37" s="1440"/>
      <c r="G37" s="1440"/>
    </row>
    <row r="38" spans="1:8" ht="16.5" customHeight="1">
      <c r="A38" s="1441" t="s">
        <v>2029</v>
      </c>
      <c r="B38" s="260">
        <v>9</v>
      </c>
      <c r="C38" s="260">
        <v>2842</v>
      </c>
      <c r="D38" s="1444" t="s">
        <v>356</v>
      </c>
      <c r="F38" s="1440"/>
      <c r="G38" s="1440"/>
    </row>
    <row r="39" spans="1:8" ht="16.5" customHeight="1">
      <c r="A39" s="1441" t="s">
        <v>2030</v>
      </c>
      <c r="B39" s="260">
        <v>17</v>
      </c>
      <c r="C39" s="260">
        <v>2883</v>
      </c>
      <c r="D39" s="260">
        <v>1</v>
      </c>
      <c r="F39" s="1440"/>
      <c r="G39" s="1440"/>
    </row>
    <row r="40" spans="1:8" ht="16.5" customHeight="1" thickBot="1">
      <c r="A40" s="1445" t="s">
        <v>2031</v>
      </c>
      <c r="B40" s="1446" t="s">
        <v>356</v>
      </c>
      <c r="C40" s="1446" t="s">
        <v>356</v>
      </c>
      <c r="D40" s="1451">
        <v>2</v>
      </c>
      <c r="F40" s="1440"/>
      <c r="G40" s="1440"/>
    </row>
    <row r="41" spans="1:8" s="1433" customFormat="1" ht="15" customHeight="1" thickBot="1">
      <c r="A41" s="1434"/>
      <c r="B41" s="1434"/>
      <c r="C41" s="1434"/>
      <c r="D41" s="1434"/>
      <c r="E41" s="1434"/>
      <c r="F41" s="1434"/>
      <c r="G41" s="1434"/>
      <c r="H41" s="1434"/>
    </row>
    <row r="42" spans="1:8" ht="18.75" customHeight="1">
      <c r="A42" s="5108" t="s">
        <v>1054</v>
      </c>
      <c r="B42" s="5110" t="s">
        <v>2035</v>
      </c>
      <c r="C42" s="5112" t="s">
        <v>2036</v>
      </c>
      <c r="D42" s="5114" t="s">
        <v>2037</v>
      </c>
      <c r="E42" s="1440"/>
    </row>
    <row r="43" spans="1:8" ht="18.75" customHeight="1">
      <c r="A43" s="5109"/>
      <c r="B43" s="5111"/>
      <c r="C43" s="5113"/>
      <c r="D43" s="5115"/>
      <c r="E43" s="1440"/>
    </row>
    <row r="44" spans="1:8" ht="16.5" customHeight="1">
      <c r="A44" s="1441" t="s">
        <v>2028</v>
      </c>
      <c r="B44" s="1444" t="s">
        <v>356</v>
      </c>
      <c r="C44" s="260">
        <v>2</v>
      </c>
      <c r="D44" s="1444">
        <v>2</v>
      </c>
      <c r="E44" s="1440"/>
    </row>
    <row r="45" spans="1:8" ht="16.5" customHeight="1">
      <c r="A45" s="1441" t="s">
        <v>2029</v>
      </c>
      <c r="B45" s="1444" t="s">
        <v>356</v>
      </c>
      <c r="C45" s="260">
        <v>1</v>
      </c>
      <c r="D45" s="1444">
        <v>2</v>
      </c>
      <c r="E45" s="1440"/>
    </row>
    <row r="46" spans="1:8" ht="16.5" customHeight="1">
      <c r="A46" s="1441" t="s">
        <v>2030</v>
      </c>
      <c r="B46" s="1444" t="s">
        <v>356</v>
      </c>
      <c r="C46" s="260">
        <v>2</v>
      </c>
      <c r="D46" s="260">
        <v>8</v>
      </c>
      <c r="E46" s="1440"/>
    </row>
    <row r="47" spans="1:8" ht="16.5" customHeight="1" thickBot="1">
      <c r="A47" s="1445" t="s">
        <v>2031</v>
      </c>
      <c r="B47" s="1451">
        <v>2</v>
      </c>
      <c r="C47" s="1451">
        <v>3</v>
      </c>
      <c r="D47" s="1446" t="s">
        <v>356</v>
      </c>
      <c r="E47" s="1440"/>
    </row>
    <row r="48" spans="1:8" s="1433" customFormat="1" ht="15" customHeight="1">
      <c r="A48" s="1434" t="s">
        <v>2038</v>
      </c>
      <c r="B48" s="1434"/>
      <c r="C48" s="1434"/>
      <c r="D48" s="1436" t="s">
        <v>2012</v>
      </c>
      <c r="E48" s="1434"/>
      <c r="G48" s="1434"/>
      <c r="H48" s="1434"/>
    </row>
    <row r="49" spans="2:9">
      <c r="B49" s="1452"/>
      <c r="C49" s="1452"/>
      <c r="D49" s="1452"/>
      <c r="E49" s="1452"/>
      <c r="F49" s="1452"/>
      <c r="G49" s="1452"/>
      <c r="H49" s="1453"/>
      <c r="I49" s="1454"/>
    </row>
  </sheetData>
  <mergeCells count="11">
    <mergeCell ref="A42:A43"/>
    <mergeCell ref="B42:B43"/>
    <mergeCell ref="C42:C43"/>
    <mergeCell ref="D42:D43"/>
    <mergeCell ref="A28:A29"/>
    <mergeCell ref="B28:B29"/>
    <mergeCell ref="C28:C29"/>
    <mergeCell ref="D28:D29"/>
    <mergeCell ref="A35:A36"/>
    <mergeCell ref="B35:C35"/>
    <mergeCell ref="D35:D36"/>
  </mergeCells>
  <phoneticPr fontId="2"/>
  <printOptions horizontalCentered="1"/>
  <pageMargins left="0.39370078740157483" right="0.39370078740157483" top="0.59055118110236227" bottom="0.59055118110236227" header="0.11811023622047245" footer="0.11811023622047245"/>
  <pageSetup paperSize="9" scale="99" firstPageNumber="56" orientation="portrait" r:id="rId1"/>
  <headerFooter alignWithMargins="0">
    <oddFooter>&amp;C&amp;"ＭＳ 明朝,標準"&amp;10&amp;P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C4BCE-447E-47F3-9F0D-18C407D3FE0E}">
  <dimension ref="A4:K54"/>
  <sheetViews>
    <sheetView view="pageBreakPreview" zoomScaleNormal="122" zoomScaleSheetLayoutView="100" workbookViewId="0">
      <selection activeCell="B49" sqref="B49"/>
    </sheetView>
  </sheetViews>
  <sheetFormatPr defaultColWidth="9" defaultRowHeight="15" customHeight="1"/>
  <cols>
    <col min="1" max="1" width="3" style="2" customWidth="1"/>
    <col min="2" max="2" width="40.81640625" style="2" customWidth="1"/>
    <col min="3" max="3" width="4.36328125" style="2" customWidth="1"/>
    <col min="4" max="4" width="2.453125" style="2" customWidth="1"/>
    <col min="5" max="5" width="3.81640625" style="2" customWidth="1"/>
    <col min="6" max="6" width="38.81640625" style="2" customWidth="1"/>
    <col min="7" max="7" width="4.36328125" style="2" customWidth="1"/>
    <col min="8" max="256" width="9" style="2"/>
    <col min="257" max="257" width="3" style="2" customWidth="1"/>
    <col min="258" max="258" width="40.81640625" style="2" customWidth="1"/>
    <col min="259" max="259" width="4.36328125" style="2" customWidth="1"/>
    <col min="260" max="260" width="2.453125" style="2" customWidth="1"/>
    <col min="261" max="261" width="3.81640625" style="2" customWidth="1"/>
    <col min="262" max="262" width="38.81640625" style="2" customWidth="1"/>
    <col min="263" max="263" width="4.36328125" style="2" customWidth="1"/>
    <col min="264" max="512" width="9" style="2"/>
    <col min="513" max="513" width="3" style="2" customWidth="1"/>
    <col min="514" max="514" width="40.81640625" style="2" customWidth="1"/>
    <col min="515" max="515" width="4.36328125" style="2" customWidth="1"/>
    <col min="516" max="516" width="2.453125" style="2" customWidth="1"/>
    <col min="517" max="517" width="3.81640625" style="2" customWidth="1"/>
    <col min="518" max="518" width="38.81640625" style="2" customWidth="1"/>
    <col min="519" max="519" width="4.36328125" style="2" customWidth="1"/>
    <col min="520" max="768" width="9" style="2"/>
    <col min="769" max="769" width="3" style="2" customWidth="1"/>
    <col min="770" max="770" width="40.81640625" style="2" customWidth="1"/>
    <col min="771" max="771" width="4.36328125" style="2" customWidth="1"/>
    <col min="772" max="772" width="2.453125" style="2" customWidth="1"/>
    <col min="773" max="773" width="3.81640625" style="2" customWidth="1"/>
    <col min="774" max="774" width="38.81640625" style="2" customWidth="1"/>
    <col min="775" max="775" width="4.36328125" style="2" customWidth="1"/>
    <col min="776" max="1024" width="9" style="2"/>
    <col min="1025" max="1025" width="3" style="2" customWidth="1"/>
    <col min="1026" max="1026" width="40.81640625" style="2" customWidth="1"/>
    <col min="1027" max="1027" width="4.36328125" style="2" customWidth="1"/>
    <col min="1028" max="1028" width="2.453125" style="2" customWidth="1"/>
    <col min="1029" max="1029" width="3.81640625" style="2" customWidth="1"/>
    <col min="1030" max="1030" width="38.81640625" style="2" customWidth="1"/>
    <col min="1031" max="1031" width="4.36328125" style="2" customWidth="1"/>
    <col min="1032" max="1280" width="9" style="2"/>
    <col min="1281" max="1281" width="3" style="2" customWidth="1"/>
    <col min="1282" max="1282" width="40.81640625" style="2" customWidth="1"/>
    <col min="1283" max="1283" width="4.36328125" style="2" customWidth="1"/>
    <col min="1284" max="1284" width="2.453125" style="2" customWidth="1"/>
    <col min="1285" max="1285" width="3.81640625" style="2" customWidth="1"/>
    <col min="1286" max="1286" width="38.81640625" style="2" customWidth="1"/>
    <col min="1287" max="1287" width="4.36328125" style="2" customWidth="1"/>
    <col min="1288" max="1536" width="9" style="2"/>
    <col min="1537" max="1537" width="3" style="2" customWidth="1"/>
    <col min="1538" max="1538" width="40.81640625" style="2" customWidth="1"/>
    <col min="1539" max="1539" width="4.36328125" style="2" customWidth="1"/>
    <col min="1540" max="1540" width="2.453125" style="2" customWidth="1"/>
    <col min="1541" max="1541" width="3.81640625" style="2" customWidth="1"/>
    <col min="1542" max="1542" width="38.81640625" style="2" customWidth="1"/>
    <col min="1543" max="1543" width="4.36328125" style="2" customWidth="1"/>
    <col min="1544" max="1792" width="9" style="2"/>
    <col min="1793" max="1793" width="3" style="2" customWidth="1"/>
    <col min="1794" max="1794" width="40.81640625" style="2" customWidth="1"/>
    <col min="1795" max="1795" width="4.36328125" style="2" customWidth="1"/>
    <col min="1796" max="1796" width="2.453125" style="2" customWidth="1"/>
    <col min="1797" max="1797" width="3.81640625" style="2" customWidth="1"/>
    <col min="1798" max="1798" width="38.81640625" style="2" customWidth="1"/>
    <col min="1799" max="1799" width="4.36328125" style="2" customWidth="1"/>
    <col min="1800" max="2048" width="9" style="2"/>
    <col min="2049" max="2049" width="3" style="2" customWidth="1"/>
    <col min="2050" max="2050" width="40.81640625" style="2" customWidth="1"/>
    <col min="2051" max="2051" width="4.36328125" style="2" customWidth="1"/>
    <col min="2052" max="2052" width="2.453125" style="2" customWidth="1"/>
    <col min="2053" max="2053" width="3.81640625" style="2" customWidth="1"/>
    <col min="2054" max="2054" width="38.81640625" style="2" customWidth="1"/>
    <col min="2055" max="2055" width="4.36328125" style="2" customWidth="1"/>
    <col min="2056" max="2304" width="9" style="2"/>
    <col min="2305" max="2305" width="3" style="2" customWidth="1"/>
    <col min="2306" max="2306" width="40.81640625" style="2" customWidth="1"/>
    <col min="2307" max="2307" width="4.36328125" style="2" customWidth="1"/>
    <col min="2308" max="2308" width="2.453125" style="2" customWidth="1"/>
    <col min="2309" max="2309" width="3.81640625" style="2" customWidth="1"/>
    <col min="2310" max="2310" width="38.81640625" style="2" customWidth="1"/>
    <col min="2311" max="2311" width="4.36328125" style="2" customWidth="1"/>
    <col min="2312" max="2560" width="9" style="2"/>
    <col min="2561" max="2561" width="3" style="2" customWidth="1"/>
    <col min="2562" max="2562" width="40.81640625" style="2" customWidth="1"/>
    <col min="2563" max="2563" width="4.36328125" style="2" customWidth="1"/>
    <col min="2564" max="2564" width="2.453125" style="2" customWidth="1"/>
    <col min="2565" max="2565" width="3.81640625" style="2" customWidth="1"/>
    <col min="2566" max="2566" width="38.81640625" style="2" customWidth="1"/>
    <col min="2567" max="2567" width="4.36328125" style="2" customWidth="1"/>
    <col min="2568" max="2816" width="9" style="2"/>
    <col min="2817" max="2817" width="3" style="2" customWidth="1"/>
    <col min="2818" max="2818" width="40.81640625" style="2" customWidth="1"/>
    <col min="2819" max="2819" width="4.36328125" style="2" customWidth="1"/>
    <col min="2820" max="2820" width="2.453125" style="2" customWidth="1"/>
    <col min="2821" max="2821" width="3.81640625" style="2" customWidth="1"/>
    <col min="2822" max="2822" width="38.81640625" style="2" customWidth="1"/>
    <col min="2823" max="2823" width="4.36328125" style="2" customWidth="1"/>
    <col min="2824" max="3072" width="9" style="2"/>
    <col min="3073" max="3073" width="3" style="2" customWidth="1"/>
    <col min="3074" max="3074" width="40.81640625" style="2" customWidth="1"/>
    <col min="3075" max="3075" width="4.36328125" style="2" customWidth="1"/>
    <col min="3076" max="3076" width="2.453125" style="2" customWidth="1"/>
    <col min="3077" max="3077" width="3.81640625" style="2" customWidth="1"/>
    <col min="3078" max="3078" width="38.81640625" style="2" customWidth="1"/>
    <col min="3079" max="3079" width="4.36328125" style="2" customWidth="1"/>
    <col min="3080" max="3328" width="9" style="2"/>
    <col min="3329" max="3329" width="3" style="2" customWidth="1"/>
    <col min="3330" max="3330" width="40.81640625" style="2" customWidth="1"/>
    <col min="3331" max="3331" width="4.36328125" style="2" customWidth="1"/>
    <col min="3332" max="3332" width="2.453125" style="2" customWidth="1"/>
    <col min="3333" max="3333" width="3.81640625" style="2" customWidth="1"/>
    <col min="3334" max="3334" width="38.81640625" style="2" customWidth="1"/>
    <col min="3335" max="3335" width="4.36328125" style="2" customWidth="1"/>
    <col min="3336" max="3584" width="9" style="2"/>
    <col min="3585" max="3585" width="3" style="2" customWidth="1"/>
    <col min="3586" max="3586" width="40.81640625" style="2" customWidth="1"/>
    <col min="3587" max="3587" width="4.36328125" style="2" customWidth="1"/>
    <col min="3588" max="3588" width="2.453125" style="2" customWidth="1"/>
    <col min="3589" max="3589" width="3.81640625" style="2" customWidth="1"/>
    <col min="3590" max="3590" width="38.81640625" style="2" customWidth="1"/>
    <col min="3591" max="3591" width="4.36328125" style="2" customWidth="1"/>
    <col min="3592" max="3840" width="9" style="2"/>
    <col min="3841" max="3841" width="3" style="2" customWidth="1"/>
    <col min="3842" max="3842" width="40.81640625" style="2" customWidth="1"/>
    <col min="3843" max="3843" width="4.36328125" style="2" customWidth="1"/>
    <col min="3844" max="3844" width="2.453125" style="2" customWidth="1"/>
    <col min="3845" max="3845" width="3.81640625" style="2" customWidth="1"/>
    <col min="3846" max="3846" width="38.81640625" style="2" customWidth="1"/>
    <col min="3847" max="3847" width="4.36328125" style="2" customWidth="1"/>
    <col min="3848" max="4096" width="9" style="2"/>
    <col min="4097" max="4097" width="3" style="2" customWidth="1"/>
    <col min="4098" max="4098" width="40.81640625" style="2" customWidth="1"/>
    <col min="4099" max="4099" width="4.36328125" style="2" customWidth="1"/>
    <col min="4100" max="4100" width="2.453125" style="2" customWidth="1"/>
    <col min="4101" max="4101" width="3.81640625" style="2" customWidth="1"/>
    <col min="4102" max="4102" width="38.81640625" style="2" customWidth="1"/>
    <col min="4103" max="4103" width="4.36328125" style="2" customWidth="1"/>
    <col min="4104" max="4352" width="9" style="2"/>
    <col min="4353" max="4353" width="3" style="2" customWidth="1"/>
    <col min="4354" max="4354" width="40.81640625" style="2" customWidth="1"/>
    <col min="4355" max="4355" width="4.36328125" style="2" customWidth="1"/>
    <col min="4356" max="4356" width="2.453125" style="2" customWidth="1"/>
    <col min="4357" max="4357" width="3.81640625" style="2" customWidth="1"/>
    <col min="4358" max="4358" width="38.81640625" style="2" customWidth="1"/>
    <col min="4359" max="4359" width="4.36328125" style="2" customWidth="1"/>
    <col min="4360" max="4608" width="9" style="2"/>
    <col min="4609" max="4609" width="3" style="2" customWidth="1"/>
    <col min="4610" max="4610" width="40.81640625" style="2" customWidth="1"/>
    <col min="4611" max="4611" width="4.36328125" style="2" customWidth="1"/>
    <col min="4612" max="4612" width="2.453125" style="2" customWidth="1"/>
    <col min="4613" max="4613" width="3.81640625" style="2" customWidth="1"/>
    <col min="4614" max="4614" width="38.81640625" style="2" customWidth="1"/>
    <col min="4615" max="4615" width="4.36328125" style="2" customWidth="1"/>
    <col min="4616" max="4864" width="9" style="2"/>
    <col min="4865" max="4865" width="3" style="2" customWidth="1"/>
    <col min="4866" max="4866" width="40.81640625" style="2" customWidth="1"/>
    <col min="4867" max="4867" width="4.36328125" style="2" customWidth="1"/>
    <col min="4868" max="4868" width="2.453125" style="2" customWidth="1"/>
    <col min="4869" max="4869" width="3.81640625" style="2" customWidth="1"/>
    <col min="4870" max="4870" width="38.81640625" style="2" customWidth="1"/>
    <col min="4871" max="4871" width="4.36328125" style="2" customWidth="1"/>
    <col min="4872" max="5120" width="9" style="2"/>
    <col min="5121" max="5121" width="3" style="2" customWidth="1"/>
    <col min="5122" max="5122" width="40.81640625" style="2" customWidth="1"/>
    <col min="5123" max="5123" width="4.36328125" style="2" customWidth="1"/>
    <col min="5124" max="5124" width="2.453125" style="2" customWidth="1"/>
    <col min="5125" max="5125" width="3.81640625" style="2" customWidth="1"/>
    <col min="5126" max="5126" width="38.81640625" style="2" customWidth="1"/>
    <col min="5127" max="5127" width="4.36328125" style="2" customWidth="1"/>
    <col min="5128" max="5376" width="9" style="2"/>
    <col min="5377" max="5377" width="3" style="2" customWidth="1"/>
    <col min="5378" max="5378" width="40.81640625" style="2" customWidth="1"/>
    <col min="5379" max="5379" width="4.36328125" style="2" customWidth="1"/>
    <col min="5380" max="5380" width="2.453125" style="2" customWidth="1"/>
    <col min="5381" max="5381" width="3.81640625" style="2" customWidth="1"/>
    <col min="5382" max="5382" width="38.81640625" style="2" customWidth="1"/>
    <col min="5383" max="5383" width="4.36328125" style="2" customWidth="1"/>
    <col min="5384" max="5632" width="9" style="2"/>
    <col min="5633" max="5633" width="3" style="2" customWidth="1"/>
    <col min="5634" max="5634" width="40.81640625" style="2" customWidth="1"/>
    <col min="5635" max="5635" width="4.36328125" style="2" customWidth="1"/>
    <col min="5636" max="5636" width="2.453125" style="2" customWidth="1"/>
    <col min="5637" max="5637" width="3.81640625" style="2" customWidth="1"/>
    <col min="5638" max="5638" width="38.81640625" style="2" customWidth="1"/>
    <col min="5639" max="5639" width="4.36328125" style="2" customWidth="1"/>
    <col min="5640" max="5888" width="9" style="2"/>
    <col min="5889" max="5889" width="3" style="2" customWidth="1"/>
    <col min="5890" max="5890" width="40.81640625" style="2" customWidth="1"/>
    <col min="5891" max="5891" width="4.36328125" style="2" customWidth="1"/>
    <col min="5892" max="5892" width="2.453125" style="2" customWidth="1"/>
    <col min="5893" max="5893" width="3.81640625" style="2" customWidth="1"/>
    <col min="5894" max="5894" width="38.81640625" style="2" customWidth="1"/>
    <col min="5895" max="5895" width="4.36328125" style="2" customWidth="1"/>
    <col min="5896" max="6144" width="9" style="2"/>
    <col min="6145" max="6145" width="3" style="2" customWidth="1"/>
    <col min="6146" max="6146" width="40.81640625" style="2" customWidth="1"/>
    <col min="6147" max="6147" width="4.36328125" style="2" customWidth="1"/>
    <col min="6148" max="6148" width="2.453125" style="2" customWidth="1"/>
    <col min="6149" max="6149" width="3.81640625" style="2" customWidth="1"/>
    <col min="6150" max="6150" width="38.81640625" style="2" customWidth="1"/>
    <col min="6151" max="6151" width="4.36328125" style="2" customWidth="1"/>
    <col min="6152" max="6400" width="9" style="2"/>
    <col min="6401" max="6401" width="3" style="2" customWidth="1"/>
    <col min="6402" max="6402" width="40.81640625" style="2" customWidth="1"/>
    <col min="6403" max="6403" width="4.36328125" style="2" customWidth="1"/>
    <col min="6404" max="6404" width="2.453125" style="2" customWidth="1"/>
    <col min="6405" max="6405" width="3.81640625" style="2" customWidth="1"/>
    <col min="6406" max="6406" width="38.81640625" style="2" customWidth="1"/>
    <col min="6407" max="6407" width="4.36328125" style="2" customWidth="1"/>
    <col min="6408" max="6656" width="9" style="2"/>
    <col min="6657" max="6657" width="3" style="2" customWidth="1"/>
    <col min="6658" max="6658" width="40.81640625" style="2" customWidth="1"/>
    <col min="6659" max="6659" width="4.36328125" style="2" customWidth="1"/>
    <col min="6660" max="6660" width="2.453125" style="2" customWidth="1"/>
    <col min="6661" max="6661" width="3.81640625" style="2" customWidth="1"/>
    <col min="6662" max="6662" width="38.81640625" style="2" customWidth="1"/>
    <col min="6663" max="6663" width="4.36328125" style="2" customWidth="1"/>
    <col min="6664" max="6912" width="9" style="2"/>
    <col min="6913" max="6913" width="3" style="2" customWidth="1"/>
    <col min="6914" max="6914" width="40.81640625" style="2" customWidth="1"/>
    <col min="6915" max="6915" width="4.36328125" style="2" customWidth="1"/>
    <col min="6916" max="6916" width="2.453125" style="2" customWidth="1"/>
    <col min="6917" max="6917" width="3.81640625" style="2" customWidth="1"/>
    <col min="6918" max="6918" width="38.81640625" style="2" customWidth="1"/>
    <col min="6919" max="6919" width="4.36328125" style="2" customWidth="1"/>
    <col min="6920" max="7168" width="9" style="2"/>
    <col min="7169" max="7169" width="3" style="2" customWidth="1"/>
    <col min="7170" max="7170" width="40.81640625" style="2" customWidth="1"/>
    <col min="7171" max="7171" width="4.36328125" style="2" customWidth="1"/>
    <col min="7172" max="7172" width="2.453125" style="2" customWidth="1"/>
    <col min="7173" max="7173" width="3.81640625" style="2" customWidth="1"/>
    <col min="7174" max="7174" width="38.81640625" style="2" customWidth="1"/>
    <col min="7175" max="7175" width="4.36328125" style="2" customWidth="1"/>
    <col min="7176" max="7424" width="9" style="2"/>
    <col min="7425" max="7425" width="3" style="2" customWidth="1"/>
    <col min="7426" max="7426" width="40.81640625" style="2" customWidth="1"/>
    <col min="7427" max="7427" width="4.36328125" style="2" customWidth="1"/>
    <col min="7428" max="7428" width="2.453125" style="2" customWidth="1"/>
    <col min="7429" max="7429" width="3.81640625" style="2" customWidth="1"/>
    <col min="7430" max="7430" width="38.81640625" style="2" customWidth="1"/>
    <col min="7431" max="7431" width="4.36328125" style="2" customWidth="1"/>
    <col min="7432" max="7680" width="9" style="2"/>
    <col min="7681" max="7681" width="3" style="2" customWidth="1"/>
    <col min="7682" max="7682" width="40.81640625" style="2" customWidth="1"/>
    <col min="7683" max="7683" width="4.36328125" style="2" customWidth="1"/>
    <col min="7684" max="7684" width="2.453125" style="2" customWidth="1"/>
    <col min="7685" max="7685" width="3.81640625" style="2" customWidth="1"/>
    <col min="7686" max="7686" width="38.81640625" style="2" customWidth="1"/>
    <col min="7687" max="7687" width="4.36328125" style="2" customWidth="1"/>
    <col min="7688" max="7936" width="9" style="2"/>
    <col min="7937" max="7937" width="3" style="2" customWidth="1"/>
    <col min="7938" max="7938" width="40.81640625" style="2" customWidth="1"/>
    <col min="7939" max="7939" width="4.36328125" style="2" customWidth="1"/>
    <col min="7940" max="7940" width="2.453125" style="2" customWidth="1"/>
    <col min="7941" max="7941" width="3.81640625" style="2" customWidth="1"/>
    <col min="7942" max="7942" width="38.81640625" style="2" customWidth="1"/>
    <col min="7943" max="7943" width="4.36328125" style="2" customWidth="1"/>
    <col min="7944" max="8192" width="9" style="2"/>
    <col min="8193" max="8193" width="3" style="2" customWidth="1"/>
    <col min="8194" max="8194" width="40.81640625" style="2" customWidth="1"/>
    <col min="8195" max="8195" width="4.36328125" style="2" customWidth="1"/>
    <col min="8196" max="8196" width="2.453125" style="2" customWidth="1"/>
    <col min="8197" max="8197" width="3.81640625" style="2" customWidth="1"/>
    <col min="8198" max="8198" width="38.81640625" style="2" customWidth="1"/>
    <col min="8199" max="8199" width="4.36328125" style="2" customWidth="1"/>
    <col min="8200" max="8448" width="9" style="2"/>
    <col min="8449" max="8449" width="3" style="2" customWidth="1"/>
    <col min="8450" max="8450" width="40.81640625" style="2" customWidth="1"/>
    <col min="8451" max="8451" width="4.36328125" style="2" customWidth="1"/>
    <col min="8452" max="8452" width="2.453125" style="2" customWidth="1"/>
    <col min="8453" max="8453" width="3.81640625" style="2" customWidth="1"/>
    <col min="8454" max="8454" width="38.81640625" style="2" customWidth="1"/>
    <col min="8455" max="8455" width="4.36328125" style="2" customWidth="1"/>
    <col min="8456" max="8704" width="9" style="2"/>
    <col min="8705" max="8705" width="3" style="2" customWidth="1"/>
    <col min="8706" max="8706" width="40.81640625" style="2" customWidth="1"/>
    <col min="8707" max="8707" width="4.36328125" style="2" customWidth="1"/>
    <col min="8708" max="8708" width="2.453125" style="2" customWidth="1"/>
    <col min="8709" max="8709" width="3.81640625" style="2" customWidth="1"/>
    <col min="8710" max="8710" width="38.81640625" style="2" customWidth="1"/>
    <col min="8711" max="8711" width="4.36328125" style="2" customWidth="1"/>
    <col min="8712" max="8960" width="9" style="2"/>
    <col min="8961" max="8961" width="3" style="2" customWidth="1"/>
    <col min="8962" max="8962" width="40.81640625" style="2" customWidth="1"/>
    <col min="8963" max="8963" width="4.36328125" style="2" customWidth="1"/>
    <col min="8964" max="8964" width="2.453125" style="2" customWidth="1"/>
    <col min="8965" max="8965" width="3.81640625" style="2" customWidth="1"/>
    <col min="8966" max="8966" width="38.81640625" style="2" customWidth="1"/>
    <col min="8967" max="8967" width="4.36328125" style="2" customWidth="1"/>
    <col min="8968" max="9216" width="9" style="2"/>
    <col min="9217" max="9217" width="3" style="2" customWidth="1"/>
    <col min="9218" max="9218" width="40.81640625" style="2" customWidth="1"/>
    <col min="9219" max="9219" width="4.36328125" style="2" customWidth="1"/>
    <col min="9220" max="9220" width="2.453125" style="2" customWidth="1"/>
    <col min="9221" max="9221" width="3.81640625" style="2" customWidth="1"/>
    <col min="9222" max="9222" width="38.81640625" style="2" customWidth="1"/>
    <col min="9223" max="9223" width="4.36328125" style="2" customWidth="1"/>
    <col min="9224" max="9472" width="9" style="2"/>
    <col min="9473" max="9473" width="3" style="2" customWidth="1"/>
    <col min="9474" max="9474" width="40.81640625" style="2" customWidth="1"/>
    <col min="9475" max="9475" width="4.36328125" style="2" customWidth="1"/>
    <col min="9476" max="9476" width="2.453125" style="2" customWidth="1"/>
    <col min="9477" max="9477" width="3.81640625" style="2" customWidth="1"/>
    <col min="9478" max="9478" width="38.81640625" style="2" customWidth="1"/>
    <col min="9479" max="9479" width="4.36328125" style="2" customWidth="1"/>
    <col min="9480" max="9728" width="9" style="2"/>
    <col min="9729" max="9729" width="3" style="2" customWidth="1"/>
    <col min="9730" max="9730" width="40.81640625" style="2" customWidth="1"/>
    <col min="9731" max="9731" width="4.36328125" style="2" customWidth="1"/>
    <col min="9732" max="9732" width="2.453125" style="2" customWidth="1"/>
    <col min="9733" max="9733" width="3.81640625" style="2" customWidth="1"/>
    <col min="9734" max="9734" width="38.81640625" style="2" customWidth="1"/>
    <col min="9735" max="9735" width="4.36328125" style="2" customWidth="1"/>
    <col min="9736" max="9984" width="9" style="2"/>
    <col min="9985" max="9985" width="3" style="2" customWidth="1"/>
    <col min="9986" max="9986" width="40.81640625" style="2" customWidth="1"/>
    <col min="9987" max="9987" width="4.36328125" style="2" customWidth="1"/>
    <col min="9988" max="9988" width="2.453125" style="2" customWidth="1"/>
    <col min="9989" max="9989" width="3.81640625" style="2" customWidth="1"/>
    <col min="9990" max="9990" width="38.81640625" style="2" customWidth="1"/>
    <col min="9991" max="9991" width="4.36328125" style="2" customWidth="1"/>
    <col min="9992" max="10240" width="9" style="2"/>
    <col min="10241" max="10241" width="3" style="2" customWidth="1"/>
    <col min="10242" max="10242" width="40.81640625" style="2" customWidth="1"/>
    <col min="10243" max="10243" width="4.36328125" style="2" customWidth="1"/>
    <col min="10244" max="10244" width="2.453125" style="2" customWidth="1"/>
    <col min="10245" max="10245" width="3.81640625" style="2" customWidth="1"/>
    <col min="10246" max="10246" width="38.81640625" style="2" customWidth="1"/>
    <col min="10247" max="10247" width="4.36328125" style="2" customWidth="1"/>
    <col min="10248" max="10496" width="9" style="2"/>
    <col min="10497" max="10497" width="3" style="2" customWidth="1"/>
    <col min="10498" max="10498" width="40.81640625" style="2" customWidth="1"/>
    <col min="10499" max="10499" width="4.36328125" style="2" customWidth="1"/>
    <col min="10500" max="10500" width="2.453125" style="2" customWidth="1"/>
    <col min="10501" max="10501" width="3.81640625" style="2" customWidth="1"/>
    <col min="10502" max="10502" width="38.81640625" style="2" customWidth="1"/>
    <col min="10503" max="10503" width="4.36328125" style="2" customWidth="1"/>
    <col min="10504" max="10752" width="9" style="2"/>
    <col min="10753" max="10753" width="3" style="2" customWidth="1"/>
    <col min="10754" max="10754" width="40.81640625" style="2" customWidth="1"/>
    <col min="10755" max="10755" width="4.36328125" style="2" customWidth="1"/>
    <col min="10756" max="10756" width="2.453125" style="2" customWidth="1"/>
    <col min="10757" max="10757" width="3.81640625" style="2" customWidth="1"/>
    <col min="10758" max="10758" width="38.81640625" style="2" customWidth="1"/>
    <col min="10759" max="10759" width="4.36328125" style="2" customWidth="1"/>
    <col min="10760" max="11008" width="9" style="2"/>
    <col min="11009" max="11009" width="3" style="2" customWidth="1"/>
    <col min="11010" max="11010" width="40.81640625" style="2" customWidth="1"/>
    <col min="11011" max="11011" width="4.36328125" style="2" customWidth="1"/>
    <col min="11012" max="11012" width="2.453125" style="2" customWidth="1"/>
    <col min="11013" max="11013" width="3.81640625" style="2" customWidth="1"/>
    <col min="11014" max="11014" width="38.81640625" style="2" customWidth="1"/>
    <col min="11015" max="11015" width="4.36328125" style="2" customWidth="1"/>
    <col min="11016" max="11264" width="9" style="2"/>
    <col min="11265" max="11265" width="3" style="2" customWidth="1"/>
    <col min="11266" max="11266" width="40.81640625" style="2" customWidth="1"/>
    <col min="11267" max="11267" width="4.36328125" style="2" customWidth="1"/>
    <col min="11268" max="11268" width="2.453125" style="2" customWidth="1"/>
    <col min="11269" max="11269" width="3.81640625" style="2" customWidth="1"/>
    <col min="11270" max="11270" width="38.81640625" style="2" customWidth="1"/>
    <col min="11271" max="11271" width="4.36328125" style="2" customWidth="1"/>
    <col min="11272" max="11520" width="9" style="2"/>
    <col min="11521" max="11521" width="3" style="2" customWidth="1"/>
    <col min="11522" max="11522" width="40.81640625" style="2" customWidth="1"/>
    <col min="11523" max="11523" width="4.36328125" style="2" customWidth="1"/>
    <col min="11524" max="11524" width="2.453125" style="2" customWidth="1"/>
    <col min="11525" max="11525" width="3.81640625" style="2" customWidth="1"/>
    <col min="11526" max="11526" width="38.81640625" style="2" customWidth="1"/>
    <col min="11527" max="11527" width="4.36328125" style="2" customWidth="1"/>
    <col min="11528" max="11776" width="9" style="2"/>
    <col min="11777" max="11777" width="3" style="2" customWidth="1"/>
    <col min="11778" max="11778" width="40.81640625" style="2" customWidth="1"/>
    <col min="11779" max="11779" width="4.36328125" style="2" customWidth="1"/>
    <col min="11780" max="11780" width="2.453125" style="2" customWidth="1"/>
    <col min="11781" max="11781" width="3.81640625" style="2" customWidth="1"/>
    <col min="11782" max="11782" width="38.81640625" style="2" customWidth="1"/>
    <col min="11783" max="11783" width="4.36328125" style="2" customWidth="1"/>
    <col min="11784" max="12032" width="9" style="2"/>
    <col min="12033" max="12033" width="3" style="2" customWidth="1"/>
    <col min="12034" max="12034" width="40.81640625" style="2" customWidth="1"/>
    <col min="12035" max="12035" width="4.36328125" style="2" customWidth="1"/>
    <col min="12036" max="12036" width="2.453125" style="2" customWidth="1"/>
    <col min="12037" max="12037" width="3.81640625" style="2" customWidth="1"/>
    <col min="12038" max="12038" width="38.81640625" style="2" customWidth="1"/>
    <col min="12039" max="12039" width="4.36328125" style="2" customWidth="1"/>
    <col min="12040" max="12288" width="9" style="2"/>
    <col min="12289" max="12289" width="3" style="2" customWidth="1"/>
    <col min="12290" max="12290" width="40.81640625" style="2" customWidth="1"/>
    <col min="12291" max="12291" width="4.36328125" style="2" customWidth="1"/>
    <col min="12292" max="12292" width="2.453125" style="2" customWidth="1"/>
    <col min="12293" max="12293" width="3.81640625" style="2" customWidth="1"/>
    <col min="12294" max="12294" width="38.81640625" style="2" customWidth="1"/>
    <col min="12295" max="12295" width="4.36328125" style="2" customWidth="1"/>
    <col min="12296" max="12544" width="9" style="2"/>
    <col min="12545" max="12545" width="3" style="2" customWidth="1"/>
    <col min="12546" max="12546" width="40.81640625" style="2" customWidth="1"/>
    <col min="12547" max="12547" width="4.36328125" style="2" customWidth="1"/>
    <col min="12548" max="12548" width="2.453125" style="2" customWidth="1"/>
    <col min="12549" max="12549" width="3.81640625" style="2" customWidth="1"/>
    <col min="12550" max="12550" width="38.81640625" style="2" customWidth="1"/>
    <col min="12551" max="12551" width="4.36328125" style="2" customWidth="1"/>
    <col min="12552" max="12800" width="9" style="2"/>
    <col min="12801" max="12801" width="3" style="2" customWidth="1"/>
    <col min="12802" max="12802" width="40.81640625" style="2" customWidth="1"/>
    <col min="12803" max="12803" width="4.36328125" style="2" customWidth="1"/>
    <col min="12804" max="12804" width="2.453125" style="2" customWidth="1"/>
    <col min="12805" max="12805" width="3.81640625" style="2" customWidth="1"/>
    <col min="12806" max="12806" width="38.81640625" style="2" customWidth="1"/>
    <col min="12807" max="12807" width="4.36328125" style="2" customWidth="1"/>
    <col min="12808" max="13056" width="9" style="2"/>
    <col min="13057" max="13057" width="3" style="2" customWidth="1"/>
    <col min="13058" max="13058" width="40.81640625" style="2" customWidth="1"/>
    <col min="13059" max="13059" width="4.36328125" style="2" customWidth="1"/>
    <col min="13060" max="13060" width="2.453125" style="2" customWidth="1"/>
    <col min="13061" max="13061" width="3.81640625" style="2" customWidth="1"/>
    <col min="13062" max="13062" width="38.81640625" style="2" customWidth="1"/>
    <col min="13063" max="13063" width="4.36328125" style="2" customWidth="1"/>
    <col min="13064" max="13312" width="9" style="2"/>
    <col min="13313" max="13313" width="3" style="2" customWidth="1"/>
    <col min="13314" max="13314" width="40.81640625" style="2" customWidth="1"/>
    <col min="13315" max="13315" width="4.36328125" style="2" customWidth="1"/>
    <col min="13316" max="13316" width="2.453125" style="2" customWidth="1"/>
    <col min="13317" max="13317" width="3.81640625" style="2" customWidth="1"/>
    <col min="13318" max="13318" width="38.81640625" style="2" customWidth="1"/>
    <col min="13319" max="13319" width="4.36328125" style="2" customWidth="1"/>
    <col min="13320" max="13568" width="9" style="2"/>
    <col min="13569" max="13569" width="3" style="2" customWidth="1"/>
    <col min="13570" max="13570" width="40.81640625" style="2" customWidth="1"/>
    <col min="13571" max="13571" width="4.36328125" style="2" customWidth="1"/>
    <col min="13572" max="13572" width="2.453125" style="2" customWidth="1"/>
    <col min="13573" max="13573" width="3.81640625" style="2" customWidth="1"/>
    <col min="13574" max="13574" width="38.81640625" style="2" customWidth="1"/>
    <col min="13575" max="13575" width="4.36328125" style="2" customWidth="1"/>
    <col min="13576" max="13824" width="9" style="2"/>
    <col min="13825" max="13825" width="3" style="2" customWidth="1"/>
    <col min="13826" max="13826" width="40.81640625" style="2" customWidth="1"/>
    <col min="13827" max="13827" width="4.36328125" style="2" customWidth="1"/>
    <col min="13828" max="13828" width="2.453125" style="2" customWidth="1"/>
    <col min="13829" max="13829" width="3.81640625" style="2" customWidth="1"/>
    <col min="13830" max="13830" width="38.81640625" style="2" customWidth="1"/>
    <col min="13831" max="13831" width="4.36328125" style="2" customWidth="1"/>
    <col min="13832" max="14080" width="9" style="2"/>
    <col min="14081" max="14081" width="3" style="2" customWidth="1"/>
    <col min="14082" max="14082" width="40.81640625" style="2" customWidth="1"/>
    <col min="14083" max="14083" width="4.36328125" style="2" customWidth="1"/>
    <col min="14084" max="14084" width="2.453125" style="2" customWidth="1"/>
    <col min="14085" max="14085" width="3.81640625" style="2" customWidth="1"/>
    <col min="14086" max="14086" width="38.81640625" style="2" customWidth="1"/>
    <col min="14087" max="14087" width="4.36328125" style="2" customWidth="1"/>
    <col min="14088" max="14336" width="9" style="2"/>
    <col min="14337" max="14337" width="3" style="2" customWidth="1"/>
    <col min="14338" max="14338" width="40.81640625" style="2" customWidth="1"/>
    <col min="14339" max="14339" width="4.36328125" style="2" customWidth="1"/>
    <col min="14340" max="14340" width="2.453125" style="2" customWidth="1"/>
    <col min="14341" max="14341" width="3.81640625" style="2" customWidth="1"/>
    <col min="14342" max="14342" width="38.81640625" style="2" customWidth="1"/>
    <col min="14343" max="14343" width="4.36328125" style="2" customWidth="1"/>
    <col min="14344" max="14592" width="9" style="2"/>
    <col min="14593" max="14593" width="3" style="2" customWidth="1"/>
    <col min="14594" max="14594" width="40.81640625" style="2" customWidth="1"/>
    <col min="14595" max="14595" width="4.36328125" style="2" customWidth="1"/>
    <col min="14596" max="14596" width="2.453125" style="2" customWidth="1"/>
    <col min="14597" max="14597" width="3.81640625" style="2" customWidth="1"/>
    <col min="14598" max="14598" width="38.81640625" style="2" customWidth="1"/>
    <col min="14599" max="14599" width="4.36328125" style="2" customWidth="1"/>
    <col min="14600" max="14848" width="9" style="2"/>
    <col min="14849" max="14849" width="3" style="2" customWidth="1"/>
    <col min="14850" max="14850" width="40.81640625" style="2" customWidth="1"/>
    <col min="14851" max="14851" width="4.36328125" style="2" customWidth="1"/>
    <col min="14852" max="14852" width="2.453125" style="2" customWidth="1"/>
    <col min="14853" max="14853" width="3.81640625" style="2" customWidth="1"/>
    <col min="14854" max="14854" width="38.81640625" style="2" customWidth="1"/>
    <col min="14855" max="14855" width="4.36328125" style="2" customWidth="1"/>
    <col min="14856" max="15104" width="9" style="2"/>
    <col min="15105" max="15105" width="3" style="2" customWidth="1"/>
    <col min="15106" max="15106" width="40.81640625" style="2" customWidth="1"/>
    <col min="15107" max="15107" width="4.36328125" style="2" customWidth="1"/>
    <col min="15108" max="15108" width="2.453125" style="2" customWidth="1"/>
    <col min="15109" max="15109" width="3.81640625" style="2" customWidth="1"/>
    <col min="15110" max="15110" width="38.81640625" style="2" customWidth="1"/>
    <col min="15111" max="15111" width="4.36328125" style="2" customWidth="1"/>
    <col min="15112" max="15360" width="9" style="2"/>
    <col min="15361" max="15361" width="3" style="2" customWidth="1"/>
    <col min="15362" max="15362" width="40.81640625" style="2" customWidth="1"/>
    <col min="15363" max="15363" width="4.36328125" style="2" customWidth="1"/>
    <col min="15364" max="15364" width="2.453125" style="2" customWidth="1"/>
    <col min="15365" max="15365" width="3.81640625" style="2" customWidth="1"/>
    <col min="15366" max="15366" width="38.81640625" style="2" customWidth="1"/>
    <col min="15367" max="15367" width="4.36328125" style="2" customWidth="1"/>
    <col min="15368" max="15616" width="9" style="2"/>
    <col min="15617" max="15617" width="3" style="2" customWidth="1"/>
    <col min="15618" max="15618" width="40.81640625" style="2" customWidth="1"/>
    <col min="15619" max="15619" width="4.36328125" style="2" customWidth="1"/>
    <col min="15620" max="15620" width="2.453125" style="2" customWidth="1"/>
    <col min="15621" max="15621" width="3.81640625" style="2" customWidth="1"/>
    <col min="15622" max="15622" width="38.81640625" style="2" customWidth="1"/>
    <col min="15623" max="15623" width="4.36328125" style="2" customWidth="1"/>
    <col min="15624" max="15872" width="9" style="2"/>
    <col min="15873" max="15873" width="3" style="2" customWidth="1"/>
    <col min="15874" max="15874" width="40.81640625" style="2" customWidth="1"/>
    <col min="15875" max="15875" width="4.36328125" style="2" customWidth="1"/>
    <col min="15876" max="15876" width="2.453125" style="2" customWidth="1"/>
    <col min="15877" max="15877" width="3.81640625" style="2" customWidth="1"/>
    <col min="15878" max="15878" width="38.81640625" style="2" customWidth="1"/>
    <col min="15879" max="15879" width="4.36328125" style="2" customWidth="1"/>
    <col min="15880" max="16128" width="9" style="2"/>
    <col min="16129" max="16129" width="3" style="2" customWidth="1"/>
    <col min="16130" max="16130" width="40.81640625" style="2" customWidth="1"/>
    <col min="16131" max="16131" width="4.36328125" style="2" customWidth="1"/>
    <col min="16132" max="16132" width="2.453125" style="2" customWidth="1"/>
    <col min="16133" max="16133" width="3.81640625" style="2" customWidth="1"/>
    <col min="16134" max="16134" width="38.81640625" style="2" customWidth="1"/>
    <col min="16135" max="16135" width="4.36328125" style="2" customWidth="1"/>
    <col min="16136" max="16384" width="9" style="2"/>
  </cols>
  <sheetData>
    <row r="4" spans="1:7" ht="15" customHeight="1">
      <c r="A4" s="2">
        <v>11</v>
      </c>
      <c r="B4" s="2" t="s">
        <v>132</v>
      </c>
      <c r="C4" s="2">
        <v>146</v>
      </c>
      <c r="F4" s="4" t="s">
        <v>253</v>
      </c>
    </row>
    <row r="5" spans="1:7" ht="15" customHeight="1">
      <c r="A5" s="2">
        <v>12</v>
      </c>
      <c r="B5" s="1" t="s">
        <v>68</v>
      </c>
      <c r="C5" s="2">
        <v>147</v>
      </c>
      <c r="E5" s="2">
        <v>1</v>
      </c>
      <c r="F5" s="1" t="s">
        <v>96</v>
      </c>
      <c r="G5" s="2">
        <v>172</v>
      </c>
    </row>
    <row r="6" spans="1:7" ht="15" customHeight="1">
      <c r="A6" s="2">
        <v>13</v>
      </c>
      <c r="B6" s="1" t="s">
        <v>69</v>
      </c>
      <c r="C6" s="2">
        <v>147</v>
      </c>
      <c r="E6" s="2">
        <v>2</v>
      </c>
      <c r="F6" s="1" t="s">
        <v>223</v>
      </c>
      <c r="G6" s="2">
        <v>172</v>
      </c>
    </row>
    <row r="7" spans="1:7" ht="15" customHeight="1">
      <c r="A7" s="2">
        <v>14</v>
      </c>
      <c r="B7" s="1" t="s">
        <v>239</v>
      </c>
      <c r="C7" s="2">
        <v>148</v>
      </c>
      <c r="E7" s="2">
        <v>3</v>
      </c>
      <c r="F7" s="1" t="s">
        <v>97</v>
      </c>
      <c r="G7" s="2">
        <v>174</v>
      </c>
    </row>
    <row r="8" spans="1:7" ht="15" customHeight="1">
      <c r="A8" s="2">
        <v>15</v>
      </c>
      <c r="B8" s="1" t="s">
        <v>70</v>
      </c>
      <c r="C8" s="2">
        <v>148</v>
      </c>
      <c r="E8" s="2">
        <v>4</v>
      </c>
      <c r="F8" s="1" t="s">
        <v>224</v>
      </c>
      <c r="G8" s="2">
        <v>174</v>
      </c>
    </row>
    <row r="9" spans="1:7" ht="15" customHeight="1">
      <c r="A9" s="2">
        <v>16</v>
      </c>
      <c r="B9" s="1" t="s">
        <v>71</v>
      </c>
      <c r="C9" s="2">
        <v>148</v>
      </c>
      <c r="E9" s="2">
        <v>5</v>
      </c>
      <c r="F9" s="1" t="s">
        <v>98</v>
      </c>
      <c r="G9" s="2">
        <v>176</v>
      </c>
    </row>
    <row r="10" spans="1:7" ht="15" customHeight="1">
      <c r="A10" s="2">
        <v>17</v>
      </c>
      <c r="B10" s="2" t="s">
        <v>185</v>
      </c>
      <c r="C10" s="2">
        <v>149</v>
      </c>
      <c r="E10" s="2">
        <v>6</v>
      </c>
      <c r="F10" s="1" t="s">
        <v>99</v>
      </c>
      <c r="G10" s="2">
        <v>176</v>
      </c>
    </row>
    <row r="11" spans="1:7" ht="15" customHeight="1">
      <c r="A11" s="2">
        <v>18</v>
      </c>
      <c r="B11" s="1" t="s">
        <v>72</v>
      </c>
      <c r="C11" s="2">
        <v>149</v>
      </c>
      <c r="E11" s="2">
        <v>7</v>
      </c>
      <c r="F11" s="1" t="s">
        <v>100</v>
      </c>
      <c r="G11" s="2">
        <v>178</v>
      </c>
    </row>
    <row r="12" spans="1:7" ht="15" customHeight="1">
      <c r="A12" s="2">
        <v>19</v>
      </c>
      <c r="B12" s="1" t="s">
        <v>73</v>
      </c>
      <c r="E12" s="2">
        <v>8</v>
      </c>
      <c r="F12" s="1" t="s">
        <v>101</v>
      </c>
      <c r="G12" s="2">
        <v>180</v>
      </c>
    </row>
    <row r="13" spans="1:7" ht="15" customHeight="1">
      <c r="B13" s="1" t="s">
        <v>231</v>
      </c>
      <c r="C13" s="2">
        <v>149</v>
      </c>
      <c r="E13" s="2">
        <v>9</v>
      </c>
      <c r="F13" s="1" t="s">
        <v>102</v>
      </c>
      <c r="G13" s="2">
        <v>182</v>
      </c>
    </row>
    <row r="14" spans="1:7" ht="15" customHeight="1">
      <c r="B14" s="1" t="s">
        <v>232</v>
      </c>
      <c r="C14" s="2">
        <v>149</v>
      </c>
      <c r="E14" s="2">
        <v>10</v>
      </c>
      <c r="F14" s="1" t="s">
        <v>103</v>
      </c>
      <c r="G14" s="2">
        <v>183</v>
      </c>
    </row>
    <row r="15" spans="1:7" ht="12">
      <c r="B15" s="1" t="s">
        <v>240</v>
      </c>
      <c r="C15" s="2">
        <v>149</v>
      </c>
      <c r="F15" s="1"/>
    </row>
    <row r="16" spans="1:7" ht="15" customHeight="1">
      <c r="A16" s="2">
        <v>20</v>
      </c>
      <c r="B16" s="1" t="s">
        <v>242</v>
      </c>
      <c r="C16" s="2">
        <v>150</v>
      </c>
      <c r="F16" s="1"/>
    </row>
    <row r="18" spans="1:11" ht="15" customHeight="1">
      <c r="B18" s="4" t="s">
        <v>250</v>
      </c>
      <c r="F18" s="4" t="s">
        <v>254</v>
      </c>
    </row>
    <row r="19" spans="1:11" ht="15" customHeight="1">
      <c r="A19" s="2">
        <v>1</v>
      </c>
      <c r="B19" s="1" t="s">
        <v>74</v>
      </c>
      <c r="C19" s="2">
        <v>153</v>
      </c>
      <c r="E19" s="2">
        <v>1</v>
      </c>
      <c r="F19" s="1" t="s">
        <v>104</v>
      </c>
      <c r="G19" s="2">
        <v>184</v>
      </c>
    </row>
    <row r="20" spans="1:11" ht="15" customHeight="1">
      <c r="A20" s="2">
        <v>2</v>
      </c>
      <c r="B20" s="1" t="s">
        <v>75</v>
      </c>
      <c r="C20" s="2">
        <v>153</v>
      </c>
      <c r="E20" s="2">
        <v>2</v>
      </c>
      <c r="F20" s="1" t="s">
        <v>105</v>
      </c>
      <c r="G20" s="2">
        <v>185</v>
      </c>
    </row>
    <row r="21" spans="1:11" ht="15" customHeight="1">
      <c r="A21" s="2">
        <v>3</v>
      </c>
      <c r="B21" s="1" t="s">
        <v>233</v>
      </c>
      <c r="C21" s="2">
        <v>154</v>
      </c>
      <c r="E21" s="2">
        <v>3</v>
      </c>
      <c r="F21" s="1" t="s">
        <v>190</v>
      </c>
      <c r="G21" s="2">
        <v>186</v>
      </c>
    </row>
    <row r="22" spans="1:11" ht="15" customHeight="1">
      <c r="A22" s="2">
        <v>4</v>
      </c>
      <c r="B22" s="1" t="s">
        <v>76</v>
      </c>
      <c r="C22" s="2">
        <v>154</v>
      </c>
      <c r="E22" s="2">
        <v>4</v>
      </c>
      <c r="F22" s="1" t="s">
        <v>191</v>
      </c>
      <c r="G22" s="2">
        <v>186</v>
      </c>
    </row>
    <row r="23" spans="1:11" ht="15" customHeight="1">
      <c r="A23" s="2">
        <v>5</v>
      </c>
      <c r="B23" s="1" t="s">
        <v>77</v>
      </c>
      <c r="C23" s="2">
        <v>154</v>
      </c>
      <c r="E23" s="2">
        <v>5</v>
      </c>
      <c r="F23" s="1" t="s">
        <v>106</v>
      </c>
      <c r="G23" s="2">
        <v>187</v>
      </c>
    </row>
    <row r="24" spans="1:11" ht="15" customHeight="1">
      <c r="A24" s="2">
        <v>6</v>
      </c>
      <c r="B24" s="1" t="s">
        <v>78</v>
      </c>
      <c r="C24" s="2">
        <v>155</v>
      </c>
      <c r="E24" s="2">
        <v>6</v>
      </c>
      <c r="F24" s="1" t="s">
        <v>107</v>
      </c>
    </row>
    <row r="25" spans="1:11" ht="15" customHeight="1">
      <c r="A25" s="2">
        <v>7</v>
      </c>
      <c r="B25" s="1" t="s">
        <v>151</v>
      </c>
      <c r="C25" s="2">
        <v>155</v>
      </c>
      <c r="F25" s="1" t="s">
        <v>133</v>
      </c>
      <c r="G25" s="2">
        <v>188</v>
      </c>
    </row>
    <row r="26" spans="1:11" ht="15" customHeight="1">
      <c r="A26" s="2">
        <v>8</v>
      </c>
      <c r="B26" s="1" t="s">
        <v>80</v>
      </c>
      <c r="C26" s="2">
        <v>156</v>
      </c>
      <c r="F26" s="1" t="s">
        <v>134</v>
      </c>
      <c r="G26" s="2">
        <v>188</v>
      </c>
    </row>
    <row r="27" spans="1:11" ht="15" customHeight="1">
      <c r="A27" s="2">
        <v>9</v>
      </c>
      <c r="B27" s="1" t="s">
        <v>79</v>
      </c>
      <c r="C27" s="2">
        <v>156</v>
      </c>
      <c r="E27" s="2">
        <v>7</v>
      </c>
      <c r="F27" s="1" t="s">
        <v>246</v>
      </c>
      <c r="K27" s="2" t="s">
        <v>170</v>
      </c>
    </row>
    <row r="28" spans="1:11" ht="15" customHeight="1">
      <c r="A28" s="2">
        <v>10</v>
      </c>
      <c r="B28" s="1" t="s">
        <v>81</v>
      </c>
      <c r="C28" s="2">
        <v>157</v>
      </c>
      <c r="F28" s="1" t="s">
        <v>133</v>
      </c>
      <c r="G28" s="2">
        <v>189</v>
      </c>
    </row>
    <row r="29" spans="1:11" ht="15" customHeight="1">
      <c r="A29" s="2">
        <v>11</v>
      </c>
      <c r="B29" s="1" t="s">
        <v>82</v>
      </c>
      <c r="C29" s="2">
        <v>157</v>
      </c>
      <c r="F29" s="1" t="s">
        <v>134</v>
      </c>
      <c r="G29" s="2">
        <v>189</v>
      </c>
    </row>
    <row r="30" spans="1:11" ht="15" customHeight="1">
      <c r="A30" s="2">
        <v>12</v>
      </c>
      <c r="B30" s="1" t="s">
        <v>83</v>
      </c>
      <c r="C30" s="2">
        <v>157</v>
      </c>
      <c r="E30" s="2">
        <v>8</v>
      </c>
      <c r="F30" s="1" t="s">
        <v>130</v>
      </c>
    </row>
    <row r="31" spans="1:11" ht="15" customHeight="1">
      <c r="A31" s="2">
        <v>13</v>
      </c>
      <c r="B31" s="1" t="s">
        <v>84</v>
      </c>
      <c r="C31" s="2">
        <v>158</v>
      </c>
      <c r="F31" s="1" t="s">
        <v>133</v>
      </c>
      <c r="G31" s="2">
        <v>190</v>
      </c>
    </row>
    <row r="32" spans="1:11" ht="15" customHeight="1">
      <c r="A32" s="2">
        <v>14</v>
      </c>
      <c r="B32" s="1" t="s">
        <v>85</v>
      </c>
      <c r="C32" s="2">
        <v>158</v>
      </c>
      <c r="F32" s="1" t="s">
        <v>134</v>
      </c>
      <c r="G32" s="2">
        <v>190</v>
      </c>
    </row>
    <row r="33" spans="1:7" ht="15" customHeight="1">
      <c r="A33" s="2">
        <v>15</v>
      </c>
      <c r="B33" s="1" t="s">
        <v>86</v>
      </c>
      <c r="C33" s="2">
        <v>158</v>
      </c>
      <c r="E33" s="2">
        <v>9</v>
      </c>
      <c r="F33" s="1" t="s">
        <v>131</v>
      </c>
      <c r="G33" s="2">
        <v>191</v>
      </c>
    </row>
    <row r="35" spans="1:7" ht="15" customHeight="1">
      <c r="B35" s="4" t="s">
        <v>251</v>
      </c>
      <c r="F35" s="4" t="s">
        <v>220</v>
      </c>
    </row>
    <row r="36" spans="1:7" ht="15" customHeight="1">
      <c r="A36" s="2">
        <v>1</v>
      </c>
      <c r="B36" s="1" t="s">
        <v>263</v>
      </c>
      <c r="C36" s="2">
        <v>159</v>
      </c>
      <c r="F36" s="1"/>
    </row>
    <row r="37" spans="1:7" ht="15" customHeight="1">
      <c r="A37" s="2">
        <v>2</v>
      </c>
      <c r="B37" s="1" t="s">
        <v>142</v>
      </c>
      <c r="C37" s="2">
        <v>160</v>
      </c>
    </row>
    <row r="38" spans="1:7" ht="15" customHeight="1">
      <c r="A38" s="2">
        <v>3</v>
      </c>
      <c r="B38" s="1" t="s">
        <v>87</v>
      </c>
      <c r="C38" s="2">
        <v>161</v>
      </c>
    </row>
    <row r="39" spans="1:7" ht="15" customHeight="1">
      <c r="A39" s="2">
        <v>4</v>
      </c>
      <c r="B39" s="1" t="s">
        <v>88</v>
      </c>
      <c r="C39" s="2">
        <v>162</v>
      </c>
    </row>
    <row r="40" spans="1:7" ht="15" customHeight="1">
      <c r="A40" s="2">
        <v>5</v>
      </c>
      <c r="B40" s="1" t="s">
        <v>89</v>
      </c>
      <c r="C40" s="2">
        <v>164</v>
      </c>
    </row>
    <row r="41" spans="1:7" ht="15" customHeight="1">
      <c r="A41" s="2">
        <v>6</v>
      </c>
      <c r="B41" s="1" t="s">
        <v>90</v>
      </c>
      <c r="C41" s="2">
        <v>166</v>
      </c>
    </row>
    <row r="42" spans="1:7" ht="15" customHeight="1">
      <c r="A42" s="2">
        <v>7</v>
      </c>
      <c r="B42" s="1" t="s">
        <v>225</v>
      </c>
      <c r="C42" s="2">
        <v>166</v>
      </c>
    </row>
    <row r="43" spans="1:7" ht="15" customHeight="1">
      <c r="A43" s="2">
        <v>8</v>
      </c>
      <c r="B43" s="1" t="s">
        <v>91</v>
      </c>
      <c r="C43" s="2">
        <v>166</v>
      </c>
    </row>
    <row r="44" spans="1:7" ht="15" customHeight="1">
      <c r="A44" s="2">
        <v>9</v>
      </c>
      <c r="B44" s="1" t="s">
        <v>92</v>
      </c>
      <c r="C44" s="2">
        <v>167</v>
      </c>
    </row>
    <row r="45" spans="1:7" ht="15" customHeight="1">
      <c r="A45" s="2">
        <v>10</v>
      </c>
      <c r="B45" s="1" t="s">
        <v>93</v>
      </c>
      <c r="C45" s="2">
        <v>167</v>
      </c>
      <c r="F45" s="4"/>
    </row>
    <row r="46" spans="1:7" ht="15" customHeight="1">
      <c r="A46" s="2">
        <v>11</v>
      </c>
      <c r="B46" s="1" t="s">
        <v>124</v>
      </c>
      <c r="C46" s="2">
        <v>167</v>
      </c>
      <c r="F46" s="1"/>
    </row>
    <row r="47" spans="1:7" ht="15" customHeight="1">
      <c r="A47" s="2">
        <v>12</v>
      </c>
      <c r="B47" s="1" t="s">
        <v>168</v>
      </c>
      <c r="C47" s="2">
        <v>167</v>
      </c>
    </row>
    <row r="48" spans="1:7" ht="15" customHeight="1">
      <c r="A48" s="2">
        <v>13</v>
      </c>
      <c r="B48" s="1" t="s">
        <v>108</v>
      </c>
      <c r="C48" s="2">
        <v>168</v>
      </c>
    </row>
    <row r="49" spans="1:3" ht="15" customHeight="1">
      <c r="A49" s="2">
        <v>14</v>
      </c>
      <c r="B49" s="1" t="s">
        <v>264</v>
      </c>
      <c r="C49" s="2">
        <v>169</v>
      </c>
    </row>
    <row r="51" spans="1:3" ht="15" customHeight="1">
      <c r="B51" s="4" t="s">
        <v>252</v>
      </c>
    </row>
    <row r="52" spans="1:3" ht="15" customHeight="1">
      <c r="A52" s="2">
        <v>1</v>
      </c>
      <c r="B52" s="1" t="s">
        <v>94</v>
      </c>
      <c r="C52" s="2">
        <v>170</v>
      </c>
    </row>
    <row r="53" spans="1:3" ht="15" customHeight="1">
      <c r="A53" s="2">
        <v>2</v>
      </c>
      <c r="B53" s="1" t="s">
        <v>95</v>
      </c>
      <c r="C53" s="2">
        <v>171</v>
      </c>
    </row>
    <row r="54" spans="1:3" ht="15" customHeight="1">
      <c r="A54" s="2">
        <v>3</v>
      </c>
      <c r="B54" s="1" t="s">
        <v>241</v>
      </c>
      <c r="C54" s="2">
        <v>171</v>
      </c>
    </row>
  </sheetData>
  <phoneticPr fontId="2"/>
  <printOptions horizontalCentered="1"/>
  <pageMargins left="0.39370078740157483" right="0.39370078740157483" top="0.59055118110236227" bottom="0.59055118110236227" header="0.11811023622047245" footer="0.11811023622047245"/>
  <pageSetup paperSize="9" scale="99" orientation="portrait" horizontalDpi="1200" verticalDpi="12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53F73-87E7-43D8-BBCC-4A5E2724191E}">
  <dimension ref="A1:H84"/>
  <sheetViews>
    <sheetView view="pageBreakPreview" topLeftCell="A46" zoomScaleNormal="115" zoomScaleSheetLayoutView="100" workbookViewId="0">
      <selection activeCell="E82" sqref="E82:H82"/>
    </sheetView>
  </sheetViews>
  <sheetFormatPr defaultColWidth="9" defaultRowHeight="23.25" customHeight="1"/>
  <cols>
    <col min="1" max="1" width="21.81640625" style="1455" customWidth="1"/>
    <col min="2" max="8" width="10.6328125" style="1455" customWidth="1"/>
    <col min="9" max="16384" width="9" style="1455"/>
  </cols>
  <sheetData>
    <row r="1" spans="1:8" ht="30" customHeight="1">
      <c r="A1" s="5169" t="s">
        <v>2039</v>
      </c>
      <c r="B1" s="5169"/>
      <c r="C1" s="5169"/>
      <c r="D1" s="5169"/>
    </row>
    <row r="2" spans="1:8" ht="15" customHeight="1" thickBot="1">
      <c r="A2" s="1456" t="s">
        <v>2040</v>
      </c>
    </row>
    <row r="3" spans="1:8" ht="18.75" customHeight="1" thickBot="1">
      <c r="A3" s="1457" t="s">
        <v>2041</v>
      </c>
      <c r="B3" s="5167" t="s">
        <v>2042</v>
      </c>
      <c r="C3" s="5167"/>
      <c r="D3" s="5167"/>
      <c r="E3" s="5167"/>
      <c r="F3" s="5167"/>
      <c r="G3" s="5167" t="s">
        <v>2043</v>
      </c>
      <c r="H3" s="5168"/>
    </row>
    <row r="4" spans="1:8" ht="33" customHeight="1" thickTop="1">
      <c r="A4" s="1458" t="s">
        <v>2044</v>
      </c>
      <c r="B4" s="5157" t="s">
        <v>2045</v>
      </c>
      <c r="C4" s="5157"/>
      <c r="D4" s="5157"/>
      <c r="E4" s="5157"/>
      <c r="F4" s="5157"/>
      <c r="G4" s="5158" t="s">
        <v>2046</v>
      </c>
      <c r="H4" s="5159"/>
    </row>
    <row r="5" spans="1:8" ht="33" customHeight="1">
      <c r="A5" s="1459" t="s">
        <v>2047</v>
      </c>
      <c r="B5" s="5157" t="s">
        <v>2048</v>
      </c>
      <c r="C5" s="5157"/>
      <c r="D5" s="5157"/>
      <c r="E5" s="5157"/>
      <c r="F5" s="5157"/>
      <c r="G5" s="5141" t="s">
        <v>2049</v>
      </c>
      <c r="H5" s="5153"/>
    </row>
    <row r="6" spans="1:8" ht="33" customHeight="1">
      <c r="A6" s="1459" t="s">
        <v>2050</v>
      </c>
      <c r="B6" s="5157" t="s">
        <v>2051</v>
      </c>
      <c r="C6" s="5157"/>
      <c r="D6" s="5157"/>
      <c r="E6" s="5157"/>
      <c r="F6" s="5157"/>
      <c r="G6" s="5141" t="s">
        <v>2052</v>
      </c>
      <c r="H6" s="5153"/>
    </row>
    <row r="7" spans="1:8" ht="33" customHeight="1">
      <c r="A7" s="1459" t="s">
        <v>2053</v>
      </c>
      <c r="B7" s="5157" t="s">
        <v>2054</v>
      </c>
      <c r="C7" s="5157"/>
      <c r="D7" s="5157"/>
      <c r="E7" s="5157"/>
      <c r="F7" s="5157"/>
      <c r="G7" s="5141" t="s">
        <v>2055</v>
      </c>
      <c r="H7" s="5153"/>
    </row>
    <row r="8" spans="1:8" ht="33" customHeight="1">
      <c r="A8" s="1459" t="s">
        <v>2056</v>
      </c>
      <c r="B8" s="5157" t="s">
        <v>2057</v>
      </c>
      <c r="C8" s="5157"/>
      <c r="D8" s="5157"/>
      <c r="E8" s="5157"/>
      <c r="F8" s="5157"/>
      <c r="G8" s="5141" t="s">
        <v>2058</v>
      </c>
      <c r="H8" s="5153"/>
    </row>
    <row r="9" spans="1:8" ht="33" customHeight="1">
      <c r="A9" s="1459" t="s">
        <v>2059</v>
      </c>
      <c r="B9" s="5157" t="s">
        <v>2060</v>
      </c>
      <c r="C9" s="5157"/>
      <c r="D9" s="5157"/>
      <c r="E9" s="5157"/>
      <c r="F9" s="5157"/>
      <c r="G9" s="5141" t="s">
        <v>2061</v>
      </c>
      <c r="H9" s="5153"/>
    </row>
    <row r="10" spans="1:8" ht="33" customHeight="1">
      <c r="A10" s="1459" t="s">
        <v>2062</v>
      </c>
      <c r="B10" s="5157" t="s">
        <v>2063</v>
      </c>
      <c r="C10" s="5157"/>
      <c r="D10" s="5157"/>
      <c r="E10" s="5157"/>
      <c r="F10" s="5157"/>
      <c r="G10" s="5141" t="s">
        <v>2028</v>
      </c>
      <c r="H10" s="5153"/>
    </row>
    <row r="11" spans="1:8" ht="33" customHeight="1">
      <c r="A11" s="1459" t="s">
        <v>2064</v>
      </c>
      <c r="B11" s="5157" t="s">
        <v>2065</v>
      </c>
      <c r="C11" s="5157"/>
      <c r="D11" s="5157"/>
      <c r="E11" s="5157"/>
      <c r="F11" s="5157"/>
      <c r="G11" s="5141" t="s">
        <v>2066</v>
      </c>
      <c r="H11" s="5153"/>
    </row>
    <row r="12" spans="1:8" ht="33" customHeight="1">
      <c r="A12" s="1459" t="s">
        <v>2067</v>
      </c>
      <c r="B12" s="5157" t="s">
        <v>2068</v>
      </c>
      <c r="C12" s="5157"/>
      <c r="D12" s="5157"/>
      <c r="E12" s="5157"/>
      <c r="F12" s="5157"/>
      <c r="G12" s="5141" t="s">
        <v>2069</v>
      </c>
      <c r="H12" s="5153"/>
    </row>
    <row r="13" spans="1:8" ht="33" customHeight="1">
      <c r="A13" s="1459" t="s">
        <v>2070</v>
      </c>
      <c r="B13" s="5157" t="s">
        <v>2071</v>
      </c>
      <c r="C13" s="5157"/>
      <c r="D13" s="5157"/>
      <c r="E13" s="5157"/>
      <c r="F13" s="5157"/>
      <c r="G13" s="5141" t="s">
        <v>2072</v>
      </c>
      <c r="H13" s="5153"/>
    </row>
    <row r="14" spans="1:8" ht="33" customHeight="1">
      <c r="A14" s="1459" t="s">
        <v>2073</v>
      </c>
      <c r="B14" s="5157" t="s">
        <v>2074</v>
      </c>
      <c r="C14" s="5157"/>
      <c r="D14" s="5157"/>
      <c r="E14" s="5157"/>
      <c r="F14" s="5157"/>
      <c r="G14" s="5141" t="s">
        <v>2075</v>
      </c>
      <c r="H14" s="5153"/>
    </row>
    <row r="15" spans="1:8" ht="33" customHeight="1">
      <c r="A15" s="1459" t="s">
        <v>2076</v>
      </c>
      <c r="B15" s="5157" t="s">
        <v>2077</v>
      </c>
      <c r="C15" s="5157"/>
      <c r="D15" s="5157"/>
      <c r="E15" s="5157"/>
      <c r="F15" s="5157"/>
      <c r="G15" s="5141" t="s">
        <v>2078</v>
      </c>
      <c r="H15" s="5153"/>
    </row>
    <row r="16" spans="1:8" ht="33" customHeight="1" thickBot="1">
      <c r="A16" s="1460" t="s">
        <v>2079</v>
      </c>
      <c r="B16" s="5128" t="s">
        <v>2080</v>
      </c>
      <c r="C16" s="5128"/>
      <c r="D16" s="5128"/>
      <c r="E16" s="5128"/>
      <c r="F16" s="5128"/>
      <c r="G16" s="5144" t="s">
        <v>2081</v>
      </c>
      <c r="H16" s="5146"/>
    </row>
    <row r="17" spans="1:8" ht="15" customHeight="1"/>
    <row r="18" spans="1:8" ht="15" customHeight="1" thickBot="1">
      <c r="A18" s="1456" t="s">
        <v>2082</v>
      </c>
    </row>
    <row r="19" spans="1:8" ht="18.75" customHeight="1" thickBot="1">
      <c r="A19" s="1457" t="s">
        <v>2041</v>
      </c>
      <c r="B19" s="5167" t="s">
        <v>2042</v>
      </c>
      <c r="C19" s="5167"/>
      <c r="D19" s="5167"/>
      <c r="E19" s="5167"/>
      <c r="F19" s="5167"/>
      <c r="G19" s="5167" t="s">
        <v>2043</v>
      </c>
      <c r="H19" s="5168"/>
    </row>
    <row r="20" spans="1:8" ht="33" customHeight="1" thickTop="1">
      <c r="A20" s="1461" t="s">
        <v>2083</v>
      </c>
      <c r="B20" s="5137" t="s">
        <v>2084</v>
      </c>
      <c r="C20" s="5138"/>
      <c r="D20" s="5138"/>
      <c r="E20" s="5138"/>
      <c r="F20" s="5150"/>
      <c r="G20" s="5165"/>
      <c r="H20" s="5166"/>
    </row>
    <row r="21" spans="1:8" ht="37.5" customHeight="1">
      <c r="A21" s="1459" t="s">
        <v>2085</v>
      </c>
      <c r="B21" s="5125" t="s">
        <v>2086</v>
      </c>
      <c r="C21" s="5126"/>
      <c r="D21" s="5126"/>
      <c r="E21" s="5126"/>
      <c r="F21" s="5142"/>
      <c r="G21" s="5124" t="s">
        <v>2087</v>
      </c>
      <c r="H21" s="5162"/>
    </row>
    <row r="22" spans="1:8" ht="37.5" customHeight="1">
      <c r="A22" s="1459" t="s">
        <v>2088</v>
      </c>
      <c r="B22" s="5125" t="s">
        <v>2089</v>
      </c>
      <c r="C22" s="5126"/>
      <c r="D22" s="5126"/>
      <c r="E22" s="5126"/>
      <c r="F22" s="5142"/>
      <c r="G22" s="5124" t="s">
        <v>2090</v>
      </c>
      <c r="H22" s="5162"/>
    </row>
    <row r="23" spans="1:8" ht="37.5" customHeight="1">
      <c r="A23" s="1459" t="s">
        <v>2091</v>
      </c>
      <c r="B23" s="5125" t="s">
        <v>2092</v>
      </c>
      <c r="C23" s="5126"/>
      <c r="D23" s="5126"/>
      <c r="E23" s="5126"/>
      <c r="F23" s="5142"/>
      <c r="G23" s="5124" t="s">
        <v>2093</v>
      </c>
      <c r="H23" s="5162"/>
    </row>
    <row r="24" spans="1:8" ht="37.5" customHeight="1">
      <c r="A24" s="1459" t="s">
        <v>2094</v>
      </c>
      <c r="B24" s="5125" t="s">
        <v>2095</v>
      </c>
      <c r="C24" s="5126"/>
      <c r="D24" s="5126"/>
      <c r="E24" s="5126"/>
      <c r="F24" s="5142"/>
      <c r="G24" s="5124" t="s">
        <v>2096</v>
      </c>
      <c r="H24" s="5162"/>
    </row>
    <row r="25" spans="1:8" ht="37.5" customHeight="1">
      <c r="A25" s="1459" t="s">
        <v>2097</v>
      </c>
      <c r="B25" s="5125" t="s">
        <v>2098</v>
      </c>
      <c r="C25" s="5126"/>
      <c r="D25" s="5126"/>
      <c r="E25" s="5126"/>
      <c r="F25" s="5142"/>
      <c r="G25" s="5124" t="s">
        <v>2099</v>
      </c>
      <c r="H25" s="5162"/>
    </row>
    <row r="26" spans="1:8" ht="37.5" customHeight="1">
      <c r="A26" s="1459" t="s">
        <v>2100</v>
      </c>
      <c r="B26" s="5125" t="s">
        <v>2101</v>
      </c>
      <c r="C26" s="5126"/>
      <c r="D26" s="5126"/>
      <c r="E26" s="5126"/>
      <c r="F26" s="5142"/>
      <c r="G26" s="5124" t="s">
        <v>2029</v>
      </c>
      <c r="H26" s="5162"/>
    </row>
    <row r="27" spans="1:8" ht="37.5" customHeight="1">
      <c r="A27" s="1458" t="s">
        <v>2102</v>
      </c>
      <c r="B27" s="5157" t="s">
        <v>2103</v>
      </c>
      <c r="C27" s="5157"/>
      <c r="D27" s="5157"/>
      <c r="E27" s="5157"/>
      <c r="F27" s="5157"/>
      <c r="G27" s="5157" t="s">
        <v>2030</v>
      </c>
      <c r="H27" s="5164"/>
    </row>
    <row r="28" spans="1:8" ht="37.5" customHeight="1">
      <c r="A28" s="1459" t="s">
        <v>2104</v>
      </c>
      <c r="B28" s="5124" t="s">
        <v>2105</v>
      </c>
      <c r="C28" s="5124"/>
      <c r="D28" s="5124"/>
      <c r="E28" s="5124"/>
      <c r="F28" s="5124"/>
      <c r="G28" s="5124" t="s">
        <v>2106</v>
      </c>
      <c r="H28" s="5162"/>
    </row>
    <row r="29" spans="1:8" ht="37.5" customHeight="1">
      <c r="A29" s="1459" t="s">
        <v>2107</v>
      </c>
      <c r="B29" s="5124" t="s">
        <v>2108</v>
      </c>
      <c r="C29" s="5124"/>
      <c r="D29" s="5124"/>
      <c r="E29" s="5124"/>
      <c r="F29" s="5124"/>
      <c r="G29" s="5124" t="s">
        <v>2030</v>
      </c>
      <c r="H29" s="5162"/>
    </row>
    <row r="30" spans="1:8" ht="37.5" customHeight="1">
      <c r="A30" s="1459" t="s">
        <v>2109</v>
      </c>
      <c r="B30" s="5125" t="s">
        <v>2110</v>
      </c>
      <c r="C30" s="5126"/>
      <c r="D30" s="5126"/>
      <c r="E30" s="5126"/>
      <c r="F30" s="5142"/>
      <c r="G30" s="5124" t="s">
        <v>2030</v>
      </c>
      <c r="H30" s="5162"/>
    </row>
    <row r="31" spans="1:8" ht="61.5" customHeight="1" thickBot="1">
      <c r="A31" s="1462" t="s">
        <v>2111</v>
      </c>
      <c r="B31" s="5129" t="s">
        <v>2112</v>
      </c>
      <c r="C31" s="5160"/>
      <c r="D31" s="5160"/>
      <c r="E31" s="5160"/>
      <c r="F31" s="5160"/>
      <c r="G31" s="5129" t="s">
        <v>2030</v>
      </c>
      <c r="H31" s="5163"/>
    </row>
    <row r="32" spans="1:8" ht="18" customHeight="1"/>
    <row r="33" spans="1:8" ht="13.5" thickBot="1">
      <c r="A33" s="1455" t="s">
        <v>2113</v>
      </c>
    </row>
    <row r="34" spans="1:8" ht="18.75" customHeight="1" thickBot="1">
      <c r="A34" s="1457" t="s">
        <v>2041</v>
      </c>
      <c r="B34" s="5132" t="s">
        <v>2042</v>
      </c>
      <c r="C34" s="5133"/>
      <c r="D34" s="5134"/>
      <c r="E34" s="1463" t="s">
        <v>2114</v>
      </c>
      <c r="F34" s="1463" t="s">
        <v>2115</v>
      </c>
      <c r="G34" s="1463" t="s">
        <v>2116</v>
      </c>
      <c r="H34" s="1464" t="s">
        <v>2117</v>
      </c>
    </row>
    <row r="35" spans="1:8" ht="45" customHeight="1" thickTop="1">
      <c r="A35" s="1458" t="s">
        <v>2118</v>
      </c>
      <c r="B35" s="5157" t="s">
        <v>2119</v>
      </c>
      <c r="C35" s="5157"/>
      <c r="D35" s="5157"/>
      <c r="E35" s="1465" t="s">
        <v>2120</v>
      </c>
      <c r="F35" s="1466" t="s">
        <v>2121</v>
      </c>
      <c r="G35" s="1467" t="s">
        <v>2122</v>
      </c>
      <c r="H35" s="1468" t="s">
        <v>2123</v>
      </c>
    </row>
    <row r="36" spans="1:8" ht="45" customHeight="1">
      <c r="A36" s="1459" t="s">
        <v>2124</v>
      </c>
      <c r="B36" s="5124" t="s">
        <v>2125</v>
      </c>
      <c r="C36" s="5124"/>
      <c r="D36" s="5124"/>
      <c r="E36" s="1469" t="s">
        <v>2120</v>
      </c>
      <c r="F36" s="1470" t="s">
        <v>2121</v>
      </c>
      <c r="G36" s="1471" t="s">
        <v>2126</v>
      </c>
      <c r="H36" s="1472" t="s">
        <v>2127</v>
      </c>
    </row>
    <row r="37" spans="1:8" ht="45" customHeight="1">
      <c r="A37" s="1459" t="s">
        <v>2128</v>
      </c>
      <c r="B37" s="5124" t="s">
        <v>2129</v>
      </c>
      <c r="C37" s="5124"/>
      <c r="D37" s="5124"/>
      <c r="E37" s="1469" t="s">
        <v>2120</v>
      </c>
      <c r="F37" s="1470" t="s">
        <v>2130</v>
      </c>
      <c r="G37" s="1471" t="s">
        <v>2131</v>
      </c>
      <c r="H37" s="1472" t="s">
        <v>2132</v>
      </c>
    </row>
    <row r="38" spans="1:8" ht="45" customHeight="1">
      <c r="A38" s="1459" t="s">
        <v>2133</v>
      </c>
      <c r="B38" s="5124" t="s">
        <v>2134</v>
      </c>
      <c r="C38" s="5124"/>
      <c r="D38" s="5124"/>
      <c r="E38" s="1469" t="s">
        <v>2120</v>
      </c>
      <c r="F38" s="1471" t="s">
        <v>2135</v>
      </c>
      <c r="G38" s="1471" t="s">
        <v>2136</v>
      </c>
      <c r="H38" s="1473" t="s">
        <v>2137</v>
      </c>
    </row>
    <row r="39" spans="1:8" ht="45" customHeight="1">
      <c r="A39" s="1459" t="s">
        <v>2138</v>
      </c>
      <c r="B39" s="5124" t="s">
        <v>2139</v>
      </c>
      <c r="C39" s="5124"/>
      <c r="D39" s="5124"/>
      <c r="E39" s="1469" t="s">
        <v>2140</v>
      </c>
      <c r="F39" s="1471" t="s">
        <v>2141</v>
      </c>
      <c r="G39" s="1471" t="s">
        <v>2142</v>
      </c>
      <c r="H39" s="1473" t="s">
        <v>2143</v>
      </c>
    </row>
    <row r="40" spans="1:8" ht="45" customHeight="1">
      <c r="A40" s="1459" t="s">
        <v>2144</v>
      </c>
      <c r="B40" s="5124" t="s">
        <v>2145</v>
      </c>
      <c r="C40" s="5124"/>
      <c r="D40" s="5124"/>
      <c r="E40" s="1469" t="s">
        <v>2120</v>
      </c>
      <c r="F40" s="1471" t="s">
        <v>2141</v>
      </c>
      <c r="G40" s="1471" t="s">
        <v>2146</v>
      </c>
      <c r="H40" s="1473" t="s">
        <v>2147</v>
      </c>
    </row>
    <row r="41" spans="1:8" ht="45" customHeight="1">
      <c r="A41" s="1459" t="s">
        <v>2148</v>
      </c>
      <c r="B41" s="5124" t="s">
        <v>2149</v>
      </c>
      <c r="C41" s="5124"/>
      <c r="D41" s="5124"/>
      <c r="E41" s="1469" t="s">
        <v>2120</v>
      </c>
      <c r="F41" s="1471" t="s">
        <v>2130</v>
      </c>
      <c r="G41" s="1471" t="s">
        <v>2150</v>
      </c>
      <c r="H41" s="1473" t="s">
        <v>2151</v>
      </c>
    </row>
    <row r="42" spans="1:8" ht="45" customHeight="1">
      <c r="A42" s="1459" t="s">
        <v>2152</v>
      </c>
      <c r="B42" s="5124" t="s">
        <v>2153</v>
      </c>
      <c r="C42" s="5124"/>
      <c r="D42" s="5124"/>
      <c r="E42" s="1469" t="s">
        <v>2120</v>
      </c>
      <c r="F42" s="1471" t="s">
        <v>2154</v>
      </c>
      <c r="G42" s="1471" t="s">
        <v>2155</v>
      </c>
      <c r="H42" s="1473" t="s">
        <v>2156</v>
      </c>
    </row>
    <row r="43" spans="1:8" ht="58.5" customHeight="1">
      <c r="A43" s="1459" t="s">
        <v>2157</v>
      </c>
      <c r="B43" s="5124" t="s">
        <v>2158</v>
      </c>
      <c r="C43" s="5124"/>
      <c r="D43" s="5124"/>
      <c r="E43" s="1469" t="s">
        <v>2120</v>
      </c>
      <c r="F43" s="1471" t="s">
        <v>2159</v>
      </c>
      <c r="G43" s="1471" t="s">
        <v>2160</v>
      </c>
      <c r="H43" s="1473" t="s">
        <v>2161</v>
      </c>
    </row>
    <row r="44" spans="1:8" ht="45" customHeight="1">
      <c r="A44" s="1459" t="s">
        <v>2162</v>
      </c>
      <c r="B44" s="5124" t="s">
        <v>2163</v>
      </c>
      <c r="C44" s="5124"/>
      <c r="D44" s="5124"/>
      <c r="E44" s="1469" t="s">
        <v>2164</v>
      </c>
      <c r="F44" s="1471" t="s">
        <v>2165</v>
      </c>
      <c r="G44" s="1471" t="s">
        <v>2166</v>
      </c>
      <c r="H44" s="1473" t="s">
        <v>2167</v>
      </c>
    </row>
    <row r="45" spans="1:8" ht="58.5" customHeight="1">
      <c r="A45" s="1459" t="s">
        <v>2168</v>
      </c>
      <c r="B45" s="5124" t="s">
        <v>2169</v>
      </c>
      <c r="C45" s="5124"/>
      <c r="D45" s="5124"/>
      <c r="E45" s="1469" t="s">
        <v>2170</v>
      </c>
      <c r="F45" s="1471" t="s">
        <v>2121</v>
      </c>
      <c r="G45" s="1471" t="s">
        <v>2171</v>
      </c>
      <c r="H45" s="1473" t="s">
        <v>2172</v>
      </c>
    </row>
    <row r="46" spans="1:8" ht="58.5" customHeight="1">
      <c r="A46" s="1459" t="s">
        <v>2173</v>
      </c>
      <c r="B46" s="5124" t="s">
        <v>2174</v>
      </c>
      <c r="C46" s="5124"/>
      <c r="D46" s="5124"/>
      <c r="E46" s="1469" t="s">
        <v>2175</v>
      </c>
      <c r="F46" s="1471" t="s">
        <v>2159</v>
      </c>
      <c r="G46" s="1471" t="s">
        <v>2176</v>
      </c>
      <c r="H46" s="1473" t="s">
        <v>2177</v>
      </c>
    </row>
    <row r="47" spans="1:8" ht="71.25" customHeight="1" thickBot="1">
      <c r="A47" s="1474" t="s">
        <v>2178</v>
      </c>
      <c r="B47" s="5129" t="s">
        <v>2179</v>
      </c>
      <c r="C47" s="5160"/>
      <c r="D47" s="5161"/>
      <c r="E47" s="1475" t="s">
        <v>2164</v>
      </c>
      <c r="F47" s="1476" t="s">
        <v>2180</v>
      </c>
      <c r="G47" s="1477" t="s">
        <v>2181</v>
      </c>
      <c r="H47" s="1478" t="s">
        <v>2182</v>
      </c>
    </row>
    <row r="48" spans="1:8" ht="13.5" thickBot="1">
      <c r="A48" s="1455" t="s">
        <v>2113</v>
      </c>
    </row>
    <row r="49" spans="1:8" ht="18.75" customHeight="1" thickBot="1">
      <c r="A49" s="1457" t="s">
        <v>2041</v>
      </c>
      <c r="B49" s="5132" t="s">
        <v>2042</v>
      </c>
      <c r="C49" s="5133"/>
      <c r="D49" s="5134"/>
      <c r="E49" s="1463" t="s">
        <v>2114</v>
      </c>
      <c r="F49" s="1463" t="s">
        <v>2115</v>
      </c>
      <c r="G49" s="1463" t="s">
        <v>2116</v>
      </c>
      <c r="H49" s="1464" t="s">
        <v>2117</v>
      </c>
    </row>
    <row r="50" spans="1:8" ht="105" customHeight="1" thickTop="1">
      <c r="A50" s="1479" t="s">
        <v>2183</v>
      </c>
      <c r="B50" s="5124" t="s">
        <v>2184</v>
      </c>
      <c r="C50" s="5124"/>
      <c r="D50" s="5124"/>
      <c r="E50" s="1470" t="s">
        <v>2185</v>
      </c>
      <c r="F50" s="1471" t="s">
        <v>2186</v>
      </c>
      <c r="G50" s="1471" t="s">
        <v>2187</v>
      </c>
      <c r="H50" s="1473" t="s">
        <v>2188</v>
      </c>
    </row>
    <row r="51" spans="1:8" ht="71.25" customHeight="1">
      <c r="A51" s="1479" t="s">
        <v>2189</v>
      </c>
      <c r="B51" s="5124" t="s">
        <v>2190</v>
      </c>
      <c r="C51" s="5124"/>
      <c r="D51" s="5124"/>
      <c r="E51" s="1470" t="s">
        <v>2191</v>
      </c>
      <c r="F51" s="1470" t="s">
        <v>2192</v>
      </c>
      <c r="G51" s="1471" t="s">
        <v>2193</v>
      </c>
      <c r="H51" s="1480" t="s">
        <v>2194</v>
      </c>
    </row>
    <row r="52" spans="1:8" ht="96.75" customHeight="1" thickBot="1">
      <c r="A52" s="1460" t="s">
        <v>2195</v>
      </c>
      <c r="B52" s="5129" t="s">
        <v>2196</v>
      </c>
      <c r="C52" s="5160"/>
      <c r="D52" s="5161"/>
      <c r="E52" s="1481" t="s">
        <v>2197</v>
      </c>
      <c r="F52" s="1481" t="s">
        <v>2198</v>
      </c>
      <c r="G52" s="1482" t="s">
        <v>2199</v>
      </c>
      <c r="H52" s="1478" t="s">
        <v>2200</v>
      </c>
    </row>
    <row r="53" spans="1:8" ht="18" customHeight="1">
      <c r="A53" s="1456"/>
      <c r="C53" s="1483"/>
      <c r="D53" s="1483"/>
      <c r="E53" s="1483"/>
      <c r="F53" s="1484"/>
    </row>
    <row r="54" spans="1:8" ht="15" customHeight="1" thickBot="1">
      <c r="A54" s="5156" t="s">
        <v>2201</v>
      </c>
      <c r="B54" s="5156"/>
      <c r="C54" s="5156"/>
      <c r="D54" s="1483"/>
      <c r="E54" s="1483"/>
      <c r="F54" s="1484"/>
    </row>
    <row r="55" spans="1:8" ht="18.75" customHeight="1" thickBot="1">
      <c r="A55" s="1457" t="s">
        <v>2041</v>
      </c>
      <c r="B55" s="5132" t="s">
        <v>2202</v>
      </c>
      <c r="C55" s="5133"/>
      <c r="D55" s="5133"/>
      <c r="E55" s="5133"/>
      <c r="F55" s="5134"/>
      <c r="G55" s="5132" t="s">
        <v>2117</v>
      </c>
      <c r="H55" s="5135"/>
    </row>
    <row r="56" spans="1:8" ht="37.5" customHeight="1" thickTop="1">
      <c r="A56" s="1458" t="s">
        <v>2203</v>
      </c>
      <c r="B56" s="5157" t="s">
        <v>2204</v>
      </c>
      <c r="C56" s="5157"/>
      <c r="D56" s="5157"/>
      <c r="E56" s="5157"/>
      <c r="F56" s="5157"/>
      <c r="G56" s="5158" t="s">
        <v>2205</v>
      </c>
      <c r="H56" s="5159"/>
    </row>
    <row r="57" spans="1:8" ht="37.5" customHeight="1">
      <c r="A57" s="1459" t="s">
        <v>2206</v>
      </c>
      <c r="B57" s="5124" t="s">
        <v>2207</v>
      </c>
      <c r="C57" s="5124"/>
      <c r="D57" s="5124"/>
      <c r="E57" s="5124"/>
      <c r="F57" s="5124"/>
      <c r="G57" s="5141" t="s">
        <v>2208</v>
      </c>
      <c r="H57" s="5153"/>
    </row>
    <row r="58" spans="1:8" ht="37.5" customHeight="1">
      <c r="A58" s="1459" t="s">
        <v>2209</v>
      </c>
      <c r="B58" s="5124" t="s">
        <v>2210</v>
      </c>
      <c r="C58" s="5124"/>
      <c r="D58" s="5124"/>
      <c r="E58" s="5124"/>
      <c r="F58" s="5124"/>
      <c r="G58" s="5154" t="s">
        <v>2211</v>
      </c>
      <c r="H58" s="5155"/>
    </row>
    <row r="59" spans="1:8" ht="37.5" customHeight="1">
      <c r="A59" s="1459" t="s">
        <v>2212</v>
      </c>
      <c r="B59" s="5124" t="s">
        <v>2213</v>
      </c>
      <c r="C59" s="5124"/>
      <c r="D59" s="5124"/>
      <c r="E59" s="5124"/>
      <c r="F59" s="5124"/>
      <c r="G59" s="5154" t="s">
        <v>2211</v>
      </c>
      <c r="H59" s="5155"/>
    </row>
    <row r="60" spans="1:8" ht="37.5" customHeight="1">
      <c r="A60" s="1459" t="s">
        <v>2214</v>
      </c>
      <c r="B60" s="5124" t="s">
        <v>2215</v>
      </c>
      <c r="C60" s="5124"/>
      <c r="D60" s="5124"/>
      <c r="E60" s="5124"/>
      <c r="F60" s="5124"/>
      <c r="G60" s="5141" t="s">
        <v>2216</v>
      </c>
      <c r="H60" s="5153"/>
    </row>
    <row r="61" spans="1:8" ht="37.5" customHeight="1">
      <c r="A61" s="1459" t="s">
        <v>2217</v>
      </c>
      <c r="B61" s="5124" t="s">
        <v>2218</v>
      </c>
      <c r="C61" s="5124"/>
      <c r="D61" s="5124"/>
      <c r="E61" s="5124"/>
      <c r="F61" s="5124"/>
      <c r="G61" s="5141" t="s">
        <v>2219</v>
      </c>
      <c r="H61" s="5153"/>
    </row>
    <row r="62" spans="1:8" ht="37.5" customHeight="1">
      <c r="A62" s="1459" t="s">
        <v>2220</v>
      </c>
      <c r="B62" s="5124" t="s">
        <v>2221</v>
      </c>
      <c r="C62" s="5124"/>
      <c r="D62" s="5124"/>
      <c r="E62" s="5124"/>
      <c r="F62" s="5124"/>
      <c r="G62" s="5141" t="s">
        <v>2222</v>
      </c>
      <c r="H62" s="5153"/>
    </row>
    <row r="63" spans="1:8" ht="37.5" customHeight="1">
      <c r="A63" s="1459" t="s">
        <v>2223</v>
      </c>
      <c r="B63" s="5124" t="s">
        <v>2224</v>
      </c>
      <c r="C63" s="5124"/>
      <c r="D63" s="5124"/>
      <c r="E63" s="5124"/>
      <c r="F63" s="5124"/>
      <c r="G63" s="5141" t="s">
        <v>2225</v>
      </c>
      <c r="H63" s="5153"/>
    </row>
    <row r="64" spans="1:8" ht="45.75" customHeight="1" thickBot="1">
      <c r="A64" s="1460" t="s">
        <v>2226</v>
      </c>
      <c r="B64" s="5128" t="s">
        <v>2227</v>
      </c>
      <c r="C64" s="5128"/>
      <c r="D64" s="5128"/>
      <c r="E64" s="5128"/>
      <c r="F64" s="5128"/>
      <c r="G64" s="5144" t="s">
        <v>2228</v>
      </c>
      <c r="H64" s="5146"/>
    </row>
    <row r="65" spans="1:8" ht="18" customHeight="1"/>
    <row r="66" spans="1:8" ht="15" customHeight="1" thickBot="1">
      <c r="A66" s="1455" t="s">
        <v>2229</v>
      </c>
    </row>
    <row r="67" spans="1:8" ht="18.75" customHeight="1" thickBot="1">
      <c r="A67" s="5147" t="s">
        <v>2230</v>
      </c>
      <c r="B67" s="5134"/>
      <c r="C67" s="1485" t="s">
        <v>2231</v>
      </c>
      <c r="D67" s="5132" t="s">
        <v>2232</v>
      </c>
      <c r="E67" s="5133"/>
      <c r="F67" s="5134"/>
      <c r="G67" s="5132" t="s">
        <v>2117</v>
      </c>
      <c r="H67" s="5135"/>
    </row>
    <row r="68" spans="1:8" ht="37.5" customHeight="1" thickTop="1">
      <c r="A68" s="5148" t="s">
        <v>2233</v>
      </c>
      <c r="B68" s="5149"/>
      <c r="C68" s="1486" t="s">
        <v>2234</v>
      </c>
      <c r="D68" s="5137" t="s">
        <v>2235</v>
      </c>
      <c r="E68" s="5138"/>
      <c r="F68" s="5150"/>
      <c r="G68" s="5151" t="s">
        <v>2236</v>
      </c>
      <c r="H68" s="5152"/>
    </row>
    <row r="69" spans="1:8" ht="33" customHeight="1">
      <c r="A69" s="5140" t="s">
        <v>2237</v>
      </c>
      <c r="B69" s="5141"/>
      <c r="C69" s="1487" t="s">
        <v>2238</v>
      </c>
      <c r="D69" s="5125" t="s">
        <v>2239</v>
      </c>
      <c r="E69" s="5126"/>
      <c r="F69" s="5142"/>
      <c r="G69" s="5125" t="s">
        <v>2240</v>
      </c>
      <c r="H69" s="5127"/>
    </row>
    <row r="70" spans="1:8" ht="33" customHeight="1">
      <c r="A70" s="5140" t="s">
        <v>2241</v>
      </c>
      <c r="B70" s="5141"/>
      <c r="C70" s="1487" t="s">
        <v>2242</v>
      </c>
      <c r="D70" s="5125" t="s">
        <v>2243</v>
      </c>
      <c r="E70" s="5126"/>
      <c r="F70" s="5142"/>
      <c r="G70" s="5125" t="s">
        <v>2244</v>
      </c>
      <c r="H70" s="5127"/>
    </row>
    <row r="71" spans="1:8" ht="37.5" customHeight="1">
      <c r="A71" s="5140" t="s">
        <v>2245</v>
      </c>
      <c r="B71" s="5141"/>
      <c r="C71" s="1487" t="s">
        <v>2242</v>
      </c>
      <c r="D71" s="5125" t="s">
        <v>2246</v>
      </c>
      <c r="E71" s="5126"/>
      <c r="F71" s="5142"/>
      <c r="G71" s="5125" t="s">
        <v>2247</v>
      </c>
      <c r="H71" s="5127"/>
    </row>
    <row r="72" spans="1:8" ht="37.5" customHeight="1" thickBot="1">
      <c r="A72" s="5143" t="s">
        <v>2248</v>
      </c>
      <c r="B72" s="5144"/>
      <c r="C72" s="1488" t="s">
        <v>2249</v>
      </c>
      <c r="D72" s="5129" t="s">
        <v>2250</v>
      </c>
      <c r="E72" s="5130"/>
      <c r="F72" s="5145"/>
      <c r="G72" s="5129" t="s">
        <v>2251</v>
      </c>
      <c r="H72" s="5131"/>
    </row>
    <row r="73" spans="1:8" ht="15" customHeight="1"/>
    <row r="74" spans="1:8" ht="15" customHeight="1" thickBot="1">
      <c r="A74" s="1456" t="s">
        <v>2252</v>
      </c>
    </row>
    <row r="75" spans="1:8" ht="18.75" customHeight="1" thickBot="1">
      <c r="A75" s="1489" t="s">
        <v>2253</v>
      </c>
      <c r="B75" s="5132" t="s">
        <v>2254</v>
      </c>
      <c r="C75" s="5133"/>
      <c r="D75" s="5134"/>
      <c r="E75" s="5132" t="s">
        <v>2255</v>
      </c>
      <c r="F75" s="5133"/>
      <c r="G75" s="5133"/>
      <c r="H75" s="5135"/>
    </row>
    <row r="76" spans="1:8" ht="37.5" customHeight="1" thickTop="1">
      <c r="A76" s="1490" t="s">
        <v>2256</v>
      </c>
      <c r="B76" s="5136" t="s">
        <v>2257</v>
      </c>
      <c r="C76" s="5136"/>
      <c r="D76" s="5136"/>
      <c r="E76" s="5137" t="s">
        <v>2258</v>
      </c>
      <c r="F76" s="5138"/>
      <c r="G76" s="5138"/>
      <c r="H76" s="5139"/>
    </row>
    <row r="77" spans="1:8" ht="37.5" customHeight="1">
      <c r="A77" s="1459" t="s">
        <v>2259</v>
      </c>
      <c r="B77" s="5124" t="s">
        <v>2260</v>
      </c>
      <c r="C77" s="5124"/>
      <c r="D77" s="5124"/>
      <c r="E77" s="5125" t="s">
        <v>2261</v>
      </c>
      <c r="F77" s="5126"/>
      <c r="G77" s="5126"/>
      <c r="H77" s="5127"/>
    </row>
    <row r="78" spans="1:8" ht="37.5" customHeight="1">
      <c r="A78" s="1459" t="s">
        <v>2262</v>
      </c>
      <c r="B78" s="5124" t="s">
        <v>2263</v>
      </c>
      <c r="C78" s="5124"/>
      <c r="D78" s="5124"/>
      <c r="E78" s="5125" t="s">
        <v>2264</v>
      </c>
      <c r="F78" s="5126"/>
      <c r="G78" s="5126"/>
      <c r="H78" s="5127"/>
    </row>
    <row r="79" spans="1:8" ht="37.5" customHeight="1">
      <c r="A79" s="1459" t="s">
        <v>2265</v>
      </c>
      <c r="B79" s="5124" t="s">
        <v>2266</v>
      </c>
      <c r="C79" s="5124"/>
      <c r="D79" s="5124"/>
      <c r="E79" s="5125" t="s">
        <v>2267</v>
      </c>
      <c r="F79" s="5126"/>
      <c r="G79" s="5126"/>
      <c r="H79" s="5127"/>
    </row>
    <row r="80" spans="1:8" ht="37.5" customHeight="1">
      <c r="A80" s="1459" t="s">
        <v>2268</v>
      </c>
      <c r="B80" s="5124" t="s">
        <v>2269</v>
      </c>
      <c r="C80" s="5124"/>
      <c r="D80" s="5124"/>
      <c r="E80" s="5125" t="s">
        <v>2270</v>
      </c>
      <c r="F80" s="5126"/>
      <c r="G80" s="5126"/>
      <c r="H80" s="5127"/>
    </row>
    <row r="81" spans="1:8" ht="37.5" customHeight="1">
      <c r="A81" s="1459" t="s">
        <v>2271</v>
      </c>
      <c r="B81" s="5124" t="s">
        <v>2272</v>
      </c>
      <c r="C81" s="5124"/>
      <c r="D81" s="5124"/>
      <c r="E81" s="5125" t="s">
        <v>2273</v>
      </c>
      <c r="F81" s="5126"/>
      <c r="G81" s="5126"/>
      <c r="H81" s="5127"/>
    </row>
    <row r="82" spans="1:8" ht="37.5" customHeight="1">
      <c r="A82" s="1459" t="s">
        <v>2274</v>
      </c>
      <c r="B82" s="5124" t="s">
        <v>2275</v>
      </c>
      <c r="C82" s="5124"/>
      <c r="D82" s="5124"/>
      <c r="E82" s="5125" t="s">
        <v>2276</v>
      </c>
      <c r="F82" s="5126"/>
      <c r="G82" s="5126"/>
      <c r="H82" s="5127"/>
    </row>
    <row r="83" spans="1:8" ht="37.5" customHeight="1" thickBot="1">
      <c r="A83" s="1474" t="s">
        <v>2277</v>
      </c>
      <c r="B83" s="5128" t="s">
        <v>2278</v>
      </c>
      <c r="C83" s="5128"/>
      <c r="D83" s="5128"/>
      <c r="E83" s="5129" t="s">
        <v>2279</v>
      </c>
      <c r="F83" s="5130"/>
      <c r="G83" s="5130"/>
      <c r="H83" s="5131"/>
    </row>
    <row r="84" spans="1:8" ht="15" customHeight="1">
      <c r="A84" s="1491"/>
      <c r="B84" s="1483"/>
      <c r="C84" s="1483"/>
      <c r="D84" s="1483"/>
      <c r="E84" s="1483"/>
      <c r="F84" s="1483"/>
      <c r="G84" s="5122" t="s">
        <v>2280</v>
      </c>
      <c r="H84" s="5123"/>
    </row>
  </sheetData>
  <mergeCells count="131">
    <mergeCell ref="A1:D1"/>
    <mergeCell ref="B3:F3"/>
    <mergeCell ref="G3:H3"/>
    <mergeCell ref="B4:F4"/>
    <mergeCell ref="G4:H4"/>
    <mergeCell ref="B5:F5"/>
    <mergeCell ref="G5:H5"/>
    <mergeCell ref="B9:F9"/>
    <mergeCell ref="G9:H9"/>
    <mergeCell ref="B10:F10"/>
    <mergeCell ref="G10:H10"/>
    <mergeCell ref="B11:F11"/>
    <mergeCell ref="G11:H11"/>
    <mergeCell ref="B6:F6"/>
    <mergeCell ref="G6:H6"/>
    <mergeCell ref="B7:F7"/>
    <mergeCell ref="G7:H7"/>
    <mergeCell ref="B8:F8"/>
    <mergeCell ref="G8:H8"/>
    <mergeCell ref="B15:F15"/>
    <mergeCell ref="G15:H15"/>
    <mergeCell ref="B16:F16"/>
    <mergeCell ref="G16:H16"/>
    <mergeCell ref="B19:F19"/>
    <mergeCell ref="G19:H19"/>
    <mergeCell ref="B12:F12"/>
    <mergeCell ref="G12:H12"/>
    <mergeCell ref="B13:F13"/>
    <mergeCell ref="G13:H13"/>
    <mergeCell ref="B14:F14"/>
    <mergeCell ref="G14:H14"/>
    <mergeCell ref="B23:F23"/>
    <mergeCell ref="G23:H23"/>
    <mergeCell ref="B24:F24"/>
    <mergeCell ref="G24:H24"/>
    <mergeCell ref="B25:F25"/>
    <mergeCell ref="G25:H25"/>
    <mergeCell ref="B20:F20"/>
    <mergeCell ref="G20:H20"/>
    <mergeCell ref="B21:F21"/>
    <mergeCell ref="G21:H21"/>
    <mergeCell ref="B22:F22"/>
    <mergeCell ref="G22:H22"/>
    <mergeCell ref="B29:F29"/>
    <mergeCell ref="G29:H29"/>
    <mergeCell ref="B30:F30"/>
    <mergeCell ref="G30:H30"/>
    <mergeCell ref="B31:F31"/>
    <mergeCell ref="G31:H31"/>
    <mergeCell ref="B26:F26"/>
    <mergeCell ref="G26:H26"/>
    <mergeCell ref="B27:F27"/>
    <mergeCell ref="G27:H27"/>
    <mergeCell ref="B28:F28"/>
    <mergeCell ref="G28:H28"/>
    <mergeCell ref="B40:D40"/>
    <mergeCell ref="B41:D41"/>
    <mergeCell ref="B42:D42"/>
    <mergeCell ref="B43:D43"/>
    <mergeCell ref="B44:D44"/>
    <mergeCell ref="B45:D45"/>
    <mergeCell ref="B34:D34"/>
    <mergeCell ref="B35:D35"/>
    <mergeCell ref="B36:D36"/>
    <mergeCell ref="B37:D37"/>
    <mergeCell ref="B38:D38"/>
    <mergeCell ref="B39:D39"/>
    <mergeCell ref="A54:C54"/>
    <mergeCell ref="B55:F55"/>
    <mergeCell ref="G55:H55"/>
    <mergeCell ref="B56:F56"/>
    <mergeCell ref="G56:H56"/>
    <mergeCell ref="B57:F57"/>
    <mergeCell ref="G57:H57"/>
    <mergeCell ref="B46:D46"/>
    <mergeCell ref="B47:D47"/>
    <mergeCell ref="B49:D49"/>
    <mergeCell ref="B50:D50"/>
    <mergeCell ref="B51:D51"/>
    <mergeCell ref="B52:D52"/>
    <mergeCell ref="B61:F61"/>
    <mergeCell ref="G61:H61"/>
    <mergeCell ref="B62:F62"/>
    <mergeCell ref="G62:H62"/>
    <mergeCell ref="B63:F63"/>
    <mergeCell ref="G63:H63"/>
    <mergeCell ref="B58:F58"/>
    <mergeCell ref="G58:H58"/>
    <mergeCell ref="B59:F59"/>
    <mergeCell ref="G59:H59"/>
    <mergeCell ref="B60:F60"/>
    <mergeCell ref="G60:H60"/>
    <mergeCell ref="A69:B69"/>
    <mergeCell ref="D69:F69"/>
    <mergeCell ref="G69:H69"/>
    <mergeCell ref="A70:B70"/>
    <mergeCell ref="D70:F70"/>
    <mergeCell ref="G70:H70"/>
    <mergeCell ref="B64:F64"/>
    <mergeCell ref="G64:H64"/>
    <mergeCell ref="A67:B67"/>
    <mergeCell ref="D67:F67"/>
    <mergeCell ref="G67:H67"/>
    <mergeCell ref="A68:B68"/>
    <mergeCell ref="D68:F68"/>
    <mergeCell ref="G68:H68"/>
    <mergeCell ref="B75:D75"/>
    <mergeCell ref="E75:H75"/>
    <mergeCell ref="B76:D76"/>
    <mergeCell ref="E76:H76"/>
    <mergeCell ref="B77:D77"/>
    <mergeCell ref="E77:H77"/>
    <mergeCell ref="A71:B71"/>
    <mergeCell ref="D71:F71"/>
    <mergeCell ref="G71:H71"/>
    <mergeCell ref="A72:B72"/>
    <mergeCell ref="D72:F72"/>
    <mergeCell ref="G72:H72"/>
    <mergeCell ref="G84:H84"/>
    <mergeCell ref="B81:D81"/>
    <mergeCell ref="E81:H81"/>
    <mergeCell ref="B82:D82"/>
    <mergeCell ref="E82:H82"/>
    <mergeCell ref="B83:D83"/>
    <mergeCell ref="E83:H83"/>
    <mergeCell ref="B78:D78"/>
    <mergeCell ref="E78:H78"/>
    <mergeCell ref="B79:D79"/>
    <mergeCell ref="E79:H79"/>
    <mergeCell ref="B80:D80"/>
    <mergeCell ref="E80:H80"/>
  </mergeCells>
  <phoneticPr fontId="2"/>
  <printOptions horizontalCentered="1"/>
  <pageMargins left="0.39370078740157483" right="0.39370078740157483" top="0.59055118110236227" bottom="0.59055118110236227" header="0.11811023622047245" footer="0.11811023622047245"/>
  <pageSetup paperSize="9" firstPageNumber="57" orientation="portrait" r:id="rId1"/>
  <headerFooter alignWithMargins="0">
    <oddFooter>&amp;C&amp;"ＭＳ 明朝,標準"&amp;10&amp;P</oddFooter>
  </headerFooter>
  <rowBreaks count="4" manualBreakCount="4">
    <brk id="17" max="16383" man="1"/>
    <brk id="32" max="16383" man="1"/>
    <brk id="47" max="16383" man="1"/>
    <brk id="65" max="7"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512B2-CC47-4AE9-A879-40A37F28E4BE}">
  <dimension ref="A1:AQ30"/>
  <sheetViews>
    <sheetView view="pageBreakPreview" topLeftCell="A10" zoomScaleNormal="100" zoomScaleSheetLayoutView="100" workbookViewId="0">
      <selection activeCell="G27" sqref="G27"/>
    </sheetView>
  </sheetViews>
  <sheetFormatPr defaultColWidth="9" defaultRowHeight="13"/>
  <cols>
    <col min="1" max="1" width="9.6328125" style="1537" customWidth="1"/>
    <col min="2" max="8" width="12.453125" style="1537" customWidth="1"/>
    <col min="9" max="43" width="2.453125" style="1537" customWidth="1"/>
    <col min="44" max="16384" width="9" style="1537"/>
  </cols>
  <sheetData>
    <row r="1" spans="1:43" s="1493" customFormat="1" ht="30" customHeight="1">
      <c r="A1" s="1492" t="s">
        <v>2281</v>
      </c>
      <c r="B1" s="1492"/>
      <c r="C1" s="1492"/>
      <c r="D1" s="1492"/>
      <c r="E1" s="1492"/>
      <c r="F1" s="1492"/>
      <c r="G1" s="1492"/>
      <c r="H1" s="1492"/>
      <c r="I1" s="1492"/>
      <c r="J1" s="1492"/>
      <c r="K1" s="1492"/>
      <c r="L1" s="1492"/>
      <c r="M1" s="1492"/>
      <c r="N1" s="1492"/>
      <c r="O1" s="1492"/>
      <c r="P1" s="1492"/>
      <c r="Q1" s="1492"/>
      <c r="R1" s="1492"/>
      <c r="S1" s="1492"/>
      <c r="T1" s="1492"/>
      <c r="U1" s="1492"/>
      <c r="V1" s="1492"/>
      <c r="W1" s="1492"/>
      <c r="X1" s="1492"/>
      <c r="Y1" s="1492"/>
      <c r="Z1" s="1492"/>
      <c r="AA1" s="1492"/>
      <c r="AB1" s="1492"/>
      <c r="AC1" s="1492"/>
      <c r="AD1" s="1492"/>
      <c r="AE1" s="1492"/>
      <c r="AF1" s="1492"/>
      <c r="AG1" s="1492"/>
      <c r="AH1" s="1492"/>
      <c r="AI1" s="1492"/>
      <c r="AJ1" s="1492"/>
      <c r="AK1" s="1492"/>
      <c r="AL1" s="1492"/>
      <c r="AM1" s="1492"/>
      <c r="AN1" s="1492"/>
      <c r="AO1" s="1492"/>
      <c r="AP1" s="1492"/>
      <c r="AQ1" s="1492"/>
    </row>
    <row r="2" spans="1:43" s="1496" customFormat="1" ht="15" customHeight="1" thickBot="1">
      <c r="A2" s="1494"/>
      <c r="B2" s="1494"/>
      <c r="C2" s="1494"/>
      <c r="D2" s="1494"/>
      <c r="E2" s="1494"/>
      <c r="F2" s="1494"/>
      <c r="G2" s="1495" t="s">
        <v>2282</v>
      </c>
    </row>
    <row r="3" spans="1:43" s="1497" customFormat="1" ht="18.75" customHeight="1">
      <c r="A3" s="5170" t="s">
        <v>373</v>
      </c>
      <c r="B3" s="5172" t="s">
        <v>2283</v>
      </c>
      <c r="C3" s="5173"/>
      <c r="D3" s="5173"/>
      <c r="E3" s="5173"/>
      <c r="F3" s="5173"/>
      <c r="G3" s="5173"/>
    </row>
    <row r="4" spans="1:43" s="1497" customFormat="1" ht="18.75" customHeight="1">
      <c r="A4" s="5171"/>
      <c r="B4" s="1498" t="s">
        <v>838</v>
      </c>
      <c r="C4" s="1498" t="s">
        <v>2284</v>
      </c>
      <c r="D4" s="1498" t="s">
        <v>2285</v>
      </c>
      <c r="E4" s="1498" t="s">
        <v>2286</v>
      </c>
      <c r="F4" s="1498" t="s">
        <v>2287</v>
      </c>
      <c r="G4" s="1499" t="s">
        <v>2288</v>
      </c>
    </row>
    <row r="5" spans="1:43" s="1503" customFormat="1" ht="16.5" customHeight="1">
      <c r="A5" s="1500" t="s">
        <v>2289</v>
      </c>
      <c r="B5" s="1501">
        <v>24</v>
      </c>
      <c r="C5" s="1502">
        <v>10</v>
      </c>
      <c r="D5" s="1502">
        <v>3</v>
      </c>
      <c r="E5" s="1502">
        <v>1</v>
      </c>
      <c r="F5" s="1502">
        <v>9</v>
      </c>
      <c r="G5" s="1502">
        <v>1</v>
      </c>
    </row>
    <row r="6" spans="1:43" s="1503" customFormat="1" ht="16.5" customHeight="1">
      <c r="A6" s="1504">
        <v>30</v>
      </c>
      <c r="B6" s="1501">
        <v>24</v>
      </c>
      <c r="C6" s="1502">
        <v>10</v>
      </c>
      <c r="D6" s="1502">
        <v>3</v>
      </c>
      <c r="E6" s="1502">
        <v>1</v>
      </c>
      <c r="F6" s="1502">
        <v>9</v>
      </c>
      <c r="G6" s="1502">
        <v>1</v>
      </c>
    </row>
    <row r="7" spans="1:43" s="1503" customFormat="1" ht="16.5" customHeight="1">
      <c r="A7" s="1504" t="s">
        <v>352</v>
      </c>
      <c r="B7" s="1501">
        <v>24</v>
      </c>
      <c r="C7" s="1502">
        <v>10</v>
      </c>
      <c r="D7" s="1502">
        <v>3</v>
      </c>
      <c r="E7" s="1502">
        <v>1</v>
      </c>
      <c r="F7" s="1502">
        <v>9</v>
      </c>
      <c r="G7" s="1502">
        <v>1</v>
      </c>
    </row>
    <row r="8" spans="1:43" s="1503" customFormat="1" ht="16.5" customHeight="1">
      <c r="A8" s="1504">
        <v>2</v>
      </c>
      <c r="B8" s="1501">
        <v>24</v>
      </c>
      <c r="C8" s="1502">
        <v>10</v>
      </c>
      <c r="D8" s="1502">
        <v>3</v>
      </c>
      <c r="E8" s="1502">
        <v>1</v>
      </c>
      <c r="F8" s="1502">
        <v>9</v>
      </c>
      <c r="G8" s="1502">
        <v>1</v>
      </c>
    </row>
    <row r="9" spans="1:43" s="1503" customFormat="1" ht="16.5" customHeight="1" thickBot="1">
      <c r="A9" s="1505">
        <v>3</v>
      </c>
      <c r="B9" s="1506">
        <v>24</v>
      </c>
      <c r="C9" s="1507">
        <v>10</v>
      </c>
      <c r="D9" s="1507">
        <v>3</v>
      </c>
      <c r="E9" s="1507">
        <v>1</v>
      </c>
      <c r="F9" s="1507">
        <v>9</v>
      </c>
      <c r="G9" s="1507">
        <v>1</v>
      </c>
    </row>
    <row r="10" spans="1:43" s="1496" customFormat="1" ht="15" customHeight="1">
      <c r="A10" s="1508"/>
      <c r="B10" s="1509"/>
      <c r="C10" s="1509"/>
      <c r="D10" s="1509"/>
      <c r="E10" s="1509"/>
      <c r="F10" s="1509"/>
      <c r="G10" s="1510" t="s">
        <v>2290</v>
      </c>
      <c r="H10" s="1509"/>
      <c r="I10" s="1509"/>
      <c r="J10" s="1509"/>
      <c r="K10" s="1509"/>
      <c r="L10" s="1509"/>
      <c r="M10" s="1509"/>
      <c r="N10" s="1509"/>
      <c r="O10" s="1509"/>
      <c r="P10" s="1509"/>
      <c r="Q10" s="1509"/>
      <c r="R10" s="1509"/>
      <c r="S10" s="1509"/>
      <c r="T10" s="1509"/>
      <c r="U10" s="1509"/>
      <c r="V10" s="1509"/>
      <c r="W10" s="1509"/>
      <c r="X10" s="1509"/>
      <c r="Y10" s="1509"/>
      <c r="Z10" s="1509"/>
      <c r="AA10" s="1509"/>
      <c r="AB10" s="1509"/>
      <c r="AD10" s="1509"/>
      <c r="AE10" s="1509"/>
      <c r="AF10" s="1509"/>
      <c r="AG10" s="1509"/>
      <c r="AH10" s="1509"/>
      <c r="AI10" s="1509"/>
      <c r="AJ10" s="1509"/>
      <c r="AK10" s="1509"/>
      <c r="AL10" s="1509"/>
      <c r="AM10" s="1509"/>
      <c r="AN10" s="1509"/>
      <c r="AO10" s="1509"/>
      <c r="AP10" s="1509"/>
      <c r="AQ10" s="1510"/>
    </row>
    <row r="11" spans="1:43" s="1512" customFormat="1" ht="15" customHeight="1">
      <c r="A11" s="1511"/>
      <c r="B11" s="1511"/>
      <c r="C11" s="1511"/>
      <c r="D11" s="1511"/>
      <c r="E11" s="1511"/>
      <c r="F11" s="1511"/>
      <c r="G11" s="1511"/>
      <c r="H11" s="1511"/>
      <c r="I11" s="1511"/>
      <c r="J11" s="1511"/>
      <c r="K11" s="1511"/>
      <c r="L11" s="1511"/>
      <c r="M11" s="1511"/>
      <c r="N11" s="1511"/>
      <c r="O11" s="1511"/>
      <c r="P11" s="1511"/>
      <c r="Q11" s="1511"/>
      <c r="R11" s="1511"/>
      <c r="S11" s="1511"/>
      <c r="T11" s="1511"/>
      <c r="U11" s="1511"/>
    </row>
    <row r="12" spans="1:43" s="1512" customFormat="1" ht="30" customHeight="1">
      <c r="A12" s="1492" t="s">
        <v>2291</v>
      </c>
      <c r="B12" s="1492"/>
      <c r="C12" s="1492"/>
      <c r="D12" s="1492"/>
      <c r="E12" s="1492"/>
      <c r="F12" s="1492"/>
      <c r="G12" s="1492"/>
      <c r="H12" s="1492"/>
      <c r="I12" s="1492"/>
      <c r="J12" s="1492"/>
      <c r="K12" s="1492"/>
      <c r="L12" s="1492"/>
      <c r="M12" s="1492"/>
      <c r="N12" s="1492"/>
      <c r="O12" s="1492"/>
      <c r="P12" s="1492"/>
      <c r="Q12" s="1492"/>
      <c r="R12" s="1492"/>
      <c r="S12" s="1492"/>
      <c r="T12" s="1492"/>
      <c r="U12" s="1492"/>
      <c r="V12" s="1492"/>
      <c r="W12" s="1492"/>
      <c r="X12" s="1492"/>
      <c r="Y12" s="1492"/>
      <c r="Z12" s="1492"/>
      <c r="AA12" s="1492"/>
      <c r="AB12" s="1492"/>
      <c r="AC12" s="1492"/>
      <c r="AD12" s="1492"/>
      <c r="AE12" s="1492"/>
      <c r="AF12" s="1492"/>
      <c r="AG12" s="1492"/>
      <c r="AH12" s="1492"/>
      <c r="AI12" s="1492"/>
      <c r="AJ12" s="1492"/>
      <c r="AK12" s="1492"/>
      <c r="AL12" s="1492"/>
      <c r="AM12" s="1492"/>
      <c r="AN12" s="1492"/>
      <c r="AO12" s="1492"/>
      <c r="AP12" s="1492"/>
      <c r="AQ12" s="1492"/>
    </row>
    <row r="13" spans="1:43" s="1496" customFormat="1" ht="15" customHeight="1" thickBot="1">
      <c r="A13" s="1494"/>
      <c r="B13" s="1494"/>
      <c r="C13" s="1494"/>
      <c r="D13" s="1494"/>
      <c r="E13" s="1494"/>
      <c r="F13" s="1494"/>
      <c r="G13" s="1494"/>
      <c r="H13" s="1495" t="s">
        <v>2292</v>
      </c>
    </row>
    <row r="14" spans="1:43" s="1497" customFormat="1" ht="18.75" customHeight="1">
      <c r="A14" s="1513" t="s">
        <v>373</v>
      </c>
      <c r="B14" s="1514" t="s">
        <v>2293</v>
      </c>
      <c r="C14" s="1514" t="s">
        <v>2294</v>
      </c>
      <c r="D14" s="1514" t="s">
        <v>2295</v>
      </c>
      <c r="E14" s="1514" t="s">
        <v>2296</v>
      </c>
      <c r="F14" s="1514" t="s">
        <v>2297</v>
      </c>
      <c r="G14" s="1514" t="s">
        <v>2298</v>
      </c>
      <c r="H14" s="1515" t="s">
        <v>483</v>
      </c>
    </row>
    <row r="15" spans="1:43" s="1503" customFormat="1" ht="16.5" customHeight="1">
      <c r="A15" s="1500" t="s">
        <v>2289</v>
      </c>
      <c r="B15" s="1516">
        <v>424438</v>
      </c>
      <c r="C15" s="1517">
        <v>10150</v>
      </c>
      <c r="D15" s="1517">
        <v>177144</v>
      </c>
      <c r="E15" s="1517">
        <v>537</v>
      </c>
      <c r="F15" s="1517">
        <v>214577</v>
      </c>
      <c r="G15" s="1517">
        <v>11260</v>
      </c>
      <c r="H15" s="1517">
        <v>10770</v>
      </c>
    </row>
    <row r="16" spans="1:43" s="1518" customFormat="1" ht="16.5" customHeight="1">
      <c r="A16" s="1504">
        <v>30</v>
      </c>
      <c r="B16" s="1516">
        <v>428306</v>
      </c>
      <c r="C16" s="1517">
        <v>11353</v>
      </c>
      <c r="D16" s="1517">
        <v>183523</v>
      </c>
      <c r="E16" s="1517">
        <v>221</v>
      </c>
      <c r="F16" s="1517">
        <v>212865</v>
      </c>
      <c r="G16" s="1517">
        <v>11206</v>
      </c>
      <c r="H16" s="1517">
        <v>9138</v>
      </c>
    </row>
    <row r="17" spans="1:43" s="1503" customFormat="1" ht="16.5" customHeight="1">
      <c r="A17" s="1504" t="s">
        <v>352</v>
      </c>
      <c r="B17" s="1516">
        <v>430753</v>
      </c>
      <c r="C17" s="1517">
        <v>11280</v>
      </c>
      <c r="D17" s="1517">
        <v>193111</v>
      </c>
      <c r="E17" s="1517">
        <v>388</v>
      </c>
      <c r="F17" s="1517">
        <v>213271</v>
      </c>
      <c r="G17" s="1517">
        <v>10614</v>
      </c>
      <c r="H17" s="1517">
        <v>2089</v>
      </c>
    </row>
    <row r="18" spans="1:43" s="1503" customFormat="1" ht="16.5" customHeight="1">
      <c r="A18" s="1504">
        <v>2</v>
      </c>
      <c r="B18" s="1516">
        <v>464441</v>
      </c>
      <c r="C18" s="1517">
        <v>12480</v>
      </c>
      <c r="D18" s="1517">
        <v>224390</v>
      </c>
      <c r="E18" s="1517">
        <v>149</v>
      </c>
      <c r="F18" s="1517">
        <v>206020</v>
      </c>
      <c r="G18" s="1517">
        <v>19252</v>
      </c>
      <c r="H18" s="1517">
        <v>2150</v>
      </c>
    </row>
    <row r="19" spans="1:43" s="1503" customFormat="1" ht="16.5" customHeight="1" thickBot="1">
      <c r="A19" s="1505">
        <v>3</v>
      </c>
      <c r="B19" s="1519">
        <v>475217</v>
      </c>
      <c r="C19" s="1520">
        <v>12686</v>
      </c>
      <c r="D19" s="1520">
        <v>237385</v>
      </c>
      <c r="E19" s="1520">
        <v>77</v>
      </c>
      <c r="F19" s="1520">
        <v>210547</v>
      </c>
      <c r="G19" s="1520">
        <v>19668</v>
      </c>
      <c r="H19" s="1520">
        <v>5095</v>
      </c>
    </row>
    <row r="20" spans="1:43" s="1496" customFormat="1" ht="15" customHeight="1">
      <c r="A20" s="1508"/>
      <c r="B20" s="1508"/>
      <c r="C20" s="1508"/>
      <c r="D20" s="1508"/>
      <c r="E20" s="1508"/>
      <c r="F20" s="1508"/>
      <c r="G20" s="1508"/>
      <c r="H20" s="1521" t="s">
        <v>2290</v>
      </c>
    </row>
    <row r="21" spans="1:43" s="1512" customFormat="1" ht="15" customHeight="1">
      <c r="A21" s="1511"/>
      <c r="B21" s="1511"/>
      <c r="C21" s="1511"/>
      <c r="D21" s="1511"/>
      <c r="E21" s="1511"/>
      <c r="F21" s="1511"/>
      <c r="G21" s="1511"/>
      <c r="H21" s="1511"/>
      <c r="I21" s="1511"/>
      <c r="J21" s="1511"/>
      <c r="K21" s="1511"/>
      <c r="L21" s="1511"/>
      <c r="M21" s="1511"/>
      <c r="N21" s="1511"/>
      <c r="O21" s="1511"/>
      <c r="P21" s="1511"/>
      <c r="Q21" s="1511"/>
      <c r="R21" s="1511"/>
      <c r="S21" s="1511"/>
      <c r="T21" s="1511"/>
      <c r="U21" s="1511"/>
    </row>
    <row r="22" spans="1:43" s="1523" customFormat="1" ht="30" customHeight="1">
      <c r="A22" s="1522" t="s">
        <v>2299</v>
      </c>
      <c r="B22" s="1522"/>
      <c r="C22" s="1522"/>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522"/>
      <c r="AM22" s="1522"/>
      <c r="AN22" s="1522"/>
      <c r="AO22" s="1522"/>
      <c r="AP22" s="1522"/>
      <c r="AQ22" s="1522"/>
    </row>
    <row r="23" spans="1:43" s="1526" customFormat="1" ht="15" customHeight="1" thickBot="1">
      <c r="A23" s="1524"/>
      <c r="B23" s="1524"/>
      <c r="C23" s="1524"/>
      <c r="D23" s="1524"/>
      <c r="E23" s="1524"/>
      <c r="F23" s="1525" t="s">
        <v>2292</v>
      </c>
    </row>
    <row r="24" spans="1:43" s="1527" customFormat="1" ht="18.75" customHeight="1">
      <c r="A24" s="1513" t="s">
        <v>373</v>
      </c>
      <c r="B24" s="1514" t="s">
        <v>2293</v>
      </c>
      <c r="C24" s="1514" t="s">
        <v>2300</v>
      </c>
      <c r="D24" s="1514" t="s">
        <v>2301</v>
      </c>
      <c r="E24" s="1514" t="s">
        <v>2302</v>
      </c>
      <c r="F24" s="1515" t="s">
        <v>483</v>
      </c>
      <c r="G24" s="1526"/>
      <c r="H24" s="1526"/>
      <c r="I24" s="1526"/>
    </row>
    <row r="25" spans="1:43" s="1527" customFormat="1" ht="16.5" customHeight="1">
      <c r="A25" s="1500" t="s">
        <v>2303</v>
      </c>
      <c r="B25" s="1528">
        <v>161775</v>
      </c>
      <c r="C25" s="1529">
        <v>700</v>
      </c>
      <c r="D25" s="1529">
        <v>3733</v>
      </c>
      <c r="E25" s="1529">
        <v>139775</v>
      </c>
      <c r="F25" s="1529">
        <v>17567</v>
      </c>
      <c r="G25" s="1526"/>
      <c r="H25" s="1526"/>
      <c r="I25" s="1526"/>
    </row>
    <row r="26" spans="1:43" s="1531" customFormat="1" ht="16.5" customHeight="1">
      <c r="A26" s="1504">
        <v>30</v>
      </c>
      <c r="B26" s="1528">
        <v>164305</v>
      </c>
      <c r="C26" s="1529">
        <v>558</v>
      </c>
      <c r="D26" s="1529">
        <v>3328</v>
      </c>
      <c r="E26" s="1529">
        <v>141330</v>
      </c>
      <c r="F26" s="1529">
        <v>19089</v>
      </c>
      <c r="G26" s="1530"/>
      <c r="H26" s="1530"/>
      <c r="I26" s="1530"/>
    </row>
    <row r="27" spans="1:43" s="1527" customFormat="1" ht="16.5" customHeight="1">
      <c r="A27" s="1504" t="s">
        <v>352</v>
      </c>
      <c r="B27" s="1528">
        <v>158940</v>
      </c>
      <c r="C27" s="1529">
        <v>474</v>
      </c>
      <c r="D27" s="1529">
        <v>3301</v>
      </c>
      <c r="E27" s="1529">
        <v>137319</v>
      </c>
      <c r="F27" s="1529">
        <v>17846</v>
      </c>
      <c r="G27" s="1526"/>
      <c r="H27" s="1526"/>
      <c r="I27" s="1526"/>
    </row>
    <row r="28" spans="1:43" s="1527" customFormat="1" ht="16.5" customHeight="1">
      <c r="A28" s="1504">
        <v>2</v>
      </c>
      <c r="B28" s="1528">
        <v>167303</v>
      </c>
      <c r="C28" s="1529">
        <v>137</v>
      </c>
      <c r="D28" s="1529">
        <v>2720</v>
      </c>
      <c r="E28" s="1529">
        <v>148269</v>
      </c>
      <c r="F28" s="1529">
        <v>16177</v>
      </c>
      <c r="G28" s="1526"/>
      <c r="H28" s="1526"/>
      <c r="I28" s="1526"/>
    </row>
    <row r="29" spans="1:43" s="1527" customFormat="1" ht="16.5" customHeight="1" thickBot="1">
      <c r="A29" s="1505">
        <v>3</v>
      </c>
      <c r="B29" s="1532">
        <v>167832</v>
      </c>
      <c r="C29" s="1533">
        <v>138</v>
      </c>
      <c r="D29" s="1533">
        <v>2798</v>
      </c>
      <c r="E29" s="1533">
        <v>149791</v>
      </c>
      <c r="F29" s="1533">
        <v>15105</v>
      </c>
      <c r="G29" s="1526"/>
      <c r="H29" s="1526"/>
      <c r="I29" s="1526"/>
    </row>
    <row r="30" spans="1:43" s="1536" customFormat="1" ht="15" customHeight="1">
      <c r="A30" s="1534"/>
      <c r="B30" s="1534"/>
      <c r="C30" s="1534"/>
      <c r="D30" s="1534"/>
      <c r="E30" s="1534"/>
      <c r="F30" s="1535" t="s">
        <v>2290</v>
      </c>
      <c r="G30" s="1526"/>
      <c r="H30" s="1526"/>
      <c r="I30" s="1526"/>
    </row>
  </sheetData>
  <mergeCells count="2">
    <mergeCell ref="A3:A4"/>
    <mergeCell ref="B3:G3"/>
  </mergeCells>
  <phoneticPr fontId="2"/>
  <printOptions horizontalCentered="1"/>
  <pageMargins left="0.39370078740157483" right="0.39370078740157483" top="0.59055118110236227" bottom="0.59055118110236227" header="0.11811023622047245" footer="0.11811023622047245"/>
  <pageSetup paperSize="9" scale="99" firstPageNumber="76" orientation="portrait" useFirstPageNumber="1" r:id="rId1"/>
  <headerFooter alignWithMargins="0">
    <oddFooter>&amp;C&amp;"ＭＳ 明朝,標準"&amp;10&amp;P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2F4F-4FD5-4C46-A036-A54F76F452E9}">
  <dimension ref="A1:H27"/>
  <sheetViews>
    <sheetView view="pageBreakPreview" topLeftCell="A4" zoomScaleNormal="80" zoomScaleSheetLayoutView="100" workbookViewId="0">
      <selection activeCell="M26" sqref="M26"/>
    </sheetView>
  </sheetViews>
  <sheetFormatPr defaultColWidth="9" defaultRowHeight="13"/>
  <cols>
    <col min="1" max="6" width="15.1796875" style="1574" customWidth="1"/>
    <col min="7" max="12" width="2.6328125" style="1574" customWidth="1"/>
    <col min="13" max="16384" width="9" style="1574"/>
  </cols>
  <sheetData>
    <row r="1" spans="1:8" s="1539" customFormat="1" ht="30" customHeight="1">
      <c r="A1" s="1538" t="s">
        <v>2304</v>
      </c>
      <c r="B1" s="1538"/>
      <c r="C1" s="1538"/>
      <c r="D1" s="1538"/>
      <c r="E1" s="1538"/>
      <c r="F1" s="1538"/>
      <c r="H1" s="1540"/>
    </row>
    <row r="2" spans="1:8" s="1541" customFormat="1" ht="15" customHeight="1" thickBot="1">
      <c r="F2" s="1542" t="s">
        <v>2305</v>
      </c>
      <c r="H2" s="1543"/>
    </row>
    <row r="3" spans="1:8" s="1547" customFormat="1" ht="18.75" customHeight="1">
      <c r="A3" s="1544" t="s">
        <v>2306</v>
      </c>
      <c r="B3" s="1545" t="s">
        <v>349</v>
      </c>
      <c r="C3" s="1545" t="s">
        <v>350</v>
      </c>
      <c r="D3" s="1545" t="s">
        <v>351</v>
      </c>
      <c r="E3" s="1545" t="s">
        <v>352</v>
      </c>
      <c r="F3" s="1546" t="s">
        <v>1469</v>
      </c>
    </row>
    <row r="4" spans="1:8" s="1551" customFormat="1" ht="16.5" customHeight="1" thickBot="1">
      <c r="A4" s="1548" t="s">
        <v>2307</v>
      </c>
      <c r="B4" s="1549">
        <v>21135</v>
      </c>
      <c r="C4" s="1550">
        <v>21788</v>
      </c>
      <c r="D4" s="1550">
        <v>18884</v>
      </c>
      <c r="E4" s="1550">
        <v>23090</v>
      </c>
      <c r="F4" s="1550">
        <v>17489</v>
      </c>
    </row>
    <row r="5" spans="1:8" s="1552" customFormat="1" ht="15" customHeight="1">
      <c r="F5" s="1553" t="s">
        <v>2308</v>
      </c>
    </row>
    <row r="6" spans="1:8" s="1555" customFormat="1" ht="15" customHeight="1">
      <c r="A6" s="1538"/>
      <c r="B6" s="1538"/>
      <c r="C6" s="1538"/>
      <c r="D6" s="1538"/>
      <c r="E6" s="1538"/>
      <c r="F6" s="1538"/>
      <c r="G6" s="1554"/>
    </row>
    <row r="7" spans="1:8" s="1555" customFormat="1" ht="30" customHeight="1">
      <c r="A7" s="1538" t="s">
        <v>2309</v>
      </c>
      <c r="B7" s="1538"/>
      <c r="C7" s="1538"/>
      <c r="D7" s="1538"/>
      <c r="E7" s="1538"/>
      <c r="F7" s="1538"/>
      <c r="G7" s="1554"/>
    </row>
    <row r="8" spans="1:8" s="1556" customFormat="1" ht="15" customHeight="1" thickBot="1">
      <c r="F8" s="1557" t="s">
        <v>2305</v>
      </c>
      <c r="G8" s="1554"/>
    </row>
    <row r="9" spans="1:8" s="1555" customFormat="1" ht="18.75" customHeight="1">
      <c r="A9" s="1558" t="s">
        <v>2310</v>
      </c>
      <c r="B9" s="1545" t="s">
        <v>349</v>
      </c>
      <c r="C9" s="1545" t="s">
        <v>350</v>
      </c>
      <c r="D9" s="1545" t="s">
        <v>351</v>
      </c>
      <c r="E9" s="1545" t="s">
        <v>352</v>
      </c>
      <c r="F9" s="1546" t="s">
        <v>1469</v>
      </c>
    </row>
    <row r="10" spans="1:8" s="1555" customFormat="1" ht="16.5" customHeight="1">
      <c r="A10" s="1559" t="s">
        <v>2311</v>
      </c>
      <c r="B10" s="1560">
        <v>245030</v>
      </c>
      <c r="C10" s="1560">
        <v>171485</v>
      </c>
      <c r="D10" s="1560">
        <v>148862</v>
      </c>
      <c r="E10" s="1560">
        <v>153587</v>
      </c>
      <c r="F10" s="1560">
        <v>152611</v>
      </c>
    </row>
    <row r="11" spans="1:8" s="1555" customFormat="1" ht="16.5" customHeight="1">
      <c r="A11" s="1561" t="s">
        <v>2312</v>
      </c>
      <c r="B11" s="1562">
        <v>116136</v>
      </c>
      <c r="C11" s="1562">
        <v>49091</v>
      </c>
      <c r="D11" s="1562">
        <v>44255</v>
      </c>
      <c r="E11" s="1562">
        <v>43574</v>
      </c>
      <c r="F11" s="1562">
        <v>45085</v>
      </c>
    </row>
    <row r="12" spans="1:8" s="1555" customFormat="1" ht="16.5" customHeight="1" thickBot="1">
      <c r="A12" s="1563" t="s">
        <v>2313</v>
      </c>
      <c r="B12" s="1564">
        <v>128894</v>
      </c>
      <c r="C12" s="1564">
        <v>122394</v>
      </c>
      <c r="D12" s="1564">
        <v>104607</v>
      </c>
      <c r="E12" s="1564">
        <v>110013</v>
      </c>
      <c r="F12" s="1564">
        <v>107526</v>
      </c>
    </row>
    <row r="13" spans="1:8" s="1556" customFormat="1" ht="15" customHeight="1">
      <c r="F13" s="1557" t="s">
        <v>2308</v>
      </c>
      <c r="H13" s="1543"/>
    </row>
    <row r="14" spans="1:8" s="1555" customFormat="1" ht="15" customHeight="1">
      <c r="A14" s="1538"/>
      <c r="B14" s="1538"/>
      <c r="C14" s="1538"/>
      <c r="D14" s="1538"/>
      <c r="E14" s="1538"/>
      <c r="F14" s="1538"/>
      <c r="H14" s="1565"/>
    </row>
    <row r="15" spans="1:8" s="1555" customFormat="1" ht="30" customHeight="1">
      <c r="A15" s="1538" t="s">
        <v>2314</v>
      </c>
      <c r="B15" s="1538"/>
      <c r="C15" s="1538"/>
      <c r="D15" s="1538"/>
      <c r="E15" s="1538"/>
      <c r="F15" s="1538"/>
      <c r="H15" s="1565"/>
    </row>
    <row r="16" spans="1:8" s="1556" customFormat="1" ht="15" customHeight="1" thickBot="1">
      <c r="F16" s="1557" t="s">
        <v>2315</v>
      </c>
      <c r="H16" s="1566"/>
    </row>
    <row r="17" spans="1:8" s="1555" customFormat="1" ht="18.75" customHeight="1">
      <c r="A17" s="1567" t="s">
        <v>2316</v>
      </c>
      <c r="B17" s="1545" t="s">
        <v>349</v>
      </c>
      <c r="C17" s="1545" t="s">
        <v>350</v>
      </c>
      <c r="D17" s="1545" t="s">
        <v>351</v>
      </c>
      <c r="E17" s="1545" t="s">
        <v>352</v>
      </c>
      <c r="F17" s="1546" t="s">
        <v>1469</v>
      </c>
      <c r="G17" s="1568"/>
    </row>
    <row r="18" spans="1:8" s="1555" customFormat="1" ht="16.5" customHeight="1" thickBot="1">
      <c r="A18" s="1569" t="s">
        <v>2317</v>
      </c>
      <c r="B18" s="1550">
        <v>116427</v>
      </c>
      <c r="C18" s="1550">
        <v>109994</v>
      </c>
      <c r="D18" s="1550">
        <v>105753</v>
      </c>
      <c r="E18" s="1550">
        <v>100352</v>
      </c>
      <c r="F18" s="1550">
        <v>88986</v>
      </c>
      <c r="G18" s="1570"/>
    </row>
    <row r="19" spans="1:8" s="1555" customFormat="1" ht="15" customHeight="1">
      <c r="F19" s="1542" t="s">
        <v>327</v>
      </c>
      <c r="H19" s="1543"/>
    </row>
    <row r="20" spans="1:8" s="1555" customFormat="1" ht="15" customHeight="1">
      <c r="A20" s="1538"/>
      <c r="B20" s="1538"/>
      <c r="C20" s="1538"/>
      <c r="D20" s="1538"/>
      <c r="E20" s="1538"/>
      <c r="F20" s="1538"/>
      <c r="H20" s="1565"/>
    </row>
    <row r="21" spans="1:8" s="1555" customFormat="1" ht="30" customHeight="1">
      <c r="A21" s="1538" t="s">
        <v>2318</v>
      </c>
      <c r="B21" s="1538"/>
      <c r="C21" s="1538"/>
      <c r="D21" s="1538"/>
      <c r="E21" s="1538"/>
      <c r="F21" s="1538"/>
      <c r="H21" s="1565"/>
    </row>
    <row r="22" spans="1:8" s="1556" customFormat="1" ht="15" customHeight="1" thickBot="1">
      <c r="C22" s="1571"/>
      <c r="D22" s="1571"/>
      <c r="E22" s="1557" t="s">
        <v>2319</v>
      </c>
    </row>
    <row r="23" spans="1:8" s="1555" customFormat="1" ht="18.75" customHeight="1">
      <c r="A23" s="1567" t="s">
        <v>2316</v>
      </c>
      <c r="B23" s="1545" t="s">
        <v>2320</v>
      </c>
      <c r="C23" s="1546" t="s">
        <v>352</v>
      </c>
      <c r="D23" s="1545" t="s">
        <v>1469</v>
      </c>
      <c r="E23" s="1544" t="s">
        <v>2017</v>
      </c>
    </row>
    <row r="24" spans="1:8" s="1555" customFormat="1" ht="16.5" customHeight="1" thickBot="1">
      <c r="A24" s="1569" t="s">
        <v>2321</v>
      </c>
      <c r="B24" s="1550">
        <v>2</v>
      </c>
      <c r="C24" s="1550">
        <v>4</v>
      </c>
      <c r="D24" s="1550">
        <v>9</v>
      </c>
      <c r="E24" s="1550">
        <v>9</v>
      </c>
    </row>
    <row r="25" spans="1:8" s="1555" customFormat="1" ht="16.5" customHeight="1">
      <c r="A25" s="1541" t="s">
        <v>2322</v>
      </c>
      <c r="C25" s="1572"/>
      <c r="E25" s="1573" t="s">
        <v>2323</v>
      </c>
    </row>
    <row r="26" spans="1:8">
      <c r="G26" s="1555"/>
      <c r="H26" s="1555"/>
    </row>
    <row r="27" spans="1:8">
      <c r="G27" s="1555"/>
      <c r="H27" s="1555"/>
    </row>
  </sheetData>
  <phoneticPr fontId="2"/>
  <printOptions horizontalCentered="1"/>
  <pageMargins left="0.39370078740157483" right="0.39370078740157483" top="0.59055118110236227" bottom="0.59055118110236227" header="0.11811023622047245" footer="0.11811023622047245"/>
  <pageSetup paperSize="9" scale="99" firstPageNumber="63" orientation="portrait" r:id="rId1"/>
  <headerFooter alignWithMargins="0">
    <oddFooter>&amp;C&amp;"ＭＳ 明朝,標準"&amp;10&amp;P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E5CD4-0B70-48DD-B623-5FF45ACA82C8}">
  <dimension ref="A1:I36"/>
  <sheetViews>
    <sheetView view="pageBreakPreview" topLeftCell="A10" zoomScaleNormal="90" zoomScaleSheetLayoutView="100" workbookViewId="0">
      <selection activeCell="K21" sqref="K21"/>
    </sheetView>
  </sheetViews>
  <sheetFormatPr defaultColWidth="9" defaultRowHeight="13"/>
  <cols>
    <col min="1" max="1" width="8.90625" style="1555" customWidth="1"/>
    <col min="2" max="6" width="11.08984375" style="1555" customWidth="1"/>
    <col min="7" max="8" width="11.453125" style="1555" customWidth="1"/>
    <col min="9" max="9" width="11.08984375" style="1555" customWidth="1"/>
    <col min="10" max="16384" width="9" style="1555"/>
  </cols>
  <sheetData>
    <row r="1" spans="1:9" ht="30" customHeight="1">
      <c r="A1" s="1538" t="s">
        <v>2324</v>
      </c>
      <c r="B1" s="1538"/>
      <c r="C1" s="1538"/>
      <c r="D1" s="1538"/>
      <c r="E1" s="1538"/>
      <c r="F1" s="1538"/>
      <c r="G1" s="1538"/>
      <c r="H1" s="1538"/>
    </row>
    <row r="2" spans="1:9" s="1556" customFormat="1" ht="23.25" customHeight="1" thickBot="1">
      <c r="A2" s="1575" t="s">
        <v>2325</v>
      </c>
      <c r="B2" s="1552"/>
      <c r="C2" s="1552"/>
      <c r="D2" s="1552"/>
      <c r="E2" s="1552"/>
      <c r="F2" s="1541"/>
      <c r="G2" s="1576"/>
      <c r="H2" s="1557"/>
      <c r="I2" s="1557" t="s">
        <v>2326</v>
      </c>
    </row>
    <row r="3" spans="1:9" ht="37.5" customHeight="1">
      <c r="A3" s="1577" t="s">
        <v>373</v>
      </c>
      <c r="B3" s="1578" t="s">
        <v>2327</v>
      </c>
      <c r="C3" s="1578" t="s">
        <v>2328</v>
      </c>
      <c r="D3" s="1578" t="s">
        <v>2329</v>
      </c>
      <c r="E3" s="1578" t="s">
        <v>2330</v>
      </c>
      <c r="F3" s="1579" t="s">
        <v>2331</v>
      </c>
      <c r="G3" s="1579" t="s">
        <v>2332</v>
      </c>
      <c r="H3" s="1578" t="s">
        <v>2333</v>
      </c>
      <c r="I3" s="1580" t="s">
        <v>2334</v>
      </c>
    </row>
    <row r="4" spans="1:9" ht="16.5" customHeight="1">
      <c r="A4" s="1581" t="s">
        <v>983</v>
      </c>
      <c r="B4" s="1582">
        <v>100</v>
      </c>
      <c r="C4" s="1582">
        <v>100</v>
      </c>
      <c r="D4" s="1582">
        <v>100</v>
      </c>
      <c r="E4" s="1582">
        <v>100</v>
      </c>
      <c r="F4" s="1582">
        <v>100</v>
      </c>
      <c r="G4" s="1582">
        <v>100</v>
      </c>
      <c r="H4" s="1582">
        <v>100</v>
      </c>
      <c r="I4" s="1583">
        <v>100</v>
      </c>
    </row>
    <row r="5" spans="1:9" ht="16.5" customHeight="1">
      <c r="A5" s="1581" t="s">
        <v>1667</v>
      </c>
      <c r="B5" s="1582">
        <v>99.7</v>
      </c>
      <c r="C5" s="1582">
        <v>101.2</v>
      </c>
      <c r="D5" s="1582">
        <v>99.5</v>
      </c>
      <c r="E5" s="1582">
        <v>96.2</v>
      </c>
      <c r="F5" s="1582">
        <v>97.9</v>
      </c>
      <c r="G5" s="1582">
        <v>100</v>
      </c>
      <c r="H5" s="1582">
        <v>101.2</v>
      </c>
      <c r="I5" s="1583">
        <v>97.1</v>
      </c>
    </row>
    <row r="6" spans="1:9" ht="16.5" customHeight="1">
      <c r="A6" s="1581" t="s">
        <v>1468</v>
      </c>
      <c r="B6" s="1582">
        <v>100.7</v>
      </c>
      <c r="C6" s="1582">
        <v>101.5</v>
      </c>
      <c r="D6" s="1582">
        <v>102.3</v>
      </c>
      <c r="E6" s="1582">
        <v>100</v>
      </c>
      <c r="F6" s="1582">
        <v>95.9</v>
      </c>
      <c r="G6" s="1582">
        <v>101.1</v>
      </c>
      <c r="H6" s="1582">
        <v>102.2</v>
      </c>
      <c r="I6" s="1583">
        <v>97.4</v>
      </c>
    </row>
    <row r="7" spans="1:9" ht="16.5" customHeight="1">
      <c r="A7" s="1581" t="s">
        <v>322</v>
      </c>
      <c r="B7" s="1582">
        <v>102.2</v>
      </c>
      <c r="C7" s="1582">
        <v>102.8</v>
      </c>
      <c r="D7" s="1582">
        <v>104.8</v>
      </c>
      <c r="E7" s="1582">
        <v>103.9</v>
      </c>
      <c r="F7" s="1582">
        <v>95.4</v>
      </c>
      <c r="G7" s="1582">
        <v>100.8</v>
      </c>
      <c r="H7" s="1582">
        <v>103.7</v>
      </c>
      <c r="I7" s="1583">
        <v>98.9</v>
      </c>
    </row>
    <row r="8" spans="1:9" ht="16.5" customHeight="1">
      <c r="A8" s="1581" t="s">
        <v>1520</v>
      </c>
      <c r="B8" s="1582">
        <v>102.7</v>
      </c>
      <c r="C8" s="1582">
        <v>103.1</v>
      </c>
      <c r="D8" s="1582">
        <v>106.6</v>
      </c>
      <c r="E8" s="1582">
        <v>105</v>
      </c>
      <c r="F8" s="1582">
        <v>97.4</v>
      </c>
      <c r="G8" s="1582">
        <v>100.2</v>
      </c>
      <c r="H8" s="1582">
        <v>103.9</v>
      </c>
      <c r="I8" s="1583">
        <v>98.3</v>
      </c>
    </row>
    <row r="9" spans="1:9" ht="16.5" customHeight="1" thickBot="1">
      <c r="A9" s="1584" t="s">
        <v>1469</v>
      </c>
      <c r="B9" s="1585">
        <v>102.5</v>
      </c>
      <c r="C9" s="1585">
        <v>104.6</v>
      </c>
      <c r="D9" s="1585">
        <v>107</v>
      </c>
      <c r="E9" s="1585">
        <v>101.5</v>
      </c>
      <c r="F9" s="1585">
        <v>98.1</v>
      </c>
      <c r="G9" s="1585">
        <v>98.3</v>
      </c>
      <c r="H9" s="1585">
        <v>103.9</v>
      </c>
      <c r="I9" s="1586">
        <v>98.2</v>
      </c>
    </row>
    <row r="10" spans="1:9" ht="16.5" customHeight="1" thickBot="1">
      <c r="A10" s="1539" t="s">
        <v>2335</v>
      </c>
    </row>
    <row r="11" spans="1:9" ht="37.5" customHeight="1">
      <c r="A11" s="1577" t="s">
        <v>373</v>
      </c>
      <c r="B11" s="1578" t="s">
        <v>2336</v>
      </c>
      <c r="C11" s="1578" t="s">
        <v>2337</v>
      </c>
      <c r="D11" s="1578" t="s">
        <v>2338</v>
      </c>
      <c r="E11" s="1578" t="s">
        <v>2339</v>
      </c>
      <c r="F11" s="1579" t="s">
        <v>2340</v>
      </c>
      <c r="G11" s="1587" t="s">
        <v>2341</v>
      </c>
      <c r="H11" s="1587" t="s">
        <v>2342</v>
      </c>
    </row>
    <row r="12" spans="1:9" ht="16.5" customHeight="1">
      <c r="A12" s="1581" t="s">
        <v>983</v>
      </c>
      <c r="B12" s="1583">
        <v>100</v>
      </c>
      <c r="C12" s="1583">
        <v>100</v>
      </c>
      <c r="D12" s="1583">
        <v>100</v>
      </c>
      <c r="E12" s="1583">
        <v>100</v>
      </c>
      <c r="F12" s="1583">
        <v>100</v>
      </c>
      <c r="G12" s="1583">
        <v>100</v>
      </c>
      <c r="H12" s="1583">
        <v>100</v>
      </c>
    </row>
    <row r="13" spans="1:9" ht="16.5" customHeight="1">
      <c r="A13" s="1581" t="s">
        <v>1667</v>
      </c>
      <c r="B13" s="1583">
        <v>101.7</v>
      </c>
      <c r="C13" s="1583">
        <v>101.4</v>
      </c>
      <c r="D13" s="1583">
        <v>100.5</v>
      </c>
      <c r="E13" s="1583">
        <v>103.8</v>
      </c>
      <c r="F13" s="1583">
        <v>99.5</v>
      </c>
      <c r="G13" s="1583">
        <v>99.5</v>
      </c>
      <c r="H13" s="1588">
        <v>100.2</v>
      </c>
    </row>
    <row r="14" spans="1:9" ht="16.5" customHeight="1">
      <c r="A14" s="1581" t="s">
        <v>1468</v>
      </c>
      <c r="B14" s="1583">
        <v>102.4</v>
      </c>
      <c r="C14" s="1583">
        <v>101.5</v>
      </c>
      <c r="D14" s="1583">
        <v>100.8</v>
      </c>
      <c r="E14" s="1583">
        <v>104.8</v>
      </c>
      <c r="F14" s="1583">
        <v>100.5</v>
      </c>
      <c r="G14" s="1583">
        <v>100</v>
      </c>
      <c r="H14" s="1588">
        <v>100.7</v>
      </c>
    </row>
    <row r="15" spans="1:9" ht="16.5" customHeight="1">
      <c r="A15" s="1581" t="s">
        <v>322</v>
      </c>
      <c r="B15" s="1583">
        <v>102.9</v>
      </c>
      <c r="C15" s="1583">
        <v>101.8</v>
      </c>
      <c r="D15" s="1583">
        <v>100.8</v>
      </c>
      <c r="E15" s="1583">
        <v>110.9</v>
      </c>
      <c r="F15" s="1583">
        <v>101.8</v>
      </c>
      <c r="G15" s="1583">
        <v>101</v>
      </c>
      <c r="H15" s="1588">
        <v>101.5</v>
      </c>
    </row>
    <row r="16" spans="1:9" ht="16.5" customHeight="1">
      <c r="A16" s="1581" t="s">
        <v>1520</v>
      </c>
      <c r="B16" s="1583">
        <v>101.8</v>
      </c>
      <c r="C16" s="1583">
        <v>103.3</v>
      </c>
      <c r="D16" s="1583">
        <v>100.4</v>
      </c>
      <c r="E16" s="1583">
        <v>104.4</v>
      </c>
      <c r="F16" s="1583">
        <v>102.6</v>
      </c>
      <c r="G16" s="1583">
        <v>101.6</v>
      </c>
      <c r="H16" s="1588">
        <v>102.3</v>
      </c>
    </row>
    <row r="17" spans="1:9" ht="16.5" customHeight="1" thickBot="1">
      <c r="A17" s="1584" t="s">
        <v>1469</v>
      </c>
      <c r="B17" s="1586">
        <v>96</v>
      </c>
      <c r="C17" s="1586">
        <v>102.8</v>
      </c>
      <c r="D17" s="1586">
        <v>96.3</v>
      </c>
      <c r="E17" s="1586">
        <v>107.4</v>
      </c>
      <c r="F17" s="1586">
        <v>102.3</v>
      </c>
      <c r="G17" s="1586">
        <v>101.3</v>
      </c>
      <c r="H17" s="1589">
        <v>102.4</v>
      </c>
    </row>
    <row r="18" spans="1:9">
      <c r="A18" s="1539" t="s">
        <v>2335</v>
      </c>
      <c r="B18" s="1590"/>
      <c r="C18" s="1590"/>
      <c r="D18" s="1590"/>
      <c r="E18" s="1541"/>
      <c r="G18" s="1591"/>
      <c r="H18" s="1543" t="s">
        <v>2343</v>
      </c>
    </row>
    <row r="19" spans="1:9" ht="15" customHeight="1">
      <c r="A19" s="1538"/>
      <c r="B19" s="1538"/>
      <c r="C19" s="1538"/>
      <c r="D19" s="1538"/>
      <c r="E19" s="1538"/>
      <c r="F19" s="1538"/>
      <c r="G19" s="1538"/>
      <c r="H19" s="1538"/>
    </row>
    <row r="20" spans="1:9" s="1556" customFormat="1" ht="23.25" customHeight="1" thickBot="1">
      <c r="A20" s="1575" t="s">
        <v>2344</v>
      </c>
      <c r="B20" s="1552"/>
      <c r="C20" s="1552"/>
      <c r="D20" s="1552"/>
      <c r="E20" s="1552"/>
      <c r="F20" s="1541"/>
      <c r="G20" s="1576"/>
      <c r="H20" s="1557"/>
      <c r="I20" s="1557" t="s">
        <v>2326</v>
      </c>
    </row>
    <row r="21" spans="1:9" ht="37.5" customHeight="1">
      <c r="A21" s="1577" t="s">
        <v>373</v>
      </c>
      <c r="B21" s="1578" t="s">
        <v>2327</v>
      </c>
      <c r="C21" s="1578" t="s">
        <v>2328</v>
      </c>
      <c r="D21" s="1578" t="s">
        <v>2329</v>
      </c>
      <c r="E21" s="1578" t="s">
        <v>2330</v>
      </c>
      <c r="F21" s="1579" t="s">
        <v>2331</v>
      </c>
      <c r="G21" s="1579" t="s">
        <v>2332</v>
      </c>
      <c r="H21" s="1592" t="s">
        <v>2333</v>
      </c>
      <c r="I21" s="1592" t="s">
        <v>2334</v>
      </c>
    </row>
    <row r="22" spans="1:9" ht="16.5" customHeight="1">
      <c r="A22" s="1581" t="s">
        <v>983</v>
      </c>
      <c r="B22" s="1593">
        <v>100</v>
      </c>
      <c r="C22" s="1582">
        <v>100</v>
      </c>
      <c r="D22" s="1582">
        <v>100</v>
      </c>
      <c r="E22" s="1582">
        <v>100</v>
      </c>
      <c r="F22" s="1582">
        <v>100</v>
      </c>
      <c r="G22" s="1582">
        <v>100</v>
      </c>
      <c r="H22" s="1582">
        <v>100</v>
      </c>
      <c r="I22" s="1582">
        <v>100</v>
      </c>
    </row>
    <row r="23" spans="1:9" ht="16.5" customHeight="1">
      <c r="A23" s="1581" t="s">
        <v>1667</v>
      </c>
      <c r="B23" s="1593">
        <v>99.9</v>
      </c>
      <c r="C23" s="1582">
        <v>101.7</v>
      </c>
      <c r="D23" s="1582">
        <v>99.9</v>
      </c>
      <c r="E23" s="1582">
        <v>92.7</v>
      </c>
      <c r="F23" s="1582">
        <v>99.6</v>
      </c>
      <c r="G23" s="1582">
        <v>101.8</v>
      </c>
      <c r="H23" s="1582">
        <v>100.9</v>
      </c>
      <c r="I23" s="1582">
        <v>98</v>
      </c>
    </row>
    <row r="24" spans="1:9" ht="16.5" customHeight="1">
      <c r="A24" s="1581" t="s">
        <v>1468</v>
      </c>
      <c r="B24" s="1593">
        <v>100.4</v>
      </c>
      <c r="C24" s="1582">
        <v>102.4</v>
      </c>
      <c r="D24" s="1582">
        <v>99.7</v>
      </c>
      <c r="E24" s="1582">
        <v>95.2</v>
      </c>
      <c r="F24" s="1582">
        <v>99.1</v>
      </c>
      <c r="G24" s="1582">
        <v>102</v>
      </c>
      <c r="H24" s="1582">
        <v>101.8</v>
      </c>
      <c r="I24" s="1582">
        <v>98.3</v>
      </c>
    </row>
    <row r="25" spans="1:9" ht="16.5" customHeight="1">
      <c r="A25" s="1581" t="s">
        <v>322</v>
      </c>
      <c r="B25" s="1593">
        <v>101.3</v>
      </c>
      <c r="C25" s="1582">
        <v>103.9</v>
      </c>
      <c r="D25" s="1582">
        <v>99.6</v>
      </c>
      <c r="E25" s="1582">
        <v>99</v>
      </c>
      <c r="F25" s="1582">
        <v>98</v>
      </c>
      <c r="G25" s="1582">
        <v>102.2</v>
      </c>
      <c r="H25" s="1582">
        <v>103.3</v>
      </c>
      <c r="I25" s="1582">
        <v>99.6</v>
      </c>
    </row>
    <row r="26" spans="1:9" ht="16.5" customHeight="1">
      <c r="A26" s="1581" t="s">
        <v>1520</v>
      </c>
      <c r="B26" s="1593">
        <v>101.8</v>
      </c>
      <c r="C26" s="1582">
        <v>104.3</v>
      </c>
      <c r="D26" s="1582">
        <v>99.8</v>
      </c>
      <c r="E26" s="1582">
        <v>101.3</v>
      </c>
      <c r="F26" s="1582">
        <v>100.2</v>
      </c>
      <c r="G26" s="1582">
        <v>102.6</v>
      </c>
      <c r="H26" s="1582">
        <v>104</v>
      </c>
      <c r="I26" s="1582">
        <v>99</v>
      </c>
    </row>
    <row r="27" spans="1:9" ht="16.5" customHeight="1" thickBot="1">
      <c r="A27" s="1584" t="s">
        <v>1469</v>
      </c>
      <c r="B27" s="1594">
        <v>101.8</v>
      </c>
      <c r="C27" s="1585">
        <v>105.8</v>
      </c>
      <c r="D27" s="1585">
        <v>100.4</v>
      </c>
      <c r="E27" s="1585">
        <v>98.8</v>
      </c>
      <c r="F27" s="1585">
        <v>102.5</v>
      </c>
      <c r="G27" s="1585">
        <v>103.7</v>
      </c>
      <c r="H27" s="1585">
        <v>104.3</v>
      </c>
      <c r="I27" s="1585">
        <v>98.8</v>
      </c>
    </row>
    <row r="28" spans="1:9" ht="16.5" customHeight="1" thickBot="1">
      <c r="A28" s="1539" t="s">
        <v>2335</v>
      </c>
    </row>
    <row r="29" spans="1:9" ht="37.5" customHeight="1">
      <c r="A29" s="1577" t="s">
        <v>373</v>
      </c>
      <c r="B29" s="1578" t="s">
        <v>2336</v>
      </c>
      <c r="C29" s="1578" t="s">
        <v>2337</v>
      </c>
      <c r="D29" s="1578" t="s">
        <v>2338</v>
      </c>
      <c r="E29" s="1578" t="s">
        <v>2339</v>
      </c>
      <c r="F29" s="1579" t="s">
        <v>2340</v>
      </c>
      <c r="G29" s="1587" t="s">
        <v>2341</v>
      </c>
      <c r="H29" s="1587" t="s">
        <v>2342</v>
      </c>
    </row>
    <row r="30" spans="1:9" ht="16.5" customHeight="1">
      <c r="A30" s="1581" t="s">
        <v>983</v>
      </c>
      <c r="B30" s="1582">
        <v>100</v>
      </c>
      <c r="C30" s="1582">
        <v>100</v>
      </c>
      <c r="D30" s="1582">
        <v>100</v>
      </c>
      <c r="E30" s="1582">
        <v>100</v>
      </c>
      <c r="F30" s="1582">
        <v>100</v>
      </c>
      <c r="G30" s="1582">
        <v>100</v>
      </c>
      <c r="H30" s="1588">
        <v>100</v>
      </c>
    </row>
    <row r="31" spans="1:9" ht="16.5" customHeight="1">
      <c r="A31" s="1581" t="s">
        <v>1667</v>
      </c>
      <c r="B31" s="1582">
        <v>101.6</v>
      </c>
      <c r="C31" s="1582">
        <v>101</v>
      </c>
      <c r="D31" s="1582">
        <v>100.7</v>
      </c>
      <c r="E31" s="1582">
        <v>104.6</v>
      </c>
      <c r="F31" s="1582">
        <v>99.7</v>
      </c>
      <c r="G31" s="1582">
        <v>99.7</v>
      </c>
      <c r="H31" s="1588">
        <v>100.6</v>
      </c>
    </row>
    <row r="32" spans="1:9" ht="16.5" customHeight="1">
      <c r="A32" s="1581" t="s">
        <v>1468</v>
      </c>
      <c r="B32" s="1582">
        <v>102.2</v>
      </c>
      <c r="C32" s="1582">
        <v>101.3</v>
      </c>
      <c r="D32" s="1582">
        <v>100.9</v>
      </c>
      <c r="E32" s="1582">
        <v>104.3</v>
      </c>
      <c r="F32" s="1582">
        <v>100.2</v>
      </c>
      <c r="G32" s="1582">
        <v>100.3</v>
      </c>
      <c r="H32" s="1588">
        <v>100.7</v>
      </c>
    </row>
    <row r="33" spans="1:8" ht="16.5" customHeight="1">
      <c r="A33" s="1581" t="s">
        <v>322</v>
      </c>
      <c r="B33" s="1582">
        <v>102.7</v>
      </c>
      <c r="C33" s="1582">
        <v>102.1</v>
      </c>
      <c r="D33" s="1582">
        <v>101.4</v>
      </c>
      <c r="E33" s="1582">
        <v>108.3</v>
      </c>
      <c r="F33" s="1582">
        <v>101</v>
      </c>
      <c r="G33" s="1582">
        <v>101.4</v>
      </c>
      <c r="H33" s="1588">
        <v>101</v>
      </c>
    </row>
    <row r="34" spans="1:8" ht="16.5" customHeight="1">
      <c r="A34" s="1581" t="s">
        <v>1520</v>
      </c>
      <c r="B34" s="1582">
        <v>101.1</v>
      </c>
      <c r="C34" s="1582">
        <v>103.8</v>
      </c>
      <c r="D34" s="1582">
        <v>101.4</v>
      </c>
      <c r="E34" s="1582">
        <v>104.9</v>
      </c>
      <c r="F34" s="1582">
        <v>101.7</v>
      </c>
      <c r="G34" s="1582">
        <v>102.2</v>
      </c>
      <c r="H34" s="1588">
        <v>101.6</v>
      </c>
    </row>
    <row r="35" spans="1:8" ht="16.5" customHeight="1" thickBot="1">
      <c r="A35" s="1584" t="s">
        <v>1469</v>
      </c>
      <c r="B35" s="1585">
        <v>93.2</v>
      </c>
      <c r="C35" s="1585">
        <v>103.1</v>
      </c>
      <c r="D35" s="1585">
        <v>99.3</v>
      </c>
      <c r="E35" s="1585">
        <v>108.4</v>
      </c>
      <c r="F35" s="1585">
        <v>101.5</v>
      </c>
      <c r="G35" s="1585">
        <v>101.9</v>
      </c>
      <c r="H35" s="1589">
        <v>101.8</v>
      </c>
    </row>
    <row r="36" spans="1:8" ht="15" customHeight="1">
      <c r="A36" s="1539" t="s">
        <v>2335</v>
      </c>
      <c r="G36" s="1595"/>
      <c r="H36" s="943" t="s">
        <v>2343</v>
      </c>
    </row>
  </sheetData>
  <phoneticPr fontId="2"/>
  <printOptions horizontalCentered="1"/>
  <pageMargins left="0.39370078740157483" right="0.39370078740157483" top="0.59055118110236227" bottom="0.59055118110236227" header="0.11811023622047245" footer="0.11811023622047245"/>
  <pageSetup paperSize="9" scale="99" firstPageNumber="64" orientation="portrait" r:id="rId1"/>
  <headerFooter alignWithMargins="0">
    <oddFooter>&amp;C&amp;"ＭＳ 明朝,標準"&amp;10&amp;P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B9D53-7C80-4671-B79A-681EB92A57BD}">
  <dimension ref="A1:S49"/>
  <sheetViews>
    <sheetView view="pageBreakPreview" topLeftCell="A28" zoomScaleNormal="90" zoomScaleSheetLayoutView="100" workbookViewId="0">
      <selection activeCell="R58" sqref="R58"/>
    </sheetView>
  </sheetViews>
  <sheetFormatPr defaultColWidth="9" defaultRowHeight="13"/>
  <cols>
    <col min="1" max="1" width="3.1796875" style="1637" customWidth="1"/>
    <col min="2" max="2" width="1.6328125" style="1637" customWidth="1"/>
    <col min="3" max="3" width="16.08984375" style="1637" customWidth="1"/>
    <col min="4" max="13" width="5.08984375" style="1637" customWidth="1"/>
    <col min="14" max="18" width="4.453125" style="1637" customWidth="1"/>
    <col min="19" max="16384" width="9" style="1637"/>
  </cols>
  <sheetData>
    <row r="1" spans="1:18" s="1597" customFormat="1" ht="30" customHeight="1">
      <c r="A1" s="1596" t="s">
        <v>2345</v>
      </c>
    </row>
    <row r="2" spans="1:18" s="1598" customFormat="1" ht="12.75" customHeight="1" thickBot="1">
      <c r="B2" s="1599"/>
      <c r="C2" s="1599"/>
      <c r="D2" s="1599"/>
      <c r="E2" s="1599"/>
      <c r="F2" s="1599"/>
      <c r="G2" s="1599"/>
      <c r="H2" s="1599"/>
      <c r="I2" s="1599"/>
      <c r="J2" s="1599"/>
      <c r="K2" s="1599"/>
      <c r="L2" s="1599"/>
      <c r="M2" s="1600"/>
      <c r="N2" s="1599"/>
      <c r="O2" s="1599"/>
      <c r="P2" s="1599"/>
      <c r="Q2" s="1599"/>
      <c r="R2" s="1600" t="s">
        <v>2346</v>
      </c>
    </row>
    <row r="3" spans="1:18" s="1601" customFormat="1" ht="18.75" customHeight="1">
      <c r="A3" s="5210" t="s">
        <v>1284</v>
      </c>
      <c r="B3" s="5201"/>
      <c r="C3" s="5201"/>
      <c r="D3" s="5225" t="s">
        <v>2347</v>
      </c>
      <c r="E3" s="5226"/>
      <c r="F3" s="5226"/>
      <c r="G3" s="5226"/>
      <c r="H3" s="5227"/>
      <c r="I3" s="5225" t="s">
        <v>504</v>
      </c>
      <c r="J3" s="5226"/>
      <c r="K3" s="5226"/>
      <c r="L3" s="5226"/>
      <c r="M3" s="5227"/>
      <c r="N3" s="5225">
        <v>3</v>
      </c>
      <c r="O3" s="5226"/>
      <c r="P3" s="5226"/>
      <c r="Q3" s="5226"/>
      <c r="R3" s="5226"/>
    </row>
    <row r="4" spans="1:18" s="1601" customFormat="1" ht="18.75" customHeight="1">
      <c r="A4" s="5223"/>
      <c r="B4" s="5224"/>
      <c r="C4" s="5224"/>
      <c r="D4" s="5228" t="s">
        <v>2348</v>
      </c>
      <c r="E4" s="5223"/>
      <c r="F4" s="5228" t="s">
        <v>2349</v>
      </c>
      <c r="G4" s="5229"/>
      <c r="H4" s="5223"/>
      <c r="I4" s="5228" t="s">
        <v>2348</v>
      </c>
      <c r="J4" s="5223"/>
      <c r="K4" s="5228" t="s">
        <v>2349</v>
      </c>
      <c r="L4" s="5229"/>
      <c r="M4" s="5223"/>
      <c r="N4" s="5228" t="s">
        <v>2348</v>
      </c>
      <c r="O4" s="5223"/>
      <c r="P4" s="5228" t="s">
        <v>2349</v>
      </c>
      <c r="Q4" s="5229"/>
      <c r="R4" s="5229"/>
    </row>
    <row r="5" spans="1:18" s="1602" customFormat="1" ht="16.5" customHeight="1">
      <c r="A5" s="5221" t="s">
        <v>2350</v>
      </c>
      <c r="B5" s="5218" t="s">
        <v>985</v>
      </c>
      <c r="C5" s="5219"/>
      <c r="D5" s="5214">
        <f>SUM(D6:E14)</f>
        <v>42619</v>
      </c>
      <c r="E5" s="5214"/>
      <c r="F5" s="5214">
        <f>SUM(F6:H14)</f>
        <v>4513994</v>
      </c>
      <c r="G5" s="5214"/>
      <c r="H5" s="5214"/>
      <c r="I5" s="5214">
        <f>SUM(I6:J14)</f>
        <v>42566</v>
      </c>
      <c r="J5" s="5214"/>
      <c r="K5" s="5214">
        <f>SUM(K6:M14)</f>
        <v>4518452</v>
      </c>
      <c r="L5" s="5214"/>
      <c r="M5" s="5214"/>
      <c r="N5" s="5214">
        <f>SUM(N6:O14)</f>
        <v>42504</v>
      </c>
      <c r="O5" s="5214"/>
      <c r="P5" s="5214">
        <f>SUM(P6:R14)</f>
        <v>4524993</v>
      </c>
      <c r="Q5" s="5214"/>
      <c r="R5" s="5214"/>
    </row>
    <row r="6" spans="1:18" s="1601" customFormat="1" ht="16.5" customHeight="1">
      <c r="A6" s="5222"/>
      <c r="C6" s="1603" t="s">
        <v>2351</v>
      </c>
      <c r="D6" s="5213">
        <v>26285</v>
      </c>
      <c r="E6" s="5213"/>
      <c r="F6" s="5213">
        <v>3155717</v>
      </c>
      <c r="G6" s="5213"/>
      <c r="H6" s="5213"/>
      <c r="I6" s="5213">
        <v>26326</v>
      </c>
      <c r="J6" s="5213"/>
      <c r="K6" s="5213">
        <v>3163692</v>
      </c>
      <c r="L6" s="5213"/>
      <c r="M6" s="5213"/>
      <c r="N6" s="5213">
        <v>26367</v>
      </c>
      <c r="O6" s="5213"/>
      <c r="P6" s="5213">
        <v>3174908</v>
      </c>
      <c r="Q6" s="5213"/>
      <c r="R6" s="5213"/>
    </row>
    <row r="7" spans="1:18" s="1601" customFormat="1" ht="16.5" customHeight="1">
      <c r="A7" s="5222"/>
      <c r="C7" s="1603" t="s">
        <v>2352</v>
      </c>
      <c r="D7" s="5213">
        <v>1957</v>
      </c>
      <c r="E7" s="5213"/>
      <c r="F7" s="5213">
        <v>270353</v>
      </c>
      <c r="G7" s="5213"/>
      <c r="H7" s="5213"/>
      <c r="I7" s="5213">
        <v>1938</v>
      </c>
      <c r="J7" s="5213"/>
      <c r="K7" s="5213">
        <v>269077</v>
      </c>
      <c r="L7" s="5213"/>
      <c r="M7" s="5213"/>
      <c r="N7" s="5213">
        <v>1916</v>
      </c>
      <c r="O7" s="5213"/>
      <c r="P7" s="5213">
        <v>266787</v>
      </c>
      <c r="Q7" s="5213"/>
      <c r="R7" s="5213"/>
    </row>
    <row r="8" spans="1:18" s="1601" customFormat="1" ht="16.5" customHeight="1">
      <c r="A8" s="5222"/>
      <c r="C8" s="1603" t="s">
        <v>2353</v>
      </c>
      <c r="D8" s="5213" t="s">
        <v>356</v>
      </c>
      <c r="E8" s="5213"/>
      <c r="F8" s="5213" t="s">
        <v>356</v>
      </c>
      <c r="G8" s="5213"/>
      <c r="H8" s="5213"/>
      <c r="I8" s="5213" t="s">
        <v>1039</v>
      </c>
      <c r="J8" s="5213"/>
      <c r="K8" s="5213" t="s">
        <v>1039</v>
      </c>
      <c r="L8" s="5213"/>
      <c r="M8" s="5213"/>
      <c r="N8" s="5213" t="s">
        <v>1039</v>
      </c>
      <c r="O8" s="5213"/>
      <c r="P8" s="5213" t="s">
        <v>1039</v>
      </c>
      <c r="Q8" s="5213"/>
      <c r="R8" s="5213"/>
    </row>
    <row r="9" spans="1:18" s="1601" customFormat="1" ht="16.5" customHeight="1">
      <c r="A9" s="5222"/>
      <c r="C9" s="1603" t="s">
        <v>2354</v>
      </c>
      <c r="D9" s="5213">
        <v>101</v>
      </c>
      <c r="E9" s="5213"/>
      <c r="F9" s="5213">
        <v>27138</v>
      </c>
      <c r="G9" s="5213"/>
      <c r="H9" s="5213"/>
      <c r="I9" s="5213">
        <v>102</v>
      </c>
      <c r="J9" s="5213"/>
      <c r="K9" s="5213">
        <v>27322</v>
      </c>
      <c r="L9" s="5213"/>
      <c r="M9" s="5213"/>
      <c r="N9" s="5213">
        <v>102</v>
      </c>
      <c r="O9" s="5213"/>
      <c r="P9" s="5213">
        <v>27322</v>
      </c>
      <c r="Q9" s="5213"/>
      <c r="R9" s="5213"/>
    </row>
    <row r="10" spans="1:18" s="1601" customFormat="1" ht="16.5" customHeight="1">
      <c r="A10" s="5222"/>
      <c r="C10" s="1604" t="s">
        <v>2355</v>
      </c>
      <c r="D10" s="5213">
        <v>813</v>
      </c>
      <c r="E10" s="5213"/>
      <c r="F10" s="5213">
        <v>78663</v>
      </c>
      <c r="G10" s="5213"/>
      <c r="H10" s="5213"/>
      <c r="I10" s="5213">
        <v>811</v>
      </c>
      <c r="J10" s="5213"/>
      <c r="K10" s="5213">
        <v>78370</v>
      </c>
      <c r="L10" s="5213"/>
      <c r="M10" s="5213"/>
      <c r="N10" s="5213">
        <v>811</v>
      </c>
      <c r="O10" s="5213"/>
      <c r="P10" s="5213">
        <v>78403</v>
      </c>
      <c r="Q10" s="5213"/>
      <c r="R10" s="5213"/>
    </row>
    <row r="11" spans="1:18" s="1601" customFormat="1" ht="16.5" customHeight="1">
      <c r="A11" s="5222"/>
      <c r="C11" s="1604" t="s">
        <v>2356</v>
      </c>
      <c r="D11" s="5213">
        <v>25</v>
      </c>
      <c r="E11" s="5213"/>
      <c r="F11" s="5213">
        <v>3739</v>
      </c>
      <c r="G11" s="5213"/>
      <c r="H11" s="5213"/>
      <c r="I11" s="5213">
        <v>26</v>
      </c>
      <c r="J11" s="5213"/>
      <c r="K11" s="5213">
        <v>3822</v>
      </c>
      <c r="L11" s="5213"/>
      <c r="M11" s="5213"/>
      <c r="N11" s="5213">
        <v>25</v>
      </c>
      <c r="O11" s="5213"/>
      <c r="P11" s="5213">
        <v>3635</v>
      </c>
      <c r="Q11" s="5213"/>
      <c r="R11" s="5213"/>
    </row>
    <row r="12" spans="1:18" s="1601" customFormat="1" ht="16.5" customHeight="1">
      <c r="A12" s="5222"/>
      <c r="C12" s="1603" t="s">
        <v>2357</v>
      </c>
      <c r="D12" s="5213" t="s">
        <v>356</v>
      </c>
      <c r="E12" s="5213"/>
      <c r="F12" s="5213" t="s">
        <v>356</v>
      </c>
      <c r="G12" s="5213"/>
      <c r="H12" s="5213"/>
      <c r="I12" s="5213" t="s">
        <v>1039</v>
      </c>
      <c r="J12" s="5213"/>
      <c r="K12" s="5213" t="s">
        <v>1039</v>
      </c>
      <c r="L12" s="5213"/>
      <c r="M12" s="5213"/>
      <c r="N12" s="5213" t="s">
        <v>1039</v>
      </c>
      <c r="O12" s="5213"/>
      <c r="P12" s="5213" t="s">
        <v>1039</v>
      </c>
      <c r="Q12" s="5213"/>
      <c r="R12" s="5213"/>
    </row>
    <row r="13" spans="1:18" s="1601" customFormat="1" ht="16.5" customHeight="1">
      <c r="A13" s="5222"/>
      <c r="C13" s="1603" t="s">
        <v>2358</v>
      </c>
      <c r="D13" s="5213">
        <v>1186</v>
      </c>
      <c r="E13" s="5213"/>
      <c r="F13" s="5213">
        <v>175030</v>
      </c>
      <c r="G13" s="5213"/>
      <c r="H13" s="5213"/>
      <c r="I13" s="5213">
        <v>1178</v>
      </c>
      <c r="J13" s="5213"/>
      <c r="K13" s="5213">
        <v>174108</v>
      </c>
      <c r="L13" s="5213"/>
      <c r="M13" s="5213"/>
      <c r="N13" s="5213">
        <v>1171</v>
      </c>
      <c r="O13" s="5213"/>
      <c r="P13" s="5213">
        <v>173653</v>
      </c>
      <c r="Q13" s="5213"/>
      <c r="R13" s="5213"/>
    </row>
    <row r="14" spans="1:18" s="1601" customFormat="1" ht="16.5" customHeight="1">
      <c r="A14" s="5222"/>
      <c r="C14" s="1605" t="s">
        <v>483</v>
      </c>
      <c r="D14" s="5220">
        <v>12252</v>
      </c>
      <c r="E14" s="5220"/>
      <c r="F14" s="5220">
        <v>803354</v>
      </c>
      <c r="G14" s="5220"/>
      <c r="H14" s="5220"/>
      <c r="I14" s="5220">
        <v>12185</v>
      </c>
      <c r="J14" s="5220"/>
      <c r="K14" s="5220">
        <v>802061</v>
      </c>
      <c r="L14" s="5220"/>
      <c r="M14" s="5220"/>
      <c r="N14" s="5220">
        <v>12112</v>
      </c>
      <c r="O14" s="5220"/>
      <c r="P14" s="5220">
        <v>800285</v>
      </c>
      <c r="Q14" s="5220"/>
      <c r="R14" s="5220"/>
    </row>
    <row r="15" spans="1:18" s="1602" customFormat="1" ht="16.5" customHeight="1">
      <c r="A15" s="5215" t="s">
        <v>2359</v>
      </c>
      <c r="B15" s="5218" t="s">
        <v>985</v>
      </c>
      <c r="C15" s="5219"/>
      <c r="D15" s="5214">
        <f>SUM(D16:E20)</f>
        <v>9826</v>
      </c>
      <c r="E15" s="5214"/>
      <c r="F15" s="5214">
        <f>SUM(F16:H20)</f>
        <v>3160102</v>
      </c>
      <c r="G15" s="5214"/>
      <c r="H15" s="5214"/>
      <c r="I15" s="5214">
        <f>SUM(I16:J20)</f>
        <v>9813</v>
      </c>
      <c r="J15" s="5214"/>
      <c r="K15" s="5214">
        <f>SUM(K16:M20)</f>
        <v>3176359</v>
      </c>
      <c r="L15" s="5214"/>
      <c r="M15" s="5214"/>
      <c r="N15" s="5214">
        <f>SUM(N16:O20)</f>
        <v>9774</v>
      </c>
      <c r="O15" s="5214"/>
      <c r="P15" s="5214">
        <f>SUM(P16:R20)</f>
        <v>3154423</v>
      </c>
      <c r="Q15" s="5214"/>
      <c r="R15" s="5214"/>
    </row>
    <row r="16" spans="1:18" s="1601" customFormat="1" ht="16.5" customHeight="1">
      <c r="A16" s="5216"/>
      <c r="B16" s="1606"/>
      <c r="C16" s="1604" t="s">
        <v>2355</v>
      </c>
      <c r="D16" s="5213">
        <v>832</v>
      </c>
      <c r="E16" s="5213"/>
      <c r="F16" s="5213">
        <v>448637</v>
      </c>
      <c r="G16" s="5213"/>
      <c r="H16" s="5213"/>
      <c r="I16" s="5213">
        <v>830</v>
      </c>
      <c r="J16" s="5213"/>
      <c r="K16" s="5213">
        <v>452346</v>
      </c>
      <c r="L16" s="5213"/>
      <c r="M16" s="5213"/>
      <c r="N16" s="5213">
        <v>818</v>
      </c>
      <c r="O16" s="5213"/>
      <c r="P16" s="5213">
        <v>443909</v>
      </c>
      <c r="Q16" s="5213"/>
      <c r="R16" s="5213"/>
    </row>
    <row r="17" spans="1:19" s="1601" customFormat="1" ht="16.5" customHeight="1">
      <c r="A17" s="5216"/>
      <c r="B17" s="1606"/>
      <c r="C17" s="1603" t="s">
        <v>2360</v>
      </c>
      <c r="D17" s="5213">
        <v>2933</v>
      </c>
      <c r="E17" s="5213"/>
      <c r="F17" s="5213">
        <v>669169</v>
      </c>
      <c r="G17" s="5213"/>
      <c r="H17" s="5213"/>
      <c r="I17" s="5213">
        <v>2916</v>
      </c>
      <c r="J17" s="5213"/>
      <c r="K17" s="5213">
        <v>666342</v>
      </c>
      <c r="L17" s="5213"/>
      <c r="M17" s="5213"/>
      <c r="N17" s="5213">
        <v>2908</v>
      </c>
      <c r="O17" s="5213"/>
      <c r="P17" s="5213">
        <v>666026</v>
      </c>
      <c r="Q17" s="5213"/>
      <c r="R17" s="5213"/>
    </row>
    <row r="18" spans="1:19" s="1601" customFormat="1" ht="16.5" customHeight="1">
      <c r="A18" s="5216"/>
      <c r="B18" s="1606"/>
      <c r="C18" s="1603" t="s">
        <v>2361</v>
      </c>
      <c r="D18" s="5213">
        <v>378</v>
      </c>
      <c r="E18" s="5213"/>
      <c r="F18" s="5213">
        <v>738366</v>
      </c>
      <c r="G18" s="5213"/>
      <c r="H18" s="5213"/>
      <c r="I18" s="5213">
        <v>378</v>
      </c>
      <c r="J18" s="5213"/>
      <c r="K18" s="5213">
        <v>738442</v>
      </c>
      <c r="L18" s="5213"/>
      <c r="M18" s="5213"/>
      <c r="N18" s="5213">
        <v>370</v>
      </c>
      <c r="O18" s="5213"/>
      <c r="P18" s="5213">
        <v>721282</v>
      </c>
      <c r="Q18" s="5213"/>
      <c r="R18" s="5213"/>
    </row>
    <row r="19" spans="1:19" s="1601" customFormat="1" ht="16.5" customHeight="1">
      <c r="A19" s="5216"/>
      <c r="B19" s="1606"/>
      <c r="C19" s="1603" t="s">
        <v>2358</v>
      </c>
      <c r="D19" s="5213">
        <v>1891</v>
      </c>
      <c r="E19" s="5213"/>
      <c r="F19" s="5213">
        <v>979656</v>
      </c>
      <c r="G19" s="5213"/>
      <c r="H19" s="5213"/>
      <c r="I19" s="5213">
        <v>1904</v>
      </c>
      <c r="J19" s="5213"/>
      <c r="K19" s="5213">
        <v>995469</v>
      </c>
      <c r="L19" s="5213"/>
      <c r="M19" s="5213"/>
      <c r="N19" s="5213">
        <v>1910</v>
      </c>
      <c r="O19" s="5213"/>
      <c r="P19" s="5213">
        <v>1001230</v>
      </c>
      <c r="Q19" s="5213"/>
      <c r="R19" s="5213"/>
    </row>
    <row r="20" spans="1:19" s="1601" customFormat="1" ht="16.5" customHeight="1" thickBot="1">
      <c r="A20" s="5217"/>
      <c r="B20" s="1607"/>
      <c r="C20" s="1608" t="s">
        <v>483</v>
      </c>
      <c r="D20" s="5212">
        <v>3792</v>
      </c>
      <c r="E20" s="5212"/>
      <c r="F20" s="5212">
        <v>324274</v>
      </c>
      <c r="G20" s="5212"/>
      <c r="H20" s="5212"/>
      <c r="I20" s="5212">
        <v>3785</v>
      </c>
      <c r="J20" s="5212"/>
      <c r="K20" s="5212">
        <v>323760</v>
      </c>
      <c r="L20" s="5212"/>
      <c r="M20" s="5212"/>
      <c r="N20" s="5212">
        <v>3768</v>
      </c>
      <c r="O20" s="5212"/>
      <c r="P20" s="5212">
        <v>321976</v>
      </c>
      <c r="Q20" s="5212"/>
      <c r="R20" s="5212"/>
    </row>
    <row r="21" spans="1:19" s="1598" customFormat="1" ht="12.75" customHeight="1">
      <c r="B21" s="1609"/>
      <c r="C21" s="1609"/>
      <c r="D21" s="1609"/>
      <c r="E21" s="1609"/>
      <c r="F21" s="1609"/>
      <c r="G21" s="1609"/>
      <c r="H21" s="1609"/>
      <c r="I21" s="1609"/>
      <c r="J21" s="1609"/>
      <c r="K21" s="1610"/>
      <c r="L21" s="1610"/>
      <c r="M21" s="1611"/>
      <c r="N21" s="1609"/>
      <c r="O21" s="1609"/>
      <c r="P21" s="1610"/>
      <c r="Q21" s="1610"/>
      <c r="R21" s="1611" t="s">
        <v>2362</v>
      </c>
    </row>
    <row r="22" spans="1:19" s="1613" customFormat="1" ht="30" customHeight="1">
      <c r="A22" s="1596"/>
      <c r="B22" s="1596"/>
      <c r="C22" s="1612"/>
      <c r="D22" s="1612"/>
      <c r="E22" s="1612"/>
      <c r="F22" s="1612"/>
      <c r="G22" s="1612"/>
      <c r="H22" s="1612"/>
      <c r="I22" s="1612"/>
      <c r="J22" s="1612"/>
      <c r="K22" s="1612"/>
      <c r="L22" s="1612"/>
      <c r="M22" s="1612"/>
      <c r="N22" s="1612"/>
      <c r="O22" s="1612"/>
      <c r="P22" s="1612"/>
      <c r="Q22" s="1612"/>
      <c r="R22" s="1612"/>
    </row>
    <row r="23" spans="1:19" s="1613" customFormat="1" ht="30" customHeight="1">
      <c r="A23" s="1596" t="s">
        <v>2363</v>
      </c>
      <c r="B23" s="1596"/>
      <c r="C23" s="1596"/>
      <c r="D23" s="1596"/>
      <c r="E23" s="1596"/>
      <c r="F23" s="1596"/>
      <c r="G23" s="1614"/>
      <c r="H23" s="1614"/>
      <c r="I23" s="1614"/>
      <c r="J23" s="1614"/>
      <c r="K23" s="1614"/>
      <c r="L23" s="1614"/>
      <c r="M23" s="1614"/>
      <c r="N23" s="1614"/>
      <c r="O23" s="1614"/>
      <c r="P23" s="1614"/>
      <c r="Q23" s="1614"/>
      <c r="R23" s="1614"/>
    </row>
    <row r="24" spans="1:19" s="1615" customFormat="1" ht="15" customHeight="1" thickBot="1">
      <c r="A24" s="1598"/>
      <c r="B24" s="1599"/>
      <c r="C24" s="1599"/>
      <c r="D24" s="1599"/>
      <c r="E24" s="1599"/>
      <c r="F24" s="1599"/>
      <c r="G24" s="1599"/>
      <c r="H24" s="1599"/>
      <c r="I24" s="1599"/>
      <c r="J24" s="1599"/>
      <c r="K24" s="1599"/>
      <c r="L24" s="1599"/>
      <c r="M24" s="1599"/>
      <c r="N24" s="1599"/>
      <c r="O24" s="1599"/>
      <c r="P24" s="1599"/>
      <c r="Q24" s="1599"/>
      <c r="R24" s="1600" t="s">
        <v>2364</v>
      </c>
    </row>
    <row r="25" spans="1:19" s="1616" customFormat="1" ht="30" customHeight="1">
      <c r="A25" s="5208" t="s">
        <v>2365</v>
      </c>
      <c r="B25" s="5209"/>
      <c r="C25" s="5209"/>
      <c r="D25" s="5210" t="s">
        <v>2366</v>
      </c>
      <c r="E25" s="5201"/>
      <c r="F25" s="5201"/>
      <c r="G25" s="5201" t="s">
        <v>2367</v>
      </c>
      <c r="H25" s="5201"/>
      <c r="I25" s="5200" t="s">
        <v>2350</v>
      </c>
      <c r="J25" s="5200"/>
      <c r="K25" s="5211" t="s">
        <v>2368</v>
      </c>
      <c r="L25" s="5200"/>
      <c r="M25" s="5211" t="s">
        <v>2369</v>
      </c>
      <c r="N25" s="5200"/>
      <c r="O25" s="5200" t="s">
        <v>2370</v>
      </c>
      <c r="P25" s="5200"/>
      <c r="Q25" s="5201" t="s">
        <v>2371</v>
      </c>
      <c r="R25" s="5202"/>
      <c r="S25" s="1613"/>
    </row>
    <row r="26" spans="1:19" s="1619" customFormat="1" ht="16.5" customHeight="1">
      <c r="A26" s="5203" t="s">
        <v>838</v>
      </c>
      <c r="B26" s="5203"/>
      <c r="C26" s="5204"/>
      <c r="D26" s="1617"/>
      <c r="E26" s="1617"/>
      <c r="F26" s="1618"/>
      <c r="G26" s="5205">
        <f>SUM(I26:P26)</f>
        <v>542</v>
      </c>
      <c r="H26" s="5206"/>
      <c r="I26" s="5206">
        <f>I33</f>
        <v>79</v>
      </c>
      <c r="J26" s="5206"/>
      <c r="K26" s="5206">
        <f>K33</f>
        <v>153</v>
      </c>
      <c r="L26" s="5206"/>
      <c r="M26" s="5206">
        <f>M33</f>
        <v>54</v>
      </c>
      <c r="N26" s="5206"/>
      <c r="O26" s="5206">
        <f>O28+O33</f>
        <v>256</v>
      </c>
      <c r="P26" s="5206"/>
      <c r="Q26" s="5207"/>
      <c r="R26" s="5207"/>
      <c r="S26" s="1615"/>
    </row>
    <row r="27" spans="1:19" s="1619" customFormat="1" ht="16.5" customHeight="1">
      <c r="A27" s="1620"/>
      <c r="B27" s="1620"/>
      <c r="C27" s="1621"/>
      <c r="D27" s="1622"/>
      <c r="E27" s="1622"/>
      <c r="F27" s="1623"/>
      <c r="G27" s="1624"/>
      <c r="H27" s="1625"/>
      <c r="I27" s="1626"/>
      <c r="J27" s="1627"/>
      <c r="K27" s="1628"/>
      <c r="L27" s="1627"/>
      <c r="M27" s="1628"/>
      <c r="N27" s="1627"/>
      <c r="O27" s="1627"/>
      <c r="P27" s="1627"/>
      <c r="Q27" s="5188"/>
      <c r="R27" s="5188"/>
      <c r="S27" s="1613"/>
    </row>
    <row r="28" spans="1:19" s="1619" customFormat="1" ht="16.5" customHeight="1">
      <c r="A28" s="1620"/>
      <c r="B28" s="5189" t="s">
        <v>2372</v>
      </c>
      <c r="C28" s="5198"/>
      <c r="D28" s="1622"/>
      <c r="E28" s="1622"/>
      <c r="F28" s="1629"/>
      <c r="G28" s="5191">
        <f>SUM(I28:P28)</f>
        <v>120</v>
      </c>
      <c r="H28" s="5187"/>
      <c r="I28" s="5199" t="s">
        <v>2373</v>
      </c>
      <c r="J28" s="5199"/>
      <c r="K28" s="5199" t="s">
        <v>2373</v>
      </c>
      <c r="L28" s="5199"/>
      <c r="M28" s="5199" t="s">
        <v>2373</v>
      </c>
      <c r="N28" s="5199"/>
      <c r="O28" s="5187">
        <f>SUM(O29:P31)</f>
        <v>120</v>
      </c>
      <c r="P28" s="5187"/>
      <c r="Q28" s="5188"/>
      <c r="R28" s="5188"/>
      <c r="S28" s="1615"/>
    </row>
    <row r="29" spans="1:19" s="1616" customFormat="1" ht="16.5" customHeight="1">
      <c r="A29" s="1622"/>
      <c r="B29" s="1622"/>
      <c r="C29" s="1630" t="s">
        <v>2374</v>
      </c>
      <c r="D29" s="5196" t="s">
        <v>2375</v>
      </c>
      <c r="E29" s="5197"/>
      <c r="F29" s="5197"/>
      <c r="G29" s="5183">
        <f>SUM(I29:P29)</f>
        <v>12</v>
      </c>
      <c r="H29" s="5184"/>
      <c r="I29" s="5185" t="s">
        <v>2373</v>
      </c>
      <c r="J29" s="5185"/>
      <c r="K29" s="5185" t="s">
        <v>2373</v>
      </c>
      <c r="L29" s="5185"/>
      <c r="M29" s="5185" t="s">
        <v>2373</v>
      </c>
      <c r="N29" s="5185"/>
      <c r="O29" s="5184">
        <v>12</v>
      </c>
      <c r="P29" s="5184"/>
      <c r="Q29" s="5181" t="s">
        <v>2376</v>
      </c>
      <c r="R29" s="5181" t="s">
        <v>2376</v>
      </c>
      <c r="S29" s="1613"/>
    </row>
    <row r="30" spans="1:19" s="1616" customFormat="1" ht="16.5" customHeight="1">
      <c r="A30" s="1622"/>
      <c r="B30" s="1622"/>
      <c r="C30" s="1630" t="s">
        <v>2377</v>
      </c>
      <c r="D30" s="5194" t="s">
        <v>2378</v>
      </c>
      <c r="E30" s="5195"/>
      <c r="F30" s="5195"/>
      <c r="G30" s="5183">
        <f>SUM(I30:P30)</f>
        <v>71</v>
      </c>
      <c r="H30" s="5184"/>
      <c r="I30" s="5185" t="s">
        <v>2373</v>
      </c>
      <c r="J30" s="5185"/>
      <c r="K30" s="5185" t="s">
        <v>2373</v>
      </c>
      <c r="L30" s="5185"/>
      <c r="M30" s="5185" t="s">
        <v>2373</v>
      </c>
      <c r="N30" s="5185"/>
      <c r="O30" s="5184">
        <v>71</v>
      </c>
      <c r="P30" s="5184"/>
      <c r="Q30" s="5181" t="s">
        <v>2379</v>
      </c>
      <c r="R30" s="5181" t="s">
        <v>2380</v>
      </c>
      <c r="S30" s="1615"/>
    </row>
    <row r="31" spans="1:19" s="1616" customFormat="1" ht="16.5" customHeight="1">
      <c r="A31" s="1622"/>
      <c r="B31" s="1622"/>
      <c r="C31" s="1630" t="s">
        <v>2381</v>
      </c>
      <c r="D31" s="5194" t="s">
        <v>2382</v>
      </c>
      <c r="E31" s="5194"/>
      <c r="F31" s="5194"/>
      <c r="G31" s="5183">
        <f>SUM(I31:P31)</f>
        <v>37</v>
      </c>
      <c r="H31" s="5184"/>
      <c r="I31" s="5185" t="s">
        <v>2373</v>
      </c>
      <c r="J31" s="5185"/>
      <c r="K31" s="5185" t="s">
        <v>2373</v>
      </c>
      <c r="L31" s="5185"/>
      <c r="M31" s="5185" t="s">
        <v>2373</v>
      </c>
      <c r="N31" s="5185"/>
      <c r="O31" s="5184">
        <v>37</v>
      </c>
      <c r="P31" s="5184"/>
      <c r="Q31" s="5181" t="s">
        <v>2383</v>
      </c>
      <c r="R31" s="5181" t="s">
        <v>2384</v>
      </c>
      <c r="S31" s="1613"/>
    </row>
    <row r="32" spans="1:19" s="1616" customFormat="1" ht="16.5" customHeight="1">
      <c r="A32" s="1622"/>
      <c r="B32" s="1622"/>
      <c r="C32" s="1621"/>
      <c r="D32" s="5192"/>
      <c r="E32" s="5182"/>
      <c r="F32" s="5193"/>
      <c r="G32" s="1624"/>
      <c r="H32" s="1625"/>
      <c r="I32" s="5187"/>
      <c r="J32" s="5187"/>
      <c r="K32" s="5187"/>
      <c r="L32" s="5187"/>
      <c r="M32" s="5187"/>
      <c r="N32" s="5187"/>
      <c r="O32" s="5187"/>
      <c r="P32" s="5187"/>
      <c r="Q32" s="5188"/>
      <c r="R32" s="5188"/>
      <c r="S32" s="1615"/>
    </row>
    <row r="33" spans="1:19" s="1616" customFormat="1" ht="16.5" customHeight="1">
      <c r="A33" s="1622"/>
      <c r="B33" s="5189" t="s">
        <v>2385</v>
      </c>
      <c r="C33" s="5190"/>
      <c r="D33" s="5182"/>
      <c r="E33" s="5182"/>
      <c r="F33" s="5182"/>
      <c r="G33" s="5191">
        <f>SUM(I33:P33)</f>
        <v>422</v>
      </c>
      <c r="H33" s="5187"/>
      <c r="I33" s="5187">
        <f>SUM(I34:J44)</f>
        <v>79</v>
      </c>
      <c r="J33" s="5187"/>
      <c r="K33" s="5187">
        <f>SUM(K34:L44)</f>
        <v>153</v>
      </c>
      <c r="L33" s="5187"/>
      <c r="M33" s="5187">
        <f>SUM(M34:N44)</f>
        <v>54</v>
      </c>
      <c r="N33" s="5187"/>
      <c r="O33" s="5187">
        <f>SUM(O34:P44)</f>
        <v>136</v>
      </c>
      <c r="P33" s="5187"/>
      <c r="Q33" s="5188"/>
      <c r="R33" s="5188"/>
      <c r="S33" s="1613"/>
    </row>
    <row r="34" spans="1:19" s="1616" customFormat="1" ht="16.5" customHeight="1">
      <c r="A34" s="1622"/>
      <c r="B34" s="1622"/>
      <c r="C34" s="1631" t="s">
        <v>2386</v>
      </c>
      <c r="D34" s="5182" t="s">
        <v>2387</v>
      </c>
      <c r="E34" s="5182" t="s">
        <v>2387</v>
      </c>
      <c r="F34" s="5182" t="s">
        <v>2387</v>
      </c>
      <c r="G34" s="5183">
        <f t="shared" ref="G34:G44" si="0">SUM(I34:P34)</f>
        <v>50</v>
      </c>
      <c r="H34" s="5184"/>
      <c r="I34" s="5184">
        <v>50</v>
      </c>
      <c r="J34" s="5184"/>
      <c r="K34" s="5185" t="s">
        <v>2373</v>
      </c>
      <c r="L34" s="5185"/>
      <c r="M34" s="5185" t="s">
        <v>2373</v>
      </c>
      <c r="N34" s="5185"/>
      <c r="O34" s="5185" t="s">
        <v>2373</v>
      </c>
      <c r="P34" s="5185"/>
      <c r="Q34" s="5181" t="s">
        <v>2388</v>
      </c>
      <c r="R34" s="5181" t="s">
        <v>2389</v>
      </c>
      <c r="S34" s="1615"/>
    </row>
    <row r="35" spans="1:19" s="1616" customFormat="1" ht="16.5" customHeight="1">
      <c r="A35" s="1622"/>
      <c r="B35" s="1622"/>
      <c r="C35" s="1631" t="s">
        <v>2390</v>
      </c>
      <c r="D35" s="5186" t="s">
        <v>2391</v>
      </c>
      <c r="E35" s="5186" t="s">
        <v>2392</v>
      </c>
      <c r="F35" s="5186" t="s">
        <v>2392</v>
      </c>
      <c r="G35" s="5183">
        <v>33</v>
      </c>
      <c r="H35" s="5184"/>
      <c r="I35" s="5185" t="s">
        <v>2373</v>
      </c>
      <c r="J35" s="5185"/>
      <c r="K35" s="5184">
        <v>33</v>
      </c>
      <c r="L35" s="5184"/>
      <c r="M35" s="5185" t="s">
        <v>2373</v>
      </c>
      <c r="N35" s="5185"/>
      <c r="O35" s="5185" t="s">
        <v>2373</v>
      </c>
      <c r="P35" s="5185"/>
      <c r="Q35" s="5181" t="s">
        <v>2393</v>
      </c>
      <c r="R35" s="5181" t="s">
        <v>2394</v>
      </c>
      <c r="S35" s="1613"/>
    </row>
    <row r="36" spans="1:19" s="1616" customFormat="1" ht="16.5" customHeight="1">
      <c r="A36" s="1622"/>
      <c r="B36" s="1622"/>
      <c r="C36" s="1631" t="s">
        <v>2395</v>
      </c>
      <c r="D36" s="5182" t="s">
        <v>2396</v>
      </c>
      <c r="E36" s="5182" t="s">
        <v>2396</v>
      </c>
      <c r="F36" s="5182" t="s">
        <v>2396</v>
      </c>
      <c r="G36" s="5183">
        <f t="shared" si="0"/>
        <v>46</v>
      </c>
      <c r="H36" s="5184"/>
      <c r="I36" s="5185" t="s">
        <v>2373</v>
      </c>
      <c r="J36" s="5185"/>
      <c r="K36" s="5184">
        <v>46</v>
      </c>
      <c r="L36" s="5184"/>
      <c r="M36" s="5185" t="s">
        <v>2373</v>
      </c>
      <c r="N36" s="5185"/>
      <c r="O36" s="5185" t="s">
        <v>2373</v>
      </c>
      <c r="P36" s="5185"/>
      <c r="Q36" s="5181" t="s">
        <v>2397</v>
      </c>
      <c r="R36" s="5181" t="s">
        <v>2398</v>
      </c>
      <c r="S36" s="1615"/>
    </row>
    <row r="37" spans="1:19" s="1616" customFormat="1" ht="16.5" customHeight="1">
      <c r="A37" s="1622"/>
      <c r="B37" s="1622"/>
      <c r="C37" s="1631" t="s">
        <v>2399</v>
      </c>
      <c r="D37" s="5182" t="s">
        <v>2400</v>
      </c>
      <c r="E37" s="5182" t="s">
        <v>2400</v>
      </c>
      <c r="F37" s="5182" t="s">
        <v>2400</v>
      </c>
      <c r="G37" s="5183">
        <f t="shared" si="0"/>
        <v>48</v>
      </c>
      <c r="H37" s="5184"/>
      <c r="I37" s="5185" t="s">
        <v>2373</v>
      </c>
      <c r="J37" s="5185"/>
      <c r="K37" s="5185" t="s">
        <v>2373</v>
      </c>
      <c r="L37" s="5185"/>
      <c r="M37" s="5185" t="s">
        <v>2373</v>
      </c>
      <c r="N37" s="5185"/>
      <c r="O37" s="5184">
        <v>48</v>
      </c>
      <c r="P37" s="5184"/>
      <c r="Q37" s="5181" t="s">
        <v>2401</v>
      </c>
      <c r="R37" s="5181" t="s">
        <v>2401</v>
      </c>
      <c r="S37" s="1613"/>
    </row>
    <row r="38" spans="1:19" s="1616" customFormat="1" ht="16.5" customHeight="1">
      <c r="A38" s="1622"/>
      <c r="B38" s="1622"/>
      <c r="C38" s="1631" t="s">
        <v>2402</v>
      </c>
      <c r="D38" s="5182" t="s">
        <v>2403</v>
      </c>
      <c r="E38" s="5182" t="s">
        <v>2403</v>
      </c>
      <c r="F38" s="5182" t="s">
        <v>2403</v>
      </c>
      <c r="G38" s="5183">
        <f t="shared" si="0"/>
        <v>19</v>
      </c>
      <c r="H38" s="5184"/>
      <c r="I38" s="5185" t="s">
        <v>2373</v>
      </c>
      <c r="J38" s="5185"/>
      <c r="K38" s="5184">
        <v>19</v>
      </c>
      <c r="L38" s="5184"/>
      <c r="M38" s="5185" t="s">
        <v>2373</v>
      </c>
      <c r="N38" s="5185"/>
      <c r="O38" s="5185" t="s">
        <v>2373</v>
      </c>
      <c r="P38" s="5185"/>
      <c r="Q38" s="5181" t="s">
        <v>2384</v>
      </c>
      <c r="R38" s="5181" t="s">
        <v>2384</v>
      </c>
      <c r="S38" s="1615"/>
    </row>
    <row r="39" spans="1:19" s="1616" customFormat="1" ht="16.5" customHeight="1">
      <c r="A39" s="1622"/>
      <c r="B39" s="1622"/>
      <c r="C39" s="1631" t="s">
        <v>2404</v>
      </c>
      <c r="D39" s="5182" t="s">
        <v>2405</v>
      </c>
      <c r="E39" s="5182" t="s">
        <v>2405</v>
      </c>
      <c r="F39" s="5182" t="s">
        <v>2405</v>
      </c>
      <c r="G39" s="5183">
        <f t="shared" si="0"/>
        <v>24</v>
      </c>
      <c r="H39" s="5184"/>
      <c r="I39" s="5185" t="s">
        <v>2373</v>
      </c>
      <c r="J39" s="5185"/>
      <c r="K39" s="5185" t="s">
        <v>2373</v>
      </c>
      <c r="L39" s="5185"/>
      <c r="M39" s="5185" t="s">
        <v>2373</v>
      </c>
      <c r="N39" s="5185"/>
      <c r="O39" s="5184">
        <v>24</v>
      </c>
      <c r="P39" s="5184"/>
      <c r="Q39" s="5181" t="s">
        <v>2406</v>
      </c>
      <c r="R39" s="5181" t="s">
        <v>2407</v>
      </c>
      <c r="S39" s="1613"/>
    </row>
    <row r="40" spans="1:19" s="1616" customFormat="1" ht="16.5" customHeight="1">
      <c r="A40" s="1622"/>
      <c r="B40" s="1622"/>
      <c r="C40" s="1631" t="s">
        <v>2408</v>
      </c>
      <c r="D40" s="5182" t="s">
        <v>2409</v>
      </c>
      <c r="E40" s="5182" t="s">
        <v>2409</v>
      </c>
      <c r="F40" s="5182" t="s">
        <v>2409</v>
      </c>
      <c r="G40" s="5183">
        <f>SUM(I40:P40)</f>
        <v>16</v>
      </c>
      <c r="H40" s="5184"/>
      <c r="I40" s="5185" t="s">
        <v>2373</v>
      </c>
      <c r="J40" s="5185"/>
      <c r="K40" s="5185" t="s">
        <v>2373</v>
      </c>
      <c r="L40" s="5185"/>
      <c r="M40" s="5185" t="s">
        <v>2373</v>
      </c>
      <c r="N40" s="5185"/>
      <c r="O40" s="5184">
        <v>16</v>
      </c>
      <c r="P40" s="5184"/>
      <c r="Q40" s="5181" t="s">
        <v>2410</v>
      </c>
      <c r="R40" s="5181" t="s">
        <v>2410</v>
      </c>
      <c r="S40" s="1615"/>
    </row>
    <row r="41" spans="1:19" s="1616" customFormat="1" ht="16.5" customHeight="1">
      <c r="A41" s="1622"/>
      <c r="B41" s="1622"/>
      <c r="C41" s="1631" t="s">
        <v>2411</v>
      </c>
      <c r="D41" s="5182" t="s">
        <v>2412</v>
      </c>
      <c r="E41" s="5182" t="s">
        <v>2412</v>
      </c>
      <c r="F41" s="5182" t="s">
        <v>2412</v>
      </c>
      <c r="G41" s="5183">
        <f>SUM(I41:O41)</f>
        <v>28</v>
      </c>
      <c r="H41" s="5184"/>
      <c r="I41" s="5184">
        <v>28</v>
      </c>
      <c r="J41" s="5184"/>
      <c r="K41" s="5185" t="s">
        <v>2373</v>
      </c>
      <c r="L41" s="5185"/>
      <c r="M41" s="5185" t="s">
        <v>2373</v>
      </c>
      <c r="N41" s="5185"/>
      <c r="O41" s="5185" t="s">
        <v>2373</v>
      </c>
      <c r="P41" s="5185"/>
      <c r="Q41" s="1632" t="s">
        <v>2413</v>
      </c>
      <c r="R41" s="1632"/>
      <c r="S41" s="1613" t="s">
        <v>2414</v>
      </c>
    </row>
    <row r="42" spans="1:19" s="1616" customFormat="1" ht="33" customHeight="1">
      <c r="A42" s="1622"/>
      <c r="B42" s="1622"/>
      <c r="C42" s="1631" t="s">
        <v>2415</v>
      </c>
      <c r="D42" s="5182" t="s">
        <v>2416</v>
      </c>
      <c r="E42" s="5182" t="s">
        <v>2416</v>
      </c>
      <c r="F42" s="5182" t="s">
        <v>2416</v>
      </c>
      <c r="G42" s="5183">
        <v>57</v>
      </c>
      <c r="H42" s="5184"/>
      <c r="I42" s="5184">
        <v>1</v>
      </c>
      <c r="J42" s="5184"/>
      <c r="K42" s="5184">
        <v>8</v>
      </c>
      <c r="L42" s="5184"/>
      <c r="M42" s="5185" t="s">
        <v>2373</v>
      </c>
      <c r="N42" s="5185"/>
      <c r="O42" s="5184">
        <v>48</v>
      </c>
      <c r="P42" s="5184"/>
      <c r="Q42" s="5180" t="s">
        <v>2417</v>
      </c>
      <c r="R42" s="5181" t="s">
        <v>2418</v>
      </c>
      <c r="S42" s="1613"/>
    </row>
    <row r="43" spans="1:19" s="1616" customFormat="1" ht="16.5" customHeight="1">
      <c r="A43" s="1622"/>
      <c r="B43" s="1622"/>
      <c r="C43" s="1631" t="s">
        <v>2419</v>
      </c>
      <c r="D43" s="5182" t="s">
        <v>2420</v>
      </c>
      <c r="E43" s="5182" t="s">
        <v>2420</v>
      </c>
      <c r="F43" s="5182" t="s">
        <v>2420</v>
      </c>
      <c r="G43" s="5183">
        <f t="shared" si="0"/>
        <v>29</v>
      </c>
      <c r="H43" s="5184"/>
      <c r="I43" s="5185" t="s">
        <v>2373</v>
      </c>
      <c r="J43" s="5185"/>
      <c r="K43" s="5184">
        <v>23</v>
      </c>
      <c r="L43" s="5184"/>
      <c r="M43" s="5184">
        <v>6</v>
      </c>
      <c r="N43" s="5184"/>
      <c r="O43" s="5185" t="s">
        <v>2373</v>
      </c>
      <c r="P43" s="5185"/>
      <c r="Q43" s="5181" t="s">
        <v>2421</v>
      </c>
      <c r="R43" s="5181" t="s">
        <v>2421</v>
      </c>
      <c r="S43" s="1615"/>
    </row>
    <row r="44" spans="1:19" s="1616" customFormat="1" ht="16.5" customHeight="1" thickBot="1">
      <c r="A44" s="1633"/>
      <c r="B44" s="1633"/>
      <c r="C44" s="1634" t="s">
        <v>2422</v>
      </c>
      <c r="D44" s="5175" t="s">
        <v>2423</v>
      </c>
      <c r="E44" s="5176"/>
      <c r="F44" s="5176"/>
      <c r="G44" s="5177">
        <f t="shared" si="0"/>
        <v>72</v>
      </c>
      <c r="H44" s="5178"/>
      <c r="I44" s="5179" t="s">
        <v>2373</v>
      </c>
      <c r="J44" s="5179"/>
      <c r="K44" s="5178">
        <v>24</v>
      </c>
      <c r="L44" s="5178"/>
      <c r="M44" s="5178">
        <v>48</v>
      </c>
      <c r="N44" s="5178"/>
      <c r="O44" s="5179" t="s">
        <v>2424</v>
      </c>
      <c r="P44" s="5179"/>
      <c r="Q44" s="5174" t="s">
        <v>2425</v>
      </c>
      <c r="R44" s="5174" t="s">
        <v>2425</v>
      </c>
      <c r="S44" s="1613"/>
    </row>
    <row r="45" spans="1:19" s="1636" customFormat="1" ht="12.75" customHeight="1">
      <c r="A45" s="1635"/>
      <c r="B45" s="1610"/>
      <c r="C45" s="1610"/>
      <c r="D45" s="1610"/>
      <c r="E45" s="1610"/>
      <c r="F45" s="1610"/>
      <c r="G45" s="1610"/>
      <c r="H45" s="1610"/>
      <c r="I45" s="1610"/>
      <c r="J45" s="1610"/>
      <c r="K45" s="1610"/>
      <c r="L45" s="1610"/>
      <c r="M45" s="1610"/>
      <c r="N45" s="1610"/>
      <c r="O45" s="1610"/>
      <c r="P45" s="1610"/>
      <c r="Q45" s="1610"/>
      <c r="R45" s="1611" t="s">
        <v>2426</v>
      </c>
      <c r="S45" s="1615"/>
    </row>
    <row r="46" spans="1:19">
      <c r="S46" s="1613"/>
    </row>
    <row r="47" spans="1:19">
      <c r="S47" s="1615"/>
    </row>
    <row r="48" spans="1:19">
      <c r="S48" s="1613"/>
    </row>
    <row r="49" spans="19:19">
      <c r="S49" s="1615"/>
    </row>
  </sheetData>
  <mergeCells count="244">
    <mergeCell ref="A3:C4"/>
    <mergeCell ref="D3:H3"/>
    <mergeCell ref="I3:M3"/>
    <mergeCell ref="N3:R3"/>
    <mergeCell ref="D4:E4"/>
    <mergeCell ref="F4:H4"/>
    <mergeCell ref="I4:J4"/>
    <mergeCell ref="K4:M4"/>
    <mergeCell ref="N4:O4"/>
    <mergeCell ref="P4:R4"/>
    <mergeCell ref="A5:A14"/>
    <mergeCell ref="B5:C5"/>
    <mergeCell ref="D5:E5"/>
    <mergeCell ref="F5:H5"/>
    <mergeCell ref="I5:J5"/>
    <mergeCell ref="K5:M5"/>
    <mergeCell ref="D7:E7"/>
    <mergeCell ref="F7:H7"/>
    <mergeCell ref="I7:J7"/>
    <mergeCell ref="K7:M7"/>
    <mergeCell ref="N7:O7"/>
    <mergeCell ref="P7:R7"/>
    <mergeCell ref="D8:E8"/>
    <mergeCell ref="F8:H8"/>
    <mergeCell ref="I8:J8"/>
    <mergeCell ref="K8:M8"/>
    <mergeCell ref="N8:O8"/>
    <mergeCell ref="P8:R8"/>
    <mergeCell ref="N5:O5"/>
    <mergeCell ref="P5:R5"/>
    <mergeCell ref="D6:E6"/>
    <mergeCell ref="F6:H6"/>
    <mergeCell ref="I6:J6"/>
    <mergeCell ref="K6:M6"/>
    <mergeCell ref="N6:O6"/>
    <mergeCell ref="P6:R6"/>
    <mergeCell ref="D10:E10"/>
    <mergeCell ref="F10:H10"/>
    <mergeCell ref="I10:J10"/>
    <mergeCell ref="K10:M10"/>
    <mergeCell ref="N10:O10"/>
    <mergeCell ref="P10:R10"/>
    <mergeCell ref="D9:E9"/>
    <mergeCell ref="F9:H9"/>
    <mergeCell ref="I9:J9"/>
    <mergeCell ref="K9:M9"/>
    <mergeCell ref="N9:O9"/>
    <mergeCell ref="P9:R9"/>
    <mergeCell ref="D12:E12"/>
    <mergeCell ref="F12:H12"/>
    <mergeCell ref="I12:J12"/>
    <mergeCell ref="K12:M12"/>
    <mergeCell ref="N12:O12"/>
    <mergeCell ref="P12:R12"/>
    <mergeCell ref="D11:E11"/>
    <mergeCell ref="F11:H11"/>
    <mergeCell ref="I11:J11"/>
    <mergeCell ref="K11:M11"/>
    <mergeCell ref="N11:O11"/>
    <mergeCell ref="P11:R11"/>
    <mergeCell ref="D14:E14"/>
    <mergeCell ref="F14:H14"/>
    <mergeCell ref="I14:J14"/>
    <mergeCell ref="K14:M14"/>
    <mergeCell ref="N14:O14"/>
    <mergeCell ref="P14:R14"/>
    <mergeCell ref="D13:E13"/>
    <mergeCell ref="F13:H13"/>
    <mergeCell ref="I13:J13"/>
    <mergeCell ref="K13:M13"/>
    <mergeCell ref="N13:O13"/>
    <mergeCell ref="P13:R13"/>
    <mergeCell ref="A15:A20"/>
    <mergeCell ref="B15:C15"/>
    <mergeCell ref="D15:E15"/>
    <mergeCell ref="F15:H15"/>
    <mergeCell ref="I15:J15"/>
    <mergeCell ref="K15:M15"/>
    <mergeCell ref="D17:E17"/>
    <mergeCell ref="F17:H17"/>
    <mergeCell ref="I17:J17"/>
    <mergeCell ref="K17:M17"/>
    <mergeCell ref="N17:O17"/>
    <mergeCell ref="P17:R17"/>
    <mergeCell ref="D18:E18"/>
    <mergeCell ref="F18:H18"/>
    <mergeCell ref="I18:J18"/>
    <mergeCell ref="K18:M18"/>
    <mergeCell ref="N18:O18"/>
    <mergeCell ref="P18:R18"/>
    <mergeCell ref="N15:O15"/>
    <mergeCell ref="P15:R15"/>
    <mergeCell ref="D16:E16"/>
    <mergeCell ref="F16:H16"/>
    <mergeCell ref="I16:J16"/>
    <mergeCell ref="K16:M16"/>
    <mergeCell ref="N16:O16"/>
    <mergeCell ref="P16:R16"/>
    <mergeCell ref="D20:E20"/>
    <mergeCell ref="F20:H20"/>
    <mergeCell ref="I20:J20"/>
    <mergeCell ref="K20:M20"/>
    <mergeCell ref="N20:O20"/>
    <mergeCell ref="P20:R20"/>
    <mergeCell ref="D19:E19"/>
    <mergeCell ref="F19:H19"/>
    <mergeCell ref="I19:J19"/>
    <mergeCell ref="K19:M19"/>
    <mergeCell ref="N19:O19"/>
    <mergeCell ref="P19:R19"/>
    <mergeCell ref="Q27:R27"/>
    <mergeCell ref="B28:C28"/>
    <mergeCell ref="G28:H28"/>
    <mergeCell ref="I28:J28"/>
    <mergeCell ref="K28:L28"/>
    <mergeCell ref="M28:N28"/>
    <mergeCell ref="O28:P28"/>
    <mergeCell ref="Q28:R28"/>
    <mergeCell ref="O25:P25"/>
    <mergeCell ref="Q25:R25"/>
    <mergeCell ref="A26:C26"/>
    <mergeCell ref="G26:H26"/>
    <mergeCell ref="I26:J26"/>
    <mergeCell ref="K26:L26"/>
    <mergeCell ref="M26:N26"/>
    <mergeCell ref="O26:P26"/>
    <mergeCell ref="Q26:R26"/>
    <mergeCell ref="A25:C25"/>
    <mergeCell ref="D25:F25"/>
    <mergeCell ref="G25:H25"/>
    <mergeCell ref="I25:J25"/>
    <mergeCell ref="K25:L25"/>
    <mergeCell ref="M25:N25"/>
    <mergeCell ref="Q29:R29"/>
    <mergeCell ref="D30:F30"/>
    <mergeCell ref="G30:H30"/>
    <mergeCell ref="I30:J30"/>
    <mergeCell ref="K30:L30"/>
    <mergeCell ref="M30:N30"/>
    <mergeCell ref="O30:P30"/>
    <mergeCell ref="Q30:R30"/>
    <mergeCell ref="D29:F29"/>
    <mergeCell ref="G29:H29"/>
    <mergeCell ref="I29:J29"/>
    <mergeCell ref="K29:L29"/>
    <mergeCell ref="M29:N29"/>
    <mergeCell ref="O29:P29"/>
    <mergeCell ref="B33:C33"/>
    <mergeCell ref="D33:F33"/>
    <mergeCell ref="G33:H33"/>
    <mergeCell ref="I33:J33"/>
    <mergeCell ref="K33:L33"/>
    <mergeCell ref="M33:N33"/>
    <mergeCell ref="Q31:R31"/>
    <mergeCell ref="D32:F32"/>
    <mergeCell ref="I32:J32"/>
    <mergeCell ref="K32:L32"/>
    <mergeCell ref="M32:N32"/>
    <mergeCell ref="O32:P32"/>
    <mergeCell ref="Q32:R32"/>
    <mergeCell ref="D31:F31"/>
    <mergeCell ref="G31:H31"/>
    <mergeCell ref="I31:J31"/>
    <mergeCell ref="K31:L31"/>
    <mergeCell ref="M31:N31"/>
    <mergeCell ref="O31:P31"/>
    <mergeCell ref="O33:P33"/>
    <mergeCell ref="Q33:R33"/>
    <mergeCell ref="D34:F34"/>
    <mergeCell ref="G34:H34"/>
    <mergeCell ref="I34:J34"/>
    <mergeCell ref="K34:L34"/>
    <mergeCell ref="M34:N34"/>
    <mergeCell ref="O34:P34"/>
    <mergeCell ref="Q34:R34"/>
    <mergeCell ref="Q35:R35"/>
    <mergeCell ref="D36:F36"/>
    <mergeCell ref="G36:H36"/>
    <mergeCell ref="I36:J36"/>
    <mergeCell ref="K36:L36"/>
    <mergeCell ref="M36:N36"/>
    <mergeCell ref="O36:P36"/>
    <mergeCell ref="Q36:R36"/>
    <mergeCell ref="D35:F35"/>
    <mergeCell ref="G35:H35"/>
    <mergeCell ref="I35:J35"/>
    <mergeCell ref="K35:L35"/>
    <mergeCell ref="M35:N35"/>
    <mergeCell ref="O35:P35"/>
    <mergeCell ref="Q37:R37"/>
    <mergeCell ref="D38:F38"/>
    <mergeCell ref="G38:H38"/>
    <mergeCell ref="I38:J38"/>
    <mergeCell ref="K38:L38"/>
    <mergeCell ref="M38:N38"/>
    <mergeCell ref="O38:P38"/>
    <mergeCell ref="Q38:R38"/>
    <mergeCell ref="D37:F37"/>
    <mergeCell ref="G37:H37"/>
    <mergeCell ref="I37:J37"/>
    <mergeCell ref="K37:L37"/>
    <mergeCell ref="M37:N37"/>
    <mergeCell ref="O37:P37"/>
    <mergeCell ref="D41:F41"/>
    <mergeCell ref="G41:H41"/>
    <mergeCell ref="I41:J41"/>
    <mergeCell ref="K41:L41"/>
    <mergeCell ref="M41:N41"/>
    <mergeCell ref="O41:P41"/>
    <mergeCell ref="Q39:R39"/>
    <mergeCell ref="D40:F40"/>
    <mergeCell ref="G40:H40"/>
    <mergeCell ref="I40:J40"/>
    <mergeCell ref="K40:L40"/>
    <mergeCell ref="M40:N40"/>
    <mergeCell ref="O40:P40"/>
    <mergeCell ref="Q40:R40"/>
    <mergeCell ref="D39:F39"/>
    <mergeCell ref="G39:H39"/>
    <mergeCell ref="I39:J39"/>
    <mergeCell ref="K39:L39"/>
    <mergeCell ref="M39:N39"/>
    <mergeCell ref="O39:P39"/>
    <mergeCell ref="Q44:R44"/>
    <mergeCell ref="D44:F44"/>
    <mergeCell ref="G44:H44"/>
    <mergeCell ref="I44:J44"/>
    <mergeCell ref="K44:L44"/>
    <mergeCell ref="M44:N44"/>
    <mergeCell ref="O44:P44"/>
    <mergeCell ref="Q42:R42"/>
    <mergeCell ref="D43:F43"/>
    <mergeCell ref="G43:H43"/>
    <mergeCell ref="I43:J43"/>
    <mergeCell ref="K43:L43"/>
    <mergeCell ref="M43:N43"/>
    <mergeCell ref="O43:P43"/>
    <mergeCell ref="Q43:R43"/>
    <mergeCell ref="D42:F42"/>
    <mergeCell ref="G42:H42"/>
    <mergeCell ref="I42:J42"/>
    <mergeCell ref="K42:L42"/>
    <mergeCell ref="M42:N42"/>
    <mergeCell ref="O42:P42"/>
  </mergeCells>
  <phoneticPr fontId="2"/>
  <printOptions horizontalCentered="1"/>
  <pageMargins left="0.39370078740157483" right="0.39370078740157483" top="0.59055118110236227" bottom="0.59055118110236227" header="0.11811023622047245" footer="0.11811023622047245"/>
  <pageSetup paperSize="9" scale="99" firstPageNumber="79" orientation="portrait" useFirstPageNumber="1" r:id="rId1"/>
  <headerFooter alignWithMargins="0">
    <oddFooter>&amp;C&amp;"ＭＳ 明朝,標準"&amp;10&amp;P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A7BD3-2076-4E8A-B44C-56F2C8AC0EE3}">
  <dimension ref="A1:H44"/>
  <sheetViews>
    <sheetView view="pageBreakPreview" topLeftCell="A34" zoomScaleNormal="90" zoomScaleSheetLayoutView="100" workbookViewId="0">
      <selection activeCell="J48" sqref="J48"/>
    </sheetView>
  </sheetViews>
  <sheetFormatPr defaultColWidth="9" defaultRowHeight="13"/>
  <cols>
    <col min="1" max="1" width="12.36328125" style="934" customWidth="1"/>
    <col min="2" max="8" width="12" style="934" customWidth="1"/>
    <col min="9" max="16384" width="9" style="934"/>
  </cols>
  <sheetData>
    <row r="1" spans="1:8" s="937" customFormat="1" ht="30" customHeight="1">
      <c r="A1" s="1538" t="s">
        <v>2427</v>
      </c>
      <c r="B1" s="1538"/>
      <c r="C1" s="1538"/>
      <c r="D1" s="1538"/>
    </row>
    <row r="2" spans="1:8" s="1638" customFormat="1" ht="15" customHeight="1" thickBot="1">
      <c r="B2" s="1639"/>
      <c r="C2" s="1639"/>
      <c r="D2" s="1639"/>
      <c r="E2" s="1639"/>
      <c r="F2" s="1639"/>
      <c r="G2" s="1639"/>
      <c r="H2" s="932" t="s">
        <v>2428</v>
      </c>
    </row>
    <row r="3" spans="1:8" s="937" customFormat="1" ht="18.75" customHeight="1">
      <c r="A3" s="1640" t="s">
        <v>1420</v>
      </c>
      <c r="B3" s="1640" t="s">
        <v>838</v>
      </c>
      <c r="C3" s="1641" t="s">
        <v>2429</v>
      </c>
      <c r="D3" s="1641" t="s">
        <v>2430</v>
      </c>
      <c r="E3" s="1641" t="s">
        <v>2431</v>
      </c>
      <c r="F3" s="1641" t="s">
        <v>2432</v>
      </c>
      <c r="G3" s="1641" t="s">
        <v>2433</v>
      </c>
      <c r="H3" s="1642" t="s">
        <v>483</v>
      </c>
    </row>
    <row r="4" spans="1:8" s="1568" customFormat="1" ht="16.5" customHeight="1">
      <c r="A4" s="1643" t="s">
        <v>2434</v>
      </c>
      <c r="B4" s="1644">
        <v>267</v>
      </c>
      <c r="C4" s="1645">
        <v>238</v>
      </c>
      <c r="D4" s="1645">
        <v>24</v>
      </c>
      <c r="E4" s="1645" t="s">
        <v>1012</v>
      </c>
      <c r="F4" s="1645" t="s">
        <v>1012</v>
      </c>
      <c r="G4" s="1645" t="s">
        <v>1012</v>
      </c>
      <c r="H4" s="1645">
        <v>5</v>
      </c>
    </row>
    <row r="5" spans="1:8" s="937" customFormat="1" ht="16.5" customHeight="1">
      <c r="A5" s="1643">
        <v>29</v>
      </c>
      <c r="B5" s="1646">
        <v>238</v>
      </c>
      <c r="C5" s="1645">
        <v>203</v>
      </c>
      <c r="D5" s="1645">
        <v>34</v>
      </c>
      <c r="E5" s="1645" t="s">
        <v>1012</v>
      </c>
      <c r="F5" s="1645" t="s">
        <v>1012</v>
      </c>
      <c r="G5" s="1645" t="s">
        <v>1012</v>
      </c>
      <c r="H5" s="1645">
        <v>1</v>
      </c>
    </row>
    <row r="6" spans="1:8" s="937" customFormat="1" ht="16.5" customHeight="1">
      <c r="A6" s="1643">
        <v>30</v>
      </c>
      <c r="B6" s="1646">
        <v>312</v>
      </c>
      <c r="C6" s="1645">
        <v>271</v>
      </c>
      <c r="D6" s="1645">
        <v>38</v>
      </c>
      <c r="E6" s="1645" t="s">
        <v>1012</v>
      </c>
      <c r="F6" s="1645" t="s">
        <v>1012</v>
      </c>
      <c r="G6" s="1645" t="s">
        <v>1012</v>
      </c>
      <c r="H6" s="1645">
        <v>3</v>
      </c>
    </row>
    <row r="7" spans="1:8" s="937" customFormat="1" ht="16.5" customHeight="1">
      <c r="A7" s="1643" t="s">
        <v>1520</v>
      </c>
      <c r="B7" s="1646">
        <v>272</v>
      </c>
      <c r="C7" s="1645">
        <v>244</v>
      </c>
      <c r="D7" s="1645">
        <v>27</v>
      </c>
      <c r="E7" s="1645" t="s">
        <v>1012</v>
      </c>
      <c r="F7" s="1645" t="s">
        <v>1012</v>
      </c>
      <c r="G7" s="1645" t="s">
        <v>1012</v>
      </c>
      <c r="H7" s="1645">
        <v>1</v>
      </c>
    </row>
    <row r="8" spans="1:8" s="937" customFormat="1" ht="16.5" customHeight="1" thickBot="1">
      <c r="A8" s="1647">
        <v>2</v>
      </c>
      <c r="B8" s="1648">
        <v>285</v>
      </c>
      <c r="C8" s="1649">
        <v>247</v>
      </c>
      <c r="D8" s="1649">
        <v>37</v>
      </c>
      <c r="E8" s="1649" t="s">
        <v>1012</v>
      </c>
      <c r="F8" s="1649" t="s">
        <v>1012</v>
      </c>
      <c r="G8" s="1649" t="s">
        <v>1012</v>
      </c>
      <c r="H8" s="1649">
        <v>1</v>
      </c>
    </row>
    <row r="9" spans="1:8" s="1638" customFormat="1">
      <c r="G9" s="1568"/>
      <c r="H9" s="943" t="s">
        <v>2435</v>
      </c>
    </row>
    <row r="10" spans="1:8" s="937" customFormat="1" ht="30" customHeight="1">
      <c r="A10" s="1638"/>
      <c r="B10" s="1638"/>
      <c r="C10" s="1638"/>
      <c r="D10" s="1638"/>
      <c r="E10" s="1638"/>
      <c r="F10" s="1638"/>
      <c r="G10" s="1568"/>
      <c r="H10" s="944"/>
    </row>
    <row r="11" spans="1:8" s="937" customFormat="1" ht="30" customHeight="1">
      <c r="A11" s="4884" t="s">
        <v>2436</v>
      </c>
      <c r="B11" s="4884"/>
      <c r="C11" s="4884"/>
      <c r="D11" s="4884"/>
      <c r="E11" s="4884"/>
      <c r="F11" s="5230"/>
      <c r="G11" s="5230"/>
      <c r="H11" s="5230"/>
    </row>
    <row r="12" spans="1:8" s="1638" customFormat="1" ht="15" customHeight="1" thickBot="1">
      <c r="B12" s="1639"/>
      <c r="C12" s="1639"/>
      <c r="D12" s="1639"/>
      <c r="E12" s="1639"/>
      <c r="F12" s="1639"/>
      <c r="G12" s="1639"/>
      <c r="H12" s="932" t="s">
        <v>2437</v>
      </c>
    </row>
    <row r="13" spans="1:8" s="937" customFormat="1" ht="37.5" customHeight="1">
      <c r="A13" s="1650" t="s">
        <v>1054</v>
      </c>
      <c r="B13" s="1650"/>
      <c r="C13" s="1651" t="s">
        <v>2438</v>
      </c>
      <c r="D13" s="1641" t="s">
        <v>2439</v>
      </c>
      <c r="E13" s="1651" t="s">
        <v>2440</v>
      </c>
      <c r="F13" s="1651" t="s">
        <v>2441</v>
      </c>
      <c r="G13" s="1651" t="s">
        <v>2442</v>
      </c>
      <c r="H13" s="1652" t="s">
        <v>2443</v>
      </c>
    </row>
    <row r="14" spans="1:8" s="1568" customFormat="1" ht="16.5" customHeight="1">
      <c r="A14" s="1653" t="s">
        <v>2434</v>
      </c>
      <c r="B14" s="1654"/>
      <c r="C14" s="1655"/>
      <c r="D14" s="1656"/>
      <c r="E14" s="1657"/>
      <c r="F14" s="1656"/>
      <c r="G14" s="1657"/>
      <c r="H14" s="1658"/>
    </row>
    <row r="15" spans="1:8" s="1568" customFormat="1" ht="16.5" customHeight="1">
      <c r="A15" s="1659"/>
      <c r="B15" s="1643" t="s">
        <v>915</v>
      </c>
      <c r="C15" s="1660">
        <v>866366</v>
      </c>
      <c r="D15" s="1658">
        <v>100</v>
      </c>
      <c r="E15" s="1660">
        <v>607568</v>
      </c>
      <c r="F15" s="1658">
        <v>70.128329135723249</v>
      </c>
      <c r="G15" s="1660">
        <v>765905</v>
      </c>
      <c r="H15" s="1658">
        <v>88.404323346022352</v>
      </c>
    </row>
    <row r="16" spans="1:8" s="1568" customFormat="1" ht="16.5" customHeight="1">
      <c r="B16" s="1661" t="s">
        <v>2444</v>
      </c>
      <c r="C16" s="1657">
        <v>685819</v>
      </c>
      <c r="D16" s="1656">
        <v>79.160424116366528</v>
      </c>
      <c r="E16" s="1657">
        <v>438249</v>
      </c>
      <c r="F16" s="1658">
        <v>63.901554200160682</v>
      </c>
      <c r="G16" s="1657">
        <v>587537</v>
      </c>
      <c r="H16" s="1658">
        <v>85.669396735873462</v>
      </c>
    </row>
    <row r="17" spans="1:8" s="1568" customFormat="1" ht="16.5" customHeight="1">
      <c r="B17" s="1661" t="s">
        <v>2445</v>
      </c>
      <c r="C17" s="1657">
        <v>121792</v>
      </c>
      <c r="D17" s="1656">
        <v>14.057800052171945</v>
      </c>
      <c r="E17" s="1657">
        <v>110932</v>
      </c>
      <c r="F17" s="1658">
        <v>91.083158171308469</v>
      </c>
      <c r="G17" s="1657">
        <v>119613</v>
      </c>
      <c r="H17" s="1658">
        <v>98.210884130320537</v>
      </c>
    </row>
    <row r="18" spans="1:8" s="1568" customFormat="1" ht="16.5" customHeight="1">
      <c r="B18" s="1661" t="s">
        <v>2446</v>
      </c>
      <c r="C18" s="1657">
        <v>40855</v>
      </c>
      <c r="D18" s="1656">
        <v>4.715674437824199</v>
      </c>
      <c r="E18" s="1657">
        <v>40487</v>
      </c>
      <c r="F18" s="1658">
        <v>99.099253457349164</v>
      </c>
      <c r="G18" s="1657">
        <v>40855</v>
      </c>
      <c r="H18" s="1658">
        <v>100</v>
      </c>
    </row>
    <row r="19" spans="1:8" s="1568" customFormat="1" ht="16.5" customHeight="1">
      <c r="B19" s="1662" t="s">
        <v>2447</v>
      </c>
      <c r="C19" s="1657">
        <v>17900</v>
      </c>
      <c r="D19" s="1656">
        <v>2.0661013936373309</v>
      </c>
      <c r="E19" s="1657">
        <v>17900</v>
      </c>
      <c r="F19" s="1658">
        <v>100</v>
      </c>
      <c r="G19" s="1657">
        <v>17900</v>
      </c>
      <c r="H19" s="1658">
        <v>100</v>
      </c>
    </row>
    <row r="20" spans="1:8" s="1568" customFormat="1" ht="16.5" customHeight="1">
      <c r="A20" s="1653" t="s">
        <v>1468</v>
      </c>
      <c r="B20" s="1654"/>
      <c r="C20" s="1655"/>
      <c r="D20" s="1656"/>
      <c r="E20" s="1657"/>
      <c r="F20" s="1656"/>
      <c r="G20" s="1657"/>
      <c r="H20" s="1658"/>
    </row>
    <row r="21" spans="1:8" s="1568" customFormat="1" ht="16.5" customHeight="1">
      <c r="A21" s="1659"/>
      <c r="B21" s="1643" t="s">
        <v>915</v>
      </c>
      <c r="C21" s="1660">
        <v>869714</v>
      </c>
      <c r="D21" s="1658">
        <v>100</v>
      </c>
      <c r="E21" s="1660">
        <v>613531</v>
      </c>
      <c r="F21" s="1658">
        <v>70.543994922468769</v>
      </c>
      <c r="G21" s="1660">
        <v>767276</v>
      </c>
      <c r="H21" s="1658">
        <v>88.221645276493192</v>
      </c>
    </row>
    <row r="22" spans="1:8" s="1568" customFormat="1" ht="16.5" customHeight="1">
      <c r="B22" s="1661" t="s">
        <v>2444</v>
      </c>
      <c r="C22" s="1657">
        <v>687787</v>
      </c>
      <c r="D22" s="1656">
        <v>79.081974074235887</v>
      </c>
      <c r="E22" s="1657">
        <v>442832</v>
      </c>
      <c r="F22" s="1658">
        <v>64.385049441178737</v>
      </c>
      <c r="G22" s="1657">
        <v>587528</v>
      </c>
      <c r="H22" s="1658">
        <v>85.422957979723364</v>
      </c>
    </row>
    <row r="23" spans="1:8" s="1568" customFormat="1" ht="16.5" customHeight="1">
      <c r="B23" s="1661" t="s">
        <v>2445</v>
      </c>
      <c r="C23" s="1657">
        <v>123172</v>
      </c>
      <c r="D23" s="1656">
        <v>14.16235682074797</v>
      </c>
      <c r="E23" s="1657">
        <v>112312</v>
      </c>
      <c r="F23" s="1658">
        <v>91.183061085311607</v>
      </c>
      <c r="G23" s="1657">
        <v>120993</v>
      </c>
      <c r="H23" s="1658">
        <v>98.230929107264643</v>
      </c>
    </row>
    <row r="24" spans="1:8" s="1568" customFormat="1" ht="16.5" customHeight="1">
      <c r="B24" s="1661" t="s">
        <v>2446</v>
      </c>
      <c r="C24" s="1657">
        <v>40855</v>
      </c>
      <c r="D24" s="1656">
        <v>4.697521254113421</v>
      </c>
      <c r="E24" s="1657">
        <v>40487</v>
      </c>
      <c r="F24" s="1658">
        <v>99.099253457349164</v>
      </c>
      <c r="G24" s="1657">
        <v>40855</v>
      </c>
      <c r="H24" s="1658">
        <v>100</v>
      </c>
    </row>
    <row r="25" spans="1:8" s="1568" customFormat="1" ht="16.5" customHeight="1">
      <c r="B25" s="1662" t="s">
        <v>2447</v>
      </c>
      <c r="C25" s="1657">
        <v>17900</v>
      </c>
      <c r="D25" s="1656">
        <v>2.0581478509027105</v>
      </c>
      <c r="E25" s="1657">
        <v>17900</v>
      </c>
      <c r="F25" s="1658">
        <v>100</v>
      </c>
      <c r="G25" s="1657">
        <v>17900</v>
      </c>
      <c r="H25" s="1658">
        <v>100</v>
      </c>
    </row>
    <row r="26" spans="1:8" s="937" customFormat="1" ht="16.5" customHeight="1">
      <c r="A26" s="1653" t="s">
        <v>322</v>
      </c>
      <c r="B26" s="1654"/>
      <c r="C26" s="1655"/>
      <c r="D26" s="1656"/>
      <c r="E26" s="1657"/>
      <c r="F26" s="1656"/>
      <c r="G26" s="1657"/>
      <c r="H26" s="1658"/>
    </row>
    <row r="27" spans="1:8" s="937" customFormat="1" ht="16.5" customHeight="1">
      <c r="A27" s="1659"/>
      <c r="B27" s="1643" t="s">
        <v>915</v>
      </c>
      <c r="C27" s="1660">
        <f>SUM(C28:C31)</f>
        <v>869705</v>
      </c>
      <c r="D27" s="1658">
        <f>SUM(D28:D31)</f>
        <v>100</v>
      </c>
      <c r="E27" s="1660">
        <f>SUM(E28:E31)</f>
        <v>613522</v>
      </c>
      <c r="F27" s="1658">
        <f>+E27/C27*100</f>
        <v>70.543690101816139</v>
      </c>
      <c r="G27" s="1660">
        <f>SUM(G28:G31)</f>
        <v>767267</v>
      </c>
      <c r="H27" s="1658">
        <f>+G27/C27*100</f>
        <v>88.221523390115038</v>
      </c>
    </row>
    <row r="28" spans="1:8" s="937" customFormat="1" ht="16.5" customHeight="1">
      <c r="A28" s="1568"/>
      <c r="B28" s="1661" t="s">
        <v>2444</v>
      </c>
      <c r="C28" s="1657">
        <v>687787</v>
      </c>
      <c r="D28" s="1656">
        <f>C28/C27*100</f>
        <v>79.082792441115089</v>
      </c>
      <c r="E28" s="1657">
        <v>442832</v>
      </c>
      <c r="F28" s="1658">
        <f>+E28/C28*100</f>
        <v>64.385049441178737</v>
      </c>
      <c r="G28" s="1657">
        <v>587528</v>
      </c>
      <c r="H28" s="1658">
        <f>+G28/C28*100</f>
        <v>85.422957979723364</v>
      </c>
    </row>
    <row r="29" spans="1:8" s="937" customFormat="1" ht="16.5" customHeight="1">
      <c r="A29" s="1568"/>
      <c r="B29" s="1661" t="s">
        <v>2445</v>
      </c>
      <c r="C29" s="1657">
        <v>123163</v>
      </c>
      <c r="D29" s="1656">
        <f>C29/C27*100</f>
        <v>14.161468543931562</v>
      </c>
      <c r="E29" s="1657">
        <v>112303</v>
      </c>
      <c r="F29" s="1658">
        <f>+E29/C29*100</f>
        <v>91.182416797252415</v>
      </c>
      <c r="G29" s="1657">
        <v>120984</v>
      </c>
      <c r="H29" s="1658">
        <f>+G29/C29*100</f>
        <v>98.23079983436584</v>
      </c>
    </row>
    <row r="30" spans="1:8" s="937" customFormat="1" ht="16.5" customHeight="1">
      <c r="A30" s="1568"/>
      <c r="B30" s="1661" t="s">
        <v>2446</v>
      </c>
      <c r="C30" s="1657">
        <v>40855</v>
      </c>
      <c r="D30" s="1656">
        <f>C30/C27*100</f>
        <v>4.6975698656440974</v>
      </c>
      <c r="E30" s="1657">
        <v>40487</v>
      </c>
      <c r="F30" s="1658">
        <f>+E30/C30*100</f>
        <v>99.099253457349164</v>
      </c>
      <c r="G30" s="1657">
        <v>40855</v>
      </c>
      <c r="H30" s="1658">
        <f>+G30/C30*100</f>
        <v>100</v>
      </c>
    </row>
    <row r="31" spans="1:8" s="937" customFormat="1" ht="16.5" customHeight="1">
      <c r="A31" s="1568"/>
      <c r="B31" s="1662" t="s">
        <v>2447</v>
      </c>
      <c r="C31" s="1657">
        <v>17900</v>
      </c>
      <c r="D31" s="1656">
        <f>C31/C27*100</f>
        <v>2.0581691493092484</v>
      </c>
      <c r="E31" s="1657">
        <v>17900</v>
      </c>
      <c r="F31" s="1658">
        <f>+E31/C31*100</f>
        <v>100</v>
      </c>
      <c r="G31" s="1657">
        <v>17900</v>
      </c>
      <c r="H31" s="1658">
        <f>+G31/C31*100</f>
        <v>100</v>
      </c>
    </row>
    <row r="32" spans="1:8" s="937" customFormat="1" ht="16.5" customHeight="1">
      <c r="A32" s="1653" t="s">
        <v>1520</v>
      </c>
      <c r="B32" s="1654"/>
      <c r="C32" s="1655"/>
      <c r="D32" s="1656"/>
      <c r="E32" s="1657"/>
      <c r="F32" s="1656"/>
      <c r="G32" s="1657"/>
      <c r="H32" s="1658"/>
    </row>
    <row r="33" spans="1:8" s="937" customFormat="1" ht="16.5" customHeight="1">
      <c r="A33" s="1659"/>
      <c r="B33" s="1643" t="s">
        <v>915</v>
      </c>
      <c r="C33" s="1660">
        <f>SUM(C34:C37)</f>
        <v>870558</v>
      </c>
      <c r="D33" s="1658">
        <f>SUM(D34:D37)</f>
        <v>99.999999999999986</v>
      </c>
      <c r="E33" s="1660">
        <f>SUM(E34:E37)</f>
        <v>647448</v>
      </c>
      <c r="F33" s="1658">
        <f>+E33/C33*100</f>
        <v>74.371609932939563</v>
      </c>
      <c r="G33" s="1660">
        <f>SUM(G34:G37)</f>
        <v>768120</v>
      </c>
      <c r="H33" s="1658">
        <f>+G33/C33*100</f>
        <v>88.23306431047672</v>
      </c>
    </row>
    <row r="34" spans="1:8" s="937" customFormat="1" ht="16.5" customHeight="1">
      <c r="A34" s="1568"/>
      <c r="B34" s="1661" t="s">
        <v>2444</v>
      </c>
      <c r="C34" s="1657">
        <v>687921</v>
      </c>
      <c r="D34" s="1656">
        <f>C34/C33*100</f>
        <v>79.020697070154995</v>
      </c>
      <c r="E34" s="1657">
        <v>476039</v>
      </c>
      <c r="F34" s="1658">
        <f>+E34/C34*100</f>
        <v>69.199661007586627</v>
      </c>
      <c r="G34" s="1657">
        <v>587662</v>
      </c>
      <c r="H34" s="1658">
        <f>+G34/C34*100</f>
        <v>85.425797438950113</v>
      </c>
    </row>
    <row r="35" spans="1:8" s="937" customFormat="1" ht="16.5" customHeight="1">
      <c r="A35" s="1568"/>
      <c r="B35" s="1661" t="s">
        <v>2445</v>
      </c>
      <c r="C35" s="1657">
        <v>123882</v>
      </c>
      <c r="D35" s="1656">
        <f>C35/C33*100</f>
        <v>14.230183399612661</v>
      </c>
      <c r="E35" s="1657">
        <v>113022</v>
      </c>
      <c r="F35" s="1658">
        <f>+E35/C35*100</f>
        <v>91.233593258100456</v>
      </c>
      <c r="G35" s="1657">
        <v>121703</v>
      </c>
      <c r="H35" s="1658">
        <f>+G35/C35*100</f>
        <v>98.241068113204506</v>
      </c>
    </row>
    <row r="36" spans="1:8" s="937" customFormat="1" ht="16.5" customHeight="1">
      <c r="A36" s="1568"/>
      <c r="B36" s="1661" t="s">
        <v>2446</v>
      </c>
      <c r="C36" s="1657">
        <v>40855</v>
      </c>
      <c r="D36" s="1656">
        <f>C36/C33*100</f>
        <v>4.6929670395309673</v>
      </c>
      <c r="E36" s="1657">
        <v>40487</v>
      </c>
      <c r="F36" s="1658">
        <f>+E36/C36*100</f>
        <v>99.099253457349164</v>
      </c>
      <c r="G36" s="1657">
        <v>40855</v>
      </c>
      <c r="H36" s="1658">
        <f>+G36/C36*100</f>
        <v>100</v>
      </c>
    </row>
    <row r="37" spans="1:8" s="937" customFormat="1" ht="16.5" customHeight="1">
      <c r="A37" s="1568"/>
      <c r="B37" s="1662" t="s">
        <v>2447</v>
      </c>
      <c r="C37" s="1657">
        <v>17900</v>
      </c>
      <c r="D37" s="1656">
        <f>C37/C33*100</f>
        <v>2.0561524907013662</v>
      </c>
      <c r="E37" s="1657">
        <v>17900</v>
      </c>
      <c r="F37" s="1658">
        <f>+E37/C37*100</f>
        <v>100</v>
      </c>
      <c r="G37" s="1657">
        <v>17900</v>
      </c>
      <c r="H37" s="1658">
        <f>+G37/C37*100</f>
        <v>100</v>
      </c>
    </row>
    <row r="38" spans="1:8" s="937" customFormat="1" ht="16.5" customHeight="1">
      <c r="A38" s="1653" t="s">
        <v>1469</v>
      </c>
      <c r="B38" s="1654"/>
      <c r="C38" s="1655"/>
      <c r="D38" s="1656"/>
      <c r="E38" s="1657"/>
      <c r="F38" s="1656"/>
      <c r="G38" s="1657"/>
      <c r="H38" s="1658"/>
    </row>
    <row r="39" spans="1:8" s="937" customFormat="1" ht="16.5" customHeight="1">
      <c r="A39" s="1659"/>
      <c r="B39" s="1643" t="s">
        <v>915</v>
      </c>
      <c r="C39" s="1660">
        <f>SUM(C40:C43)</f>
        <v>870524</v>
      </c>
      <c r="D39" s="1658">
        <f>SUM(D40:D43)</f>
        <v>100.00000000000001</v>
      </c>
      <c r="E39" s="1660">
        <f>SUM(E40:E43)</f>
        <v>614399</v>
      </c>
      <c r="F39" s="1658">
        <f>+E39/C39*100</f>
        <v>70.57806562484204</v>
      </c>
      <c r="G39" s="1660">
        <f>SUM(G40:G43)</f>
        <v>768144</v>
      </c>
      <c r="H39" s="1658">
        <f>+G39/C39*100</f>
        <v>88.239267383782632</v>
      </c>
    </row>
    <row r="40" spans="1:8" s="937" customFormat="1" ht="16.5" customHeight="1">
      <c r="A40" s="1568"/>
      <c r="B40" s="1661" t="s">
        <v>2444</v>
      </c>
      <c r="C40" s="1657">
        <v>687863</v>
      </c>
      <c r="D40" s="1656">
        <f>C40/C39*100</f>
        <v>79.01712072269116</v>
      </c>
      <c r="E40" s="1657">
        <v>442966</v>
      </c>
      <c r="F40" s="1658">
        <f>+E40/C40*100</f>
        <v>64.397416345987494</v>
      </c>
      <c r="G40" s="1657">
        <v>587662</v>
      </c>
      <c r="H40" s="1658">
        <f>+G40/C40*100</f>
        <v>85.433000466662691</v>
      </c>
    </row>
    <row r="41" spans="1:8" s="937" customFormat="1" ht="16.5" customHeight="1">
      <c r="A41" s="1568"/>
      <c r="B41" s="1661" t="s">
        <v>2445</v>
      </c>
      <c r="C41" s="1657">
        <v>123906</v>
      </c>
      <c r="D41" s="1656">
        <f>C41/C39*100</f>
        <v>14.233496147148156</v>
      </c>
      <c r="E41" s="1657">
        <v>113046</v>
      </c>
      <c r="F41" s="1658">
        <f>+E41/C41*100</f>
        <v>91.23529126918794</v>
      </c>
      <c r="G41" s="1657">
        <v>121727</v>
      </c>
      <c r="H41" s="1658">
        <f>+G41/C41*100</f>
        <v>98.241408809904286</v>
      </c>
    </row>
    <row r="42" spans="1:8" s="937" customFormat="1" ht="16.5" customHeight="1">
      <c r="A42" s="1568"/>
      <c r="B42" s="1661" t="s">
        <v>2446</v>
      </c>
      <c r="C42" s="1657">
        <v>40855</v>
      </c>
      <c r="D42" s="1656">
        <f>C42/C39*100</f>
        <v>4.693150332443448</v>
      </c>
      <c r="E42" s="1657">
        <v>40487</v>
      </c>
      <c r="F42" s="1658">
        <f>+E42/C42*100</f>
        <v>99.099253457349164</v>
      </c>
      <c r="G42" s="1657">
        <v>40855</v>
      </c>
      <c r="H42" s="1658">
        <f>+G42/C42*100</f>
        <v>100</v>
      </c>
    </row>
    <row r="43" spans="1:8" s="937" customFormat="1" ht="16.5" customHeight="1" thickBot="1">
      <c r="A43" s="1639"/>
      <c r="B43" s="1663" t="s">
        <v>2447</v>
      </c>
      <c r="C43" s="1664">
        <v>17900</v>
      </c>
      <c r="D43" s="1665">
        <f>C43/C39*100</f>
        <v>2.0562327977172368</v>
      </c>
      <c r="E43" s="1664">
        <v>17900</v>
      </c>
      <c r="F43" s="1666">
        <f>+E43/C43*100</f>
        <v>100</v>
      </c>
      <c r="G43" s="1664">
        <v>17900</v>
      </c>
      <c r="H43" s="1666">
        <f>+G43/C43*100</f>
        <v>100</v>
      </c>
    </row>
    <row r="44" spans="1:8" s="937" customFormat="1">
      <c r="B44" s="1667"/>
      <c r="C44" s="1667"/>
      <c r="D44" s="1667"/>
      <c r="E44" s="1667"/>
      <c r="F44" s="1667"/>
      <c r="G44" s="1667"/>
      <c r="H44" s="943" t="s">
        <v>2448</v>
      </c>
    </row>
  </sheetData>
  <mergeCells count="1">
    <mergeCell ref="A11:H11"/>
  </mergeCells>
  <phoneticPr fontId="2"/>
  <printOptions horizontalCentered="1"/>
  <pageMargins left="0.39370078740157483" right="0.39370078740157483" top="0.59055118110236227" bottom="0.59055118110236227" header="0.11811023622047245" footer="0.11811023622047245"/>
  <pageSetup paperSize="9" scale="99" firstPageNumber="66" orientation="portrait" r:id="rId1"/>
  <headerFooter alignWithMargins="0">
    <oddFooter>&amp;C&amp;"ＭＳ 明朝,標準"&amp;10&amp;P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61E4C-85A5-4A91-AA93-205D7865080C}">
  <dimension ref="A1:K25"/>
  <sheetViews>
    <sheetView view="pageBreakPreview" topLeftCell="A4" zoomScaleNormal="80" zoomScaleSheetLayoutView="100" workbookViewId="0">
      <selection activeCell="R58" sqref="R58"/>
    </sheetView>
  </sheetViews>
  <sheetFormatPr defaultColWidth="9" defaultRowHeight="13"/>
  <cols>
    <col min="1" max="1" width="11.1796875" style="521" customWidth="1"/>
    <col min="2" max="2" width="8.453125" style="521" customWidth="1"/>
    <col min="3" max="3" width="7.90625" style="521" customWidth="1"/>
    <col min="4" max="4" width="9.453125" style="521" bestFit="1" customWidth="1"/>
    <col min="5" max="5" width="7.90625" style="521" customWidth="1"/>
    <col min="6" max="6" width="9.453125" style="521" bestFit="1" customWidth="1"/>
    <col min="7" max="7" width="7.90625" style="521" customWidth="1"/>
    <col min="8" max="8" width="9.453125" style="521" bestFit="1" customWidth="1"/>
    <col min="9" max="9" width="7.90625" style="521" customWidth="1"/>
    <col min="10" max="10" width="9.453125" style="521" bestFit="1" customWidth="1"/>
    <col min="11" max="11" width="7.90625" style="521" customWidth="1"/>
    <col min="12" max="16384" width="9" style="521"/>
  </cols>
  <sheetData>
    <row r="1" spans="1:11" s="1668" customFormat="1" ht="30" customHeight="1">
      <c r="A1" s="5231" t="s">
        <v>2449</v>
      </c>
      <c r="B1" s="5231"/>
      <c r="C1" s="5231"/>
      <c r="D1" s="5231"/>
      <c r="E1" s="5231"/>
      <c r="F1" s="5231"/>
      <c r="G1" s="5231"/>
      <c r="H1" s="5231"/>
      <c r="I1" s="5231"/>
      <c r="J1" s="5231"/>
      <c r="K1" s="5231"/>
    </row>
    <row r="2" spans="1:11" s="1669" customFormat="1" ht="15" customHeight="1" thickBot="1">
      <c r="A2" s="1638"/>
      <c r="B2" s="931"/>
      <c r="C2" s="931"/>
      <c r="D2" s="931"/>
      <c r="E2" s="931"/>
      <c r="F2" s="931"/>
      <c r="G2" s="931"/>
      <c r="H2" s="931"/>
      <c r="I2" s="931"/>
      <c r="J2" s="931"/>
      <c r="K2" s="932" t="s">
        <v>2437</v>
      </c>
    </row>
    <row r="3" spans="1:11" s="1668" customFormat="1" ht="18.75" customHeight="1">
      <c r="A3" s="5232" t="s">
        <v>1054</v>
      </c>
      <c r="B3" s="5234" t="s">
        <v>2450</v>
      </c>
      <c r="C3" s="5234"/>
      <c r="D3" s="5234" t="s">
        <v>2451</v>
      </c>
      <c r="E3" s="5234"/>
      <c r="F3" s="5234" t="s">
        <v>2452</v>
      </c>
      <c r="G3" s="5234"/>
      <c r="H3" s="5234" t="s">
        <v>2453</v>
      </c>
      <c r="I3" s="5234"/>
      <c r="J3" s="5234" t="s">
        <v>915</v>
      </c>
      <c r="K3" s="5235"/>
    </row>
    <row r="4" spans="1:11" s="1668" customFormat="1" ht="18.75" customHeight="1">
      <c r="A4" s="5233"/>
      <c r="B4" s="1670" t="s">
        <v>2454</v>
      </c>
      <c r="C4" s="1670" t="s">
        <v>1056</v>
      </c>
      <c r="D4" s="1670" t="s">
        <v>2454</v>
      </c>
      <c r="E4" s="1670" t="s">
        <v>1056</v>
      </c>
      <c r="F4" s="1670" t="s">
        <v>2454</v>
      </c>
      <c r="G4" s="1670" t="s">
        <v>1056</v>
      </c>
      <c r="H4" s="1670" t="s">
        <v>2454</v>
      </c>
      <c r="I4" s="1670" t="s">
        <v>1056</v>
      </c>
      <c r="J4" s="1670" t="s">
        <v>2454</v>
      </c>
      <c r="K4" s="1671" t="s">
        <v>1056</v>
      </c>
    </row>
    <row r="5" spans="1:11" ht="16.5" customHeight="1">
      <c r="A5" s="1672" t="s">
        <v>2434</v>
      </c>
      <c r="B5" s="1673"/>
      <c r="C5" s="1674"/>
      <c r="D5" s="1673"/>
      <c r="E5" s="1674"/>
      <c r="F5" s="1673"/>
      <c r="G5" s="1674"/>
      <c r="H5" s="1673"/>
      <c r="I5" s="1674"/>
      <c r="J5" s="1673"/>
      <c r="K5" s="1674"/>
    </row>
    <row r="6" spans="1:11" ht="16.5" customHeight="1">
      <c r="A6" s="1672" t="s">
        <v>915</v>
      </c>
      <c r="B6" s="1675">
        <v>24480</v>
      </c>
      <c r="C6" s="1676">
        <v>3.5694549144890999</v>
      </c>
      <c r="D6" s="1675">
        <v>185551</v>
      </c>
      <c r="E6" s="1676">
        <v>27.055389249933292</v>
      </c>
      <c r="F6" s="1675">
        <v>282270</v>
      </c>
      <c r="G6" s="1676">
        <v>41.158089816700908</v>
      </c>
      <c r="H6" s="1675">
        <v>193518</v>
      </c>
      <c r="I6" s="1676">
        <v>28.2170660188767</v>
      </c>
      <c r="J6" s="1675">
        <v>685819</v>
      </c>
      <c r="K6" s="1676">
        <v>100</v>
      </c>
    </row>
    <row r="7" spans="1:11" ht="16.5" customHeight="1">
      <c r="A7" s="1677" t="s">
        <v>2455</v>
      </c>
      <c r="B7" s="1399">
        <v>1311</v>
      </c>
      <c r="C7" s="1678">
        <v>0.84690469576676852</v>
      </c>
      <c r="D7" s="1399">
        <v>25583</v>
      </c>
      <c r="E7" s="1678">
        <v>16.526592549047475</v>
      </c>
      <c r="F7" s="1399">
        <v>48825</v>
      </c>
      <c r="G7" s="1678">
        <v>31.540901427011804</v>
      </c>
      <c r="H7" s="1399">
        <v>79080</v>
      </c>
      <c r="I7" s="1678">
        <v>51.085601328173958</v>
      </c>
      <c r="J7" s="1399">
        <v>154799</v>
      </c>
      <c r="K7" s="1678">
        <v>100</v>
      </c>
    </row>
    <row r="8" spans="1:11" ht="16.5" customHeight="1">
      <c r="A8" s="1677" t="s">
        <v>2456</v>
      </c>
      <c r="B8" s="1399">
        <v>23169</v>
      </c>
      <c r="C8" s="1678">
        <v>4.363112500470792</v>
      </c>
      <c r="D8" s="1399">
        <v>159968</v>
      </c>
      <c r="E8" s="1678">
        <v>30.124665737637002</v>
      </c>
      <c r="F8" s="1399">
        <v>233445</v>
      </c>
      <c r="G8" s="1678">
        <v>43.961621031222933</v>
      </c>
      <c r="H8" s="1399">
        <v>114438</v>
      </c>
      <c r="I8" s="1678">
        <v>21.550600730669277</v>
      </c>
      <c r="J8" s="1399">
        <v>531020</v>
      </c>
      <c r="K8" s="1678">
        <v>100</v>
      </c>
    </row>
    <row r="9" spans="1:11" s="593" customFormat="1" ht="16.5" customHeight="1">
      <c r="A9" s="1672">
        <v>29</v>
      </c>
      <c r="B9" s="1673"/>
      <c r="C9" s="1674"/>
      <c r="D9" s="1673"/>
      <c r="E9" s="1674"/>
      <c r="F9" s="1673"/>
      <c r="G9" s="1674"/>
      <c r="H9" s="1673"/>
      <c r="I9" s="1674"/>
      <c r="J9" s="1673"/>
      <c r="K9" s="1674"/>
    </row>
    <row r="10" spans="1:11" s="593" customFormat="1" ht="16.5" customHeight="1">
      <c r="A10" s="1672" t="s">
        <v>915</v>
      </c>
      <c r="B10" s="1675">
        <v>24480</v>
      </c>
      <c r="C10" s="1676">
        <v>3.5592414512050965</v>
      </c>
      <c r="D10" s="1675">
        <v>179654</v>
      </c>
      <c r="E10" s="1676">
        <v>26.120586751421587</v>
      </c>
      <c r="F10" s="1675">
        <v>290135</v>
      </c>
      <c r="G10" s="1676">
        <v>42.183844707736554</v>
      </c>
      <c r="H10" s="1675">
        <v>193518</v>
      </c>
      <c r="I10" s="1676">
        <v>28.136327089636765</v>
      </c>
      <c r="J10" s="1675">
        <v>687787</v>
      </c>
      <c r="K10" s="1676">
        <v>100</v>
      </c>
    </row>
    <row r="11" spans="1:11" s="593" customFormat="1" ht="16.5" customHeight="1">
      <c r="A11" s="1677" t="s">
        <v>2455</v>
      </c>
      <c r="B11" s="1399">
        <v>1311</v>
      </c>
      <c r="C11" s="1678">
        <v>0.84690469576676852</v>
      </c>
      <c r="D11" s="1399">
        <v>25583</v>
      </c>
      <c r="E11" s="1678">
        <v>16.526592549047475</v>
      </c>
      <c r="F11" s="1399">
        <v>48825</v>
      </c>
      <c r="G11" s="1678">
        <v>31.540901427011804</v>
      </c>
      <c r="H11" s="1399">
        <v>79080</v>
      </c>
      <c r="I11" s="1678">
        <v>51.085601328173958</v>
      </c>
      <c r="J11" s="1679">
        <v>154799</v>
      </c>
      <c r="K11" s="1678">
        <v>100</v>
      </c>
    </row>
    <row r="12" spans="1:11" s="593" customFormat="1" ht="16.5" customHeight="1">
      <c r="A12" s="1677" t="s">
        <v>2456</v>
      </c>
      <c r="B12" s="1399">
        <v>23169</v>
      </c>
      <c r="C12" s="1678">
        <v>4.3470021839140847</v>
      </c>
      <c r="D12" s="1399">
        <v>154071</v>
      </c>
      <c r="E12" s="1678">
        <v>28.907029801796664</v>
      </c>
      <c r="F12" s="1399">
        <v>241310</v>
      </c>
      <c r="G12" s="1678">
        <v>45.274940523989279</v>
      </c>
      <c r="H12" s="1399">
        <v>114438</v>
      </c>
      <c r="I12" s="1678">
        <v>21.471027490299967</v>
      </c>
      <c r="J12" s="1679">
        <v>532988</v>
      </c>
      <c r="K12" s="1678">
        <v>100</v>
      </c>
    </row>
    <row r="13" spans="1:11" ht="16.5" customHeight="1">
      <c r="A13" s="1672">
        <v>30</v>
      </c>
      <c r="B13" s="1673"/>
      <c r="C13" s="1674"/>
      <c r="D13" s="1673"/>
      <c r="E13" s="1674"/>
      <c r="F13" s="1673"/>
      <c r="G13" s="1674"/>
      <c r="H13" s="1673"/>
      <c r="I13" s="1674"/>
      <c r="J13" s="1673"/>
      <c r="K13" s="1674"/>
    </row>
    <row r="14" spans="1:11" ht="16.5" customHeight="1">
      <c r="A14" s="1672" t="s">
        <v>915</v>
      </c>
      <c r="B14" s="1675">
        <f>SUM(B15:B16)</f>
        <v>24480</v>
      </c>
      <c r="C14" s="1676">
        <f>+B14/$J14*100</f>
        <v>3.5592414512050965</v>
      </c>
      <c r="D14" s="1675">
        <f>SUM(D15:D16)</f>
        <v>179654</v>
      </c>
      <c r="E14" s="1676">
        <f>+D14/$J14*100</f>
        <v>26.120586751421587</v>
      </c>
      <c r="F14" s="1675">
        <f>SUM(F15:F16)</f>
        <v>290135</v>
      </c>
      <c r="G14" s="1676">
        <f>+F14/$J14*100</f>
        <v>42.183844707736554</v>
      </c>
      <c r="H14" s="1675">
        <f>SUM(H15:H16)</f>
        <v>193518</v>
      </c>
      <c r="I14" s="1676">
        <f>+H14/$J14*100</f>
        <v>28.136327089636765</v>
      </c>
      <c r="J14" s="1675">
        <f>SUM(J15:J16)</f>
        <v>687787</v>
      </c>
      <c r="K14" s="1676">
        <f>+J14/$J14*100</f>
        <v>100</v>
      </c>
    </row>
    <row r="15" spans="1:11" ht="16.5" customHeight="1">
      <c r="A15" s="1677" t="s">
        <v>2455</v>
      </c>
      <c r="B15" s="1399">
        <v>1311</v>
      </c>
      <c r="C15" s="1678">
        <f>+B15/$J15*100</f>
        <v>0.84690469576676852</v>
      </c>
      <c r="D15" s="1399">
        <v>25583</v>
      </c>
      <c r="E15" s="1678">
        <f>+D15/$J15*100</f>
        <v>16.526592549047475</v>
      </c>
      <c r="F15" s="1399">
        <v>48825</v>
      </c>
      <c r="G15" s="1678">
        <f>+F15/$J15*100</f>
        <v>31.540901427011804</v>
      </c>
      <c r="H15" s="1399">
        <v>79080</v>
      </c>
      <c r="I15" s="1678">
        <f>+H15/$J15*100</f>
        <v>51.085601328173958</v>
      </c>
      <c r="J15" s="1679">
        <f>B15+D15+F15+H15</f>
        <v>154799</v>
      </c>
      <c r="K15" s="1678">
        <f>+J15/$J15*100</f>
        <v>100</v>
      </c>
    </row>
    <row r="16" spans="1:11" ht="16.5" customHeight="1">
      <c r="A16" s="1677" t="s">
        <v>2456</v>
      </c>
      <c r="B16" s="1399">
        <v>23169</v>
      </c>
      <c r="C16" s="1678">
        <f>+B16/$J16*100</f>
        <v>4.3470021839140847</v>
      </c>
      <c r="D16" s="1399">
        <v>154071</v>
      </c>
      <c r="E16" s="1678">
        <f>+D16/$J16*100</f>
        <v>28.907029801796664</v>
      </c>
      <c r="F16" s="1399">
        <v>241310</v>
      </c>
      <c r="G16" s="1678">
        <f>+F16/$J16*100</f>
        <v>45.274940523989279</v>
      </c>
      <c r="H16" s="1399">
        <v>114438</v>
      </c>
      <c r="I16" s="1678">
        <f>+H16/$J16*100</f>
        <v>21.471027490299967</v>
      </c>
      <c r="J16" s="1679">
        <f>B16+D16+F16+H16</f>
        <v>532988</v>
      </c>
      <c r="K16" s="1678">
        <f>+J16/$J16*100</f>
        <v>100</v>
      </c>
    </row>
    <row r="17" spans="1:11" ht="16.5" customHeight="1">
      <c r="A17" s="1672" t="s">
        <v>1520</v>
      </c>
      <c r="B17" s="1673"/>
      <c r="C17" s="1674"/>
      <c r="D17" s="1673"/>
      <c r="E17" s="1674"/>
      <c r="F17" s="1673"/>
      <c r="G17" s="1674"/>
      <c r="H17" s="1673"/>
      <c r="I17" s="1674"/>
      <c r="J17" s="1673"/>
      <c r="K17" s="1674"/>
    </row>
    <row r="18" spans="1:11" ht="16.5" customHeight="1">
      <c r="A18" s="1672" t="s">
        <v>915</v>
      </c>
      <c r="B18" s="1675">
        <f>SUM(B19:B20)</f>
        <v>24480</v>
      </c>
      <c r="C18" s="1676">
        <f>+B18/$J18*100</f>
        <v>3.5585481472436515</v>
      </c>
      <c r="D18" s="1675">
        <f>SUM(D19:D20)</f>
        <v>179654</v>
      </c>
      <c r="E18" s="1676">
        <f>+D18/$J18*100</f>
        <v>26.115498727324791</v>
      </c>
      <c r="F18" s="1675">
        <f>SUM(F19:F20)</f>
        <v>289902</v>
      </c>
      <c r="G18" s="1676">
        <f>+F18/$J18*100</f>
        <v>42.141757556463602</v>
      </c>
      <c r="H18" s="1675">
        <f>SUM(H19:H20)</f>
        <v>193885</v>
      </c>
      <c r="I18" s="1676">
        <f>+H18/$J18*100</f>
        <v>28.184195568967947</v>
      </c>
      <c r="J18" s="1675">
        <f>SUM(J19:J20)</f>
        <v>687921</v>
      </c>
      <c r="K18" s="1676">
        <f>+J18/$J18*100</f>
        <v>100</v>
      </c>
    </row>
    <row r="19" spans="1:11" ht="16.5" customHeight="1">
      <c r="A19" s="1677" t="s">
        <v>2455</v>
      </c>
      <c r="B19" s="1399">
        <v>1311</v>
      </c>
      <c r="C19" s="1678">
        <f>+B19/$J19*100</f>
        <v>0.84690469576676852</v>
      </c>
      <c r="D19" s="1399">
        <v>25583</v>
      </c>
      <c r="E19" s="1678">
        <f>+D19/$J19*100</f>
        <v>16.526592549047475</v>
      </c>
      <c r="F19" s="1399">
        <v>48825</v>
      </c>
      <c r="G19" s="1678">
        <f>+F19/$J19*100</f>
        <v>31.540901427011804</v>
      </c>
      <c r="H19" s="1399">
        <v>79080</v>
      </c>
      <c r="I19" s="1678">
        <f>+H19/$J19*100</f>
        <v>51.085601328173958</v>
      </c>
      <c r="J19" s="1679">
        <f>B19+D19+F19+H19</f>
        <v>154799</v>
      </c>
      <c r="K19" s="1678">
        <f>+J19/$J19*100</f>
        <v>100</v>
      </c>
    </row>
    <row r="20" spans="1:11" ht="16.5" customHeight="1">
      <c r="A20" s="1677" t="s">
        <v>2456</v>
      </c>
      <c r="B20" s="1399">
        <v>23169</v>
      </c>
      <c r="C20" s="1678">
        <f>+B20/$J20*100</f>
        <v>4.3459095666657914</v>
      </c>
      <c r="D20" s="1399">
        <v>154071</v>
      </c>
      <c r="E20" s="1678">
        <f>+D20/$J20*100</f>
        <v>28.899764031497483</v>
      </c>
      <c r="F20" s="1399">
        <v>241077</v>
      </c>
      <c r="G20" s="1678">
        <f>+F20/$J20*100</f>
        <v>45.219855867887645</v>
      </c>
      <c r="H20" s="1399">
        <v>114805</v>
      </c>
      <c r="I20" s="1678">
        <f>+H20/$J20*100</f>
        <v>21.534470533949076</v>
      </c>
      <c r="J20" s="1679">
        <f>B20+D20+F20+H20</f>
        <v>533122</v>
      </c>
      <c r="K20" s="1678">
        <f>+J20/$J20*100</f>
        <v>100</v>
      </c>
    </row>
    <row r="21" spans="1:11" ht="16.5" customHeight="1">
      <c r="A21" s="1672">
        <v>2</v>
      </c>
      <c r="B21" s="1673"/>
      <c r="C21" s="1674"/>
      <c r="D21" s="1673"/>
      <c r="E21" s="1674"/>
      <c r="F21" s="1673"/>
      <c r="G21" s="1674"/>
      <c r="H21" s="1673"/>
      <c r="I21" s="1674"/>
      <c r="J21" s="1673"/>
      <c r="K21" s="1674"/>
    </row>
    <row r="22" spans="1:11" ht="16.5" customHeight="1">
      <c r="A22" s="1672" t="s">
        <v>915</v>
      </c>
      <c r="B22" s="1675">
        <f>SUM(B23:B24)</f>
        <v>24422</v>
      </c>
      <c r="C22" s="1676">
        <f>+B22/$J22*100</f>
        <v>3.5504162892901641</v>
      </c>
      <c r="D22" s="1675">
        <f>SUM(D23:D24)</f>
        <v>179654</v>
      </c>
      <c r="E22" s="1676">
        <f>+D22/$J22*100</f>
        <v>26.117700763087999</v>
      </c>
      <c r="F22" s="1675">
        <f>SUM(F23:F24)</f>
        <v>289902</v>
      </c>
      <c r="G22" s="1676">
        <f>+F22/$J22*100</f>
        <v>42.145310912201992</v>
      </c>
      <c r="H22" s="1675">
        <f>SUM(H23:H24)</f>
        <v>193885</v>
      </c>
      <c r="I22" s="1676">
        <f>+H22/$J22*100</f>
        <v>28.186572035419843</v>
      </c>
      <c r="J22" s="1675">
        <f>SUM(J23:J24)</f>
        <v>687863</v>
      </c>
      <c r="K22" s="1676">
        <f>+J22/$J22*100</f>
        <v>100</v>
      </c>
    </row>
    <row r="23" spans="1:11" ht="16.5" customHeight="1">
      <c r="A23" s="1677" t="s">
        <v>2455</v>
      </c>
      <c r="B23" s="1399">
        <v>1311</v>
      </c>
      <c r="C23" s="1678">
        <f>+B23/$J23*100</f>
        <v>0.84690469576676852</v>
      </c>
      <c r="D23" s="1399">
        <v>25583</v>
      </c>
      <c r="E23" s="1678">
        <f>+D23/$J23*100</f>
        <v>16.526592549047475</v>
      </c>
      <c r="F23" s="1399">
        <v>48825</v>
      </c>
      <c r="G23" s="1678">
        <f>+F23/$J23*100</f>
        <v>31.540901427011804</v>
      </c>
      <c r="H23" s="1399">
        <v>79080</v>
      </c>
      <c r="I23" s="1678">
        <f>+H23/$J23*100</f>
        <v>51.085601328173958</v>
      </c>
      <c r="J23" s="1679">
        <f>B23+D23+F23+H23</f>
        <v>154799</v>
      </c>
      <c r="K23" s="1678">
        <f>+J23/$J23*100</f>
        <v>100</v>
      </c>
    </row>
    <row r="24" spans="1:11" ht="16.5" customHeight="1" thickBot="1">
      <c r="A24" s="1680" t="s">
        <v>2456</v>
      </c>
      <c r="B24" s="1404">
        <v>23111</v>
      </c>
      <c r="C24" s="1681">
        <f>+B24/$J24*100</f>
        <v>4.3355019284738789</v>
      </c>
      <c r="D24" s="1404">
        <v>154071</v>
      </c>
      <c r="E24" s="1681">
        <f>+D24/$J24*100</f>
        <v>28.902908468776733</v>
      </c>
      <c r="F24" s="1404">
        <v>241077</v>
      </c>
      <c r="G24" s="1681">
        <f>+F24/$J24*100</f>
        <v>45.224776011886</v>
      </c>
      <c r="H24" s="1404">
        <v>114805</v>
      </c>
      <c r="I24" s="1681">
        <f>+H24/$J24*100</f>
        <v>21.536813590863385</v>
      </c>
      <c r="J24" s="1682">
        <f>B24+D24+F24+H24</f>
        <v>533064</v>
      </c>
      <c r="K24" s="1681">
        <f>+J24/$J24*100</f>
        <v>100</v>
      </c>
    </row>
    <row r="25" spans="1:11" ht="15" customHeight="1">
      <c r="A25" s="934"/>
      <c r="B25" s="942"/>
      <c r="C25" s="942"/>
      <c r="D25" s="942"/>
      <c r="E25" s="942"/>
      <c r="F25" s="942"/>
      <c r="G25" s="942"/>
      <c r="H25" s="942"/>
      <c r="I25" s="942"/>
      <c r="J25" s="942"/>
      <c r="K25" s="943" t="s">
        <v>2448</v>
      </c>
    </row>
  </sheetData>
  <mergeCells count="7">
    <mergeCell ref="A1:K1"/>
    <mergeCell ref="A3:A4"/>
    <mergeCell ref="B3:C3"/>
    <mergeCell ref="D3:E3"/>
    <mergeCell ref="F3:G3"/>
    <mergeCell ref="H3:I3"/>
    <mergeCell ref="J3:K3"/>
  </mergeCells>
  <phoneticPr fontId="2"/>
  <printOptions horizontalCentered="1"/>
  <pageMargins left="0.39370078740157483" right="0.39370078740157483" top="0.59055118110236227" bottom="0.59055118110236227" header="0.11811023622047245" footer="0.11811023622047245"/>
  <pageSetup paperSize="9" scale="99" firstPageNumber="67" orientation="portrait" r:id="rId1"/>
  <headerFooter alignWithMargins="0">
    <oddFooter>&amp;C&amp;"ＭＳ 明朝,標準"&amp;10&amp;P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978A2-B793-4F56-8798-3836CA2A20E9}">
  <dimension ref="A1:W90"/>
  <sheetViews>
    <sheetView view="pageBreakPreview" topLeftCell="A37" zoomScaleNormal="80" zoomScaleSheetLayoutView="100" workbookViewId="0">
      <selection activeCell="R53" sqref="R53"/>
    </sheetView>
  </sheetViews>
  <sheetFormatPr defaultColWidth="9" defaultRowHeight="13"/>
  <cols>
    <col min="1" max="2" width="5.6328125" style="521" customWidth="1"/>
    <col min="3" max="3" width="7.6328125" style="521" bestFit="1" customWidth="1"/>
    <col min="4" max="4" width="4" style="521" customWidth="1"/>
    <col min="5" max="5" width="6.90625" style="521" customWidth="1"/>
    <col min="6" max="6" width="3.90625" style="521" customWidth="1"/>
    <col min="7" max="7" width="6.453125" style="521" customWidth="1"/>
    <col min="8" max="8" width="4" style="521" customWidth="1"/>
    <col min="9" max="9" width="6.453125" style="521" customWidth="1"/>
    <col min="10" max="10" width="4" style="521" customWidth="1"/>
    <col min="11" max="11" width="6.36328125" style="521" customWidth="1"/>
    <col min="12" max="12" width="4" style="521" customWidth="1"/>
    <col min="13" max="13" width="6.90625" style="521" customWidth="1"/>
    <col min="14" max="14" width="4" style="521" customWidth="1"/>
    <col min="15" max="15" width="6.453125" style="521" customWidth="1"/>
    <col min="16" max="16" width="4" style="521" customWidth="1"/>
    <col min="17" max="17" width="6.90625" style="521" customWidth="1"/>
    <col min="18" max="18" width="4" style="593" customWidth="1"/>
    <col min="19" max="16384" width="9" style="521"/>
  </cols>
  <sheetData>
    <row r="1" spans="1:18" s="1668" customFormat="1" ht="30" customHeight="1">
      <c r="A1" s="1538" t="s">
        <v>2457</v>
      </c>
      <c r="B1" s="1538"/>
      <c r="C1" s="1538"/>
      <c r="D1" s="1538"/>
      <c r="E1" s="1538"/>
      <c r="F1" s="1538"/>
      <c r="G1" s="1538"/>
      <c r="H1" s="1538"/>
      <c r="I1" s="937"/>
      <c r="J1" s="937"/>
      <c r="K1" s="937"/>
      <c r="L1" s="937"/>
      <c r="M1" s="937"/>
      <c r="N1" s="937"/>
      <c r="O1" s="937"/>
      <c r="P1" s="937"/>
      <c r="Q1" s="937"/>
      <c r="R1" s="1568"/>
    </row>
    <row r="2" spans="1:18" s="1669" customFormat="1" ht="15" customHeight="1" thickBot="1">
      <c r="A2" s="1683"/>
      <c r="B2" s="1568"/>
      <c r="C2" s="1568"/>
      <c r="D2" s="1568"/>
      <c r="E2" s="1568"/>
      <c r="F2" s="1568"/>
      <c r="G2" s="1568"/>
      <c r="H2" s="1568"/>
      <c r="I2" s="1568"/>
      <c r="J2" s="1568"/>
      <c r="K2" s="1568"/>
      <c r="L2" s="1568"/>
      <c r="M2" s="1568"/>
      <c r="N2" s="1568"/>
      <c r="O2" s="1568"/>
      <c r="P2" s="1568"/>
      <c r="Q2" s="1568"/>
      <c r="R2" s="1543" t="s">
        <v>2458</v>
      </c>
    </row>
    <row r="3" spans="1:18" s="1668" customFormat="1" ht="18.75" customHeight="1">
      <c r="A3" s="1684"/>
      <c r="B3" s="1685" t="s">
        <v>2459</v>
      </c>
      <c r="C3" s="5283" t="s">
        <v>2460</v>
      </c>
      <c r="D3" s="5284"/>
      <c r="E3" s="5283" t="s">
        <v>839</v>
      </c>
      <c r="F3" s="5280"/>
      <c r="G3" s="5284" t="s">
        <v>840</v>
      </c>
      <c r="H3" s="5284"/>
      <c r="I3" s="5283" t="s">
        <v>845</v>
      </c>
      <c r="J3" s="5280"/>
      <c r="K3" s="5284" t="s">
        <v>2461</v>
      </c>
      <c r="L3" s="5284"/>
      <c r="M3" s="5283" t="s">
        <v>2462</v>
      </c>
      <c r="N3" s="5280"/>
      <c r="O3" s="5280" t="s">
        <v>2463</v>
      </c>
      <c r="P3" s="5281"/>
      <c r="Q3" s="5235" t="s">
        <v>483</v>
      </c>
      <c r="R3" s="5282"/>
    </row>
    <row r="4" spans="1:18" s="1668" customFormat="1" ht="18.75" customHeight="1">
      <c r="A4" s="1686" t="s">
        <v>2464</v>
      </c>
      <c r="B4" s="1687"/>
      <c r="C4" s="1688" t="s">
        <v>305</v>
      </c>
      <c r="D4" s="1689" t="s">
        <v>2465</v>
      </c>
      <c r="E4" s="1690" t="s">
        <v>305</v>
      </c>
      <c r="F4" s="1689" t="s">
        <v>2465</v>
      </c>
      <c r="G4" s="1690" t="s">
        <v>305</v>
      </c>
      <c r="H4" s="1689" t="s">
        <v>2465</v>
      </c>
      <c r="I4" s="1690" t="s">
        <v>305</v>
      </c>
      <c r="J4" s="1689" t="s">
        <v>2465</v>
      </c>
      <c r="K4" s="1690" t="s">
        <v>305</v>
      </c>
      <c r="L4" s="1689" t="s">
        <v>2465</v>
      </c>
      <c r="M4" s="1690" t="s">
        <v>305</v>
      </c>
      <c r="N4" s="1689" t="s">
        <v>2465</v>
      </c>
      <c r="O4" s="1690" t="s">
        <v>305</v>
      </c>
      <c r="P4" s="1689" t="s">
        <v>2465</v>
      </c>
      <c r="Q4" s="1691" t="s">
        <v>305</v>
      </c>
      <c r="R4" s="1692" t="s">
        <v>2465</v>
      </c>
    </row>
    <row r="5" spans="1:18" s="1668" customFormat="1" ht="16.5" customHeight="1">
      <c r="A5" s="5274" t="s">
        <v>2466</v>
      </c>
      <c r="B5" s="5275"/>
      <c r="C5" s="1693">
        <f>SUM(E5,G5,I5,K5,M5,O5,Q5)</f>
        <v>20.369999999999997</v>
      </c>
      <c r="D5" s="1694">
        <f>SUM(F5,H5,J5,L5,N5,P5,R5)</f>
        <v>54</v>
      </c>
      <c r="E5" s="1693">
        <v>2.27</v>
      </c>
      <c r="F5" s="1694">
        <v>4</v>
      </c>
      <c r="G5" s="1693">
        <v>7.33</v>
      </c>
      <c r="H5" s="1694">
        <v>15</v>
      </c>
      <c r="I5" s="1693">
        <v>3.6</v>
      </c>
      <c r="J5" s="1694">
        <v>4</v>
      </c>
      <c r="K5" s="1693">
        <v>0.61</v>
      </c>
      <c r="L5" s="1694">
        <v>3</v>
      </c>
      <c r="M5" s="1693">
        <v>3.4</v>
      </c>
      <c r="N5" s="1694">
        <v>12</v>
      </c>
      <c r="O5" s="1693">
        <v>0.52</v>
      </c>
      <c r="P5" s="1694">
        <v>2</v>
      </c>
      <c r="Q5" s="1693">
        <v>2.64</v>
      </c>
      <c r="R5" s="1694">
        <v>14</v>
      </c>
    </row>
    <row r="6" spans="1:18" s="1668" customFormat="1" ht="16.5" customHeight="1">
      <c r="A6" s="5276" t="s">
        <v>2467</v>
      </c>
      <c r="B6" s="5277"/>
      <c r="C6" s="1693">
        <f t="shared" ref="C6:D14" si="0">SUM(E6,G6,I6,K6,M6,O6,Q6)</f>
        <v>9.52</v>
      </c>
      <c r="D6" s="1694">
        <f t="shared" si="0"/>
        <v>48</v>
      </c>
      <c r="E6" s="1695">
        <v>0.67</v>
      </c>
      <c r="F6" s="1696">
        <v>3</v>
      </c>
      <c r="G6" s="1695">
        <v>2.96</v>
      </c>
      <c r="H6" s="1696">
        <v>13</v>
      </c>
      <c r="I6" s="1695">
        <v>0.5</v>
      </c>
      <c r="J6" s="1696">
        <v>3</v>
      </c>
      <c r="K6" s="1695">
        <v>0.08</v>
      </c>
      <c r="L6" s="1696">
        <v>2</v>
      </c>
      <c r="M6" s="1695">
        <v>2.15</v>
      </c>
      <c r="N6" s="1696">
        <v>11</v>
      </c>
      <c r="O6" s="1695">
        <v>0.52</v>
      </c>
      <c r="P6" s="1696">
        <v>2</v>
      </c>
      <c r="Q6" s="1695">
        <v>2.64</v>
      </c>
      <c r="R6" s="1696">
        <v>14</v>
      </c>
    </row>
    <row r="7" spans="1:18" s="1668" customFormat="1" ht="16.5" customHeight="1">
      <c r="A7" s="5276" t="s">
        <v>2468</v>
      </c>
      <c r="B7" s="5277"/>
      <c r="C7" s="1693">
        <f t="shared" si="0"/>
        <v>7.46</v>
      </c>
      <c r="D7" s="1694">
        <f t="shared" si="0"/>
        <v>5</v>
      </c>
      <c r="E7" s="1695">
        <v>1.6</v>
      </c>
      <c r="F7" s="1696">
        <v>1</v>
      </c>
      <c r="G7" s="1695">
        <v>0.98</v>
      </c>
      <c r="H7" s="1696">
        <v>1</v>
      </c>
      <c r="I7" s="1695">
        <v>3.1</v>
      </c>
      <c r="J7" s="1696">
        <v>1</v>
      </c>
      <c r="K7" s="1695">
        <v>0.53</v>
      </c>
      <c r="L7" s="1696">
        <v>1</v>
      </c>
      <c r="M7" s="1695">
        <v>1.25</v>
      </c>
      <c r="N7" s="1696">
        <v>1</v>
      </c>
      <c r="O7" s="1697" t="s">
        <v>356</v>
      </c>
      <c r="P7" s="1698" t="s">
        <v>356</v>
      </c>
      <c r="Q7" s="1697" t="s">
        <v>356</v>
      </c>
      <c r="R7" s="1698" t="s">
        <v>356</v>
      </c>
    </row>
    <row r="8" spans="1:18" s="1668" customFormat="1" ht="16.5" customHeight="1">
      <c r="A8" s="5276" t="s">
        <v>2469</v>
      </c>
      <c r="B8" s="5277"/>
      <c r="C8" s="1693">
        <f t="shared" si="0"/>
        <v>3.39</v>
      </c>
      <c r="D8" s="1694">
        <f t="shared" si="0"/>
        <v>1</v>
      </c>
      <c r="E8" s="1697" t="s">
        <v>356</v>
      </c>
      <c r="F8" s="1698" t="s">
        <v>356</v>
      </c>
      <c r="G8" s="1695">
        <v>3.39</v>
      </c>
      <c r="H8" s="1696">
        <v>1</v>
      </c>
      <c r="I8" s="1697" t="s">
        <v>356</v>
      </c>
      <c r="J8" s="1698" t="s">
        <v>356</v>
      </c>
      <c r="K8" s="1697" t="s">
        <v>356</v>
      </c>
      <c r="L8" s="1698" t="s">
        <v>356</v>
      </c>
      <c r="M8" s="1697" t="s">
        <v>356</v>
      </c>
      <c r="N8" s="1698" t="s">
        <v>356</v>
      </c>
      <c r="O8" s="1697" t="s">
        <v>356</v>
      </c>
      <c r="P8" s="1698" t="s">
        <v>356</v>
      </c>
      <c r="Q8" s="1697" t="s">
        <v>356</v>
      </c>
      <c r="R8" s="1698" t="s">
        <v>356</v>
      </c>
    </row>
    <row r="9" spans="1:18" s="1668" customFormat="1" ht="16.5" customHeight="1">
      <c r="A9" s="5274" t="s">
        <v>2470</v>
      </c>
      <c r="B9" s="5275"/>
      <c r="C9" s="1693">
        <f>SUM(E9,G9,I9,K9,M9,O9,Q9)</f>
        <v>53.7</v>
      </c>
      <c r="D9" s="1694">
        <f t="shared" si="0"/>
        <v>2</v>
      </c>
      <c r="E9" s="1693">
        <v>15.6</v>
      </c>
      <c r="F9" s="1694">
        <v>1</v>
      </c>
      <c r="G9" s="1699" t="s">
        <v>356</v>
      </c>
      <c r="H9" s="1700" t="s">
        <v>356</v>
      </c>
      <c r="I9" s="1699" t="s">
        <v>356</v>
      </c>
      <c r="J9" s="1700" t="s">
        <v>356</v>
      </c>
      <c r="K9" s="1699" t="s">
        <v>356</v>
      </c>
      <c r="L9" s="1700" t="s">
        <v>356</v>
      </c>
      <c r="M9" s="1693">
        <v>38.1</v>
      </c>
      <c r="N9" s="1694">
        <v>1</v>
      </c>
      <c r="O9" s="1701" t="s">
        <v>356</v>
      </c>
      <c r="P9" s="1653" t="s">
        <v>356</v>
      </c>
      <c r="Q9" s="1699" t="s">
        <v>356</v>
      </c>
      <c r="R9" s="1700" t="s">
        <v>356</v>
      </c>
    </row>
    <row r="10" spans="1:18" s="1668" customFormat="1" ht="16.5" customHeight="1">
      <c r="A10" s="5276" t="s">
        <v>2471</v>
      </c>
      <c r="B10" s="5277"/>
      <c r="C10" s="1693">
        <f t="shared" si="0"/>
        <v>53.7</v>
      </c>
      <c r="D10" s="1694">
        <f t="shared" si="0"/>
        <v>2</v>
      </c>
      <c r="E10" s="1695">
        <v>15.6</v>
      </c>
      <c r="F10" s="1696">
        <v>1</v>
      </c>
      <c r="G10" s="1697" t="s">
        <v>356</v>
      </c>
      <c r="H10" s="1698" t="s">
        <v>356</v>
      </c>
      <c r="I10" s="1697" t="s">
        <v>356</v>
      </c>
      <c r="J10" s="1698" t="s">
        <v>356</v>
      </c>
      <c r="K10" s="1697" t="s">
        <v>356</v>
      </c>
      <c r="L10" s="1698" t="s">
        <v>356</v>
      </c>
      <c r="M10" s="1695">
        <v>38.1</v>
      </c>
      <c r="N10" s="1696">
        <v>1</v>
      </c>
      <c r="O10" s="1697" t="s">
        <v>356</v>
      </c>
      <c r="P10" s="1698" t="s">
        <v>356</v>
      </c>
      <c r="Q10" s="1697" t="s">
        <v>356</v>
      </c>
      <c r="R10" s="1698" t="s">
        <v>356</v>
      </c>
    </row>
    <row r="11" spans="1:18" s="1668" customFormat="1" ht="16.5" customHeight="1">
      <c r="A11" s="5278" t="s">
        <v>2472</v>
      </c>
      <c r="B11" s="5279"/>
      <c r="C11" s="1693">
        <f t="shared" si="0"/>
        <v>0.28000000000000003</v>
      </c>
      <c r="D11" s="1694">
        <f t="shared" si="0"/>
        <v>2</v>
      </c>
      <c r="E11" s="1693">
        <v>0.23</v>
      </c>
      <c r="F11" s="1694">
        <v>1</v>
      </c>
      <c r="G11" s="1701" t="s">
        <v>356</v>
      </c>
      <c r="H11" s="1653" t="s">
        <v>356</v>
      </c>
      <c r="I11" s="1693">
        <v>0.05</v>
      </c>
      <c r="J11" s="1694">
        <v>1</v>
      </c>
      <c r="K11" s="1701" t="s">
        <v>356</v>
      </c>
      <c r="L11" s="1653" t="s">
        <v>356</v>
      </c>
      <c r="M11" s="1701" t="s">
        <v>356</v>
      </c>
      <c r="N11" s="1653" t="s">
        <v>356</v>
      </c>
      <c r="O11" s="1701" t="s">
        <v>356</v>
      </c>
      <c r="P11" s="1653" t="s">
        <v>356</v>
      </c>
      <c r="Q11" s="1701" t="s">
        <v>356</v>
      </c>
      <c r="R11" s="1653" t="s">
        <v>356</v>
      </c>
    </row>
    <row r="12" spans="1:18" s="1668" customFormat="1" ht="16.5" customHeight="1">
      <c r="A12" s="5278" t="s">
        <v>2473</v>
      </c>
      <c r="B12" s="5279"/>
      <c r="C12" s="1693">
        <f>SUM(E12,G12,I12,K12,M12,O12,Q12)</f>
        <v>0.28000000000000003</v>
      </c>
      <c r="D12" s="1694">
        <f t="shared" si="0"/>
        <v>1</v>
      </c>
      <c r="E12" s="1701" t="s">
        <v>356</v>
      </c>
      <c r="F12" s="1653" t="s">
        <v>356</v>
      </c>
      <c r="G12" s="1701" t="s">
        <v>356</v>
      </c>
      <c r="H12" s="1653" t="s">
        <v>356</v>
      </c>
      <c r="I12" s="1693">
        <v>0.28000000000000003</v>
      </c>
      <c r="J12" s="1694">
        <v>1</v>
      </c>
      <c r="K12" s="1701" t="s">
        <v>356</v>
      </c>
      <c r="L12" s="1653" t="s">
        <v>356</v>
      </c>
      <c r="M12" s="1701" t="s">
        <v>356</v>
      </c>
      <c r="N12" s="1653" t="s">
        <v>356</v>
      </c>
      <c r="O12" s="1701" t="s">
        <v>356</v>
      </c>
      <c r="P12" s="1653" t="s">
        <v>356</v>
      </c>
      <c r="Q12" s="1701" t="s">
        <v>356</v>
      </c>
      <c r="R12" s="1653" t="s">
        <v>356</v>
      </c>
    </row>
    <row r="13" spans="1:18" s="1668" customFormat="1" ht="16.5" customHeight="1">
      <c r="A13" s="5278" t="s">
        <v>2474</v>
      </c>
      <c r="B13" s="5279"/>
      <c r="C13" s="1693">
        <f>SUM(E13,G13,I13,K13,M13,O13,Q13)</f>
        <v>0.77</v>
      </c>
      <c r="D13" s="1694">
        <f t="shared" si="0"/>
        <v>1</v>
      </c>
      <c r="E13" s="1701" t="s">
        <v>356</v>
      </c>
      <c r="F13" s="1653" t="s">
        <v>356</v>
      </c>
      <c r="G13" s="1701" t="s">
        <v>356</v>
      </c>
      <c r="H13" s="1653" t="s">
        <v>356</v>
      </c>
      <c r="I13" s="1701" t="s">
        <v>356</v>
      </c>
      <c r="J13" s="1653" t="s">
        <v>356</v>
      </c>
      <c r="K13" s="1701" t="s">
        <v>356</v>
      </c>
      <c r="L13" s="1653" t="s">
        <v>356</v>
      </c>
      <c r="M13" s="1701" t="s">
        <v>356</v>
      </c>
      <c r="N13" s="1653" t="s">
        <v>356</v>
      </c>
      <c r="O13" s="1693">
        <v>0.77</v>
      </c>
      <c r="P13" s="1694">
        <v>1</v>
      </c>
      <c r="Q13" s="1701" t="s">
        <v>356</v>
      </c>
      <c r="R13" s="1653" t="s">
        <v>356</v>
      </c>
    </row>
    <row r="14" spans="1:18" s="1668" customFormat="1" ht="16.5" customHeight="1">
      <c r="A14" s="5278" t="s">
        <v>2475</v>
      </c>
      <c r="B14" s="5279"/>
      <c r="C14" s="1693">
        <f>SUM(E14,G14,I14,K14,M14,O14,Q14)</f>
        <v>37.07</v>
      </c>
      <c r="D14" s="1694">
        <f t="shared" si="0"/>
        <v>2</v>
      </c>
      <c r="E14" s="1701" t="s">
        <v>356</v>
      </c>
      <c r="F14" s="1653" t="s">
        <v>356</v>
      </c>
      <c r="G14" s="1701" t="s">
        <v>356</v>
      </c>
      <c r="H14" s="1653" t="s">
        <v>356</v>
      </c>
      <c r="I14" s="1701" t="s">
        <v>356</v>
      </c>
      <c r="J14" s="1653" t="s">
        <v>356</v>
      </c>
      <c r="K14" s="1701" t="s">
        <v>356</v>
      </c>
      <c r="L14" s="1653" t="s">
        <v>356</v>
      </c>
      <c r="M14" s="1701" t="s">
        <v>356</v>
      </c>
      <c r="N14" s="1653" t="s">
        <v>356</v>
      </c>
      <c r="O14" s="1693">
        <v>0.77</v>
      </c>
      <c r="P14" s="1694">
        <v>1</v>
      </c>
      <c r="Q14" s="1693">
        <v>36.299999999999997</v>
      </c>
      <c r="R14" s="1694">
        <v>1</v>
      </c>
    </row>
    <row r="15" spans="1:18" s="1668" customFormat="1" ht="16.5" customHeight="1" thickBot="1">
      <c r="A15" s="5260" t="s">
        <v>915</v>
      </c>
      <c r="B15" s="5261"/>
      <c r="C15" s="1702">
        <f>SUM(C5,C9,C11,C12,C13,C14)</f>
        <v>112.47</v>
      </c>
      <c r="D15" s="1703">
        <f t="shared" ref="D15:R15" si="1">SUM(D5,D9,D11,D12,D13,D14)</f>
        <v>62</v>
      </c>
      <c r="E15" s="1702">
        <f t="shared" si="1"/>
        <v>18.100000000000001</v>
      </c>
      <c r="F15" s="1703">
        <f t="shared" si="1"/>
        <v>6</v>
      </c>
      <c r="G15" s="1702">
        <f t="shared" si="1"/>
        <v>7.33</v>
      </c>
      <c r="H15" s="1703">
        <f t="shared" si="1"/>
        <v>15</v>
      </c>
      <c r="I15" s="1702">
        <f t="shared" si="1"/>
        <v>3.9299999999999997</v>
      </c>
      <c r="J15" s="1703">
        <f t="shared" si="1"/>
        <v>6</v>
      </c>
      <c r="K15" s="1702">
        <f t="shared" si="1"/>
        <v>0.61</v>
      </c>
      <c r="L15" s="1703">
        <f t="shared" si="1"/>
        <v>3</v>
      </c>
      <c r="M15" s="1702">
        <f t="shared" si="1"/>
        <v>41.5</v>
      </c>
      <c r="N15" s="1703">
        <f t="shared" si="1"/>
        <v>13</v>
      </c>
      <c r="O15" s="1702">
        <f t="shared" si="1"/>
        <v>2.06</v>
      </c>
      <c r="P15" s="1703">
        <f t="shared" si="1"/>
        <v>4</v>
      </c>
      <c r="Q15" s="1702">
        <f t="shared" si="1"/>
        <v>38.94</v>
      </c>
      <c r="R15" s="1704">
        <f t="shared" si="1"/>
        <v>15</v>
      </c>
    </row>
    <row r="16" spans="1:18" s="1669" customFormat="1" ht="15" customHeight="1">
      <c r="A16" s="1638"/>
      <c r="B16" s="1568"/>
      <c r="C16" s="1568"/>
      <c r="D16" s="1568"/>
      <c r="E16" s="1568"/>
      <c r="F16" s="1568"/>
      <c r="G16" s="1568"/>
      <c r="H16" s="1568"/>
      <c r="I16" s="1568"/>
      <c r="J16" s="1568"/>
      <c r="K16" s="1568"/>
      <c r="L16" s="1568"/>
      <c r="M16" s="1568"/>
      <c r="N16" s="1568"/>
      <c r="O16" s="1568"/>
      <c r="P16" s="1568"/>
      <c r="Q16" s="1568"/>
      <c r="R16" s="1543" t="s">
        <v>2448</v>
      </c>
    </row>
    <row r="17" spans="1:23" ht="30" customHeight="1">
      <c r="A17" s="934"/>
      <c r="B17" s="934"/>
      <c r="C17" s="934"/>
      <c r="D17" s="934"/>
      <c r="E17" s="934"/>
      <c r="F17" s="934"/>
      <c r="G17" s="934"/>
      <c r="H17" s="934"/>
      <c r="I17" s="934"/>
      <c r="J17" s="934"/>
      <c r="K17" s="934"/>
      <c r="L17" s="934"/>
      <c r="M17" s="934"/>
      <c r="N17" s="934"/>
      <c r="O17" s="934"/>
      <c r="P17" s="934"/>
      <c r="Q17" s="934"/>
      <c r="R17" s="1705"/>
    </row>
    <row r="18" spans="1:23" s="934" customFormat="1" ht="30" customHeight="1">
      <c r="A18" s="1538" t="s">
        <v>2476</v>
      </c>
      <c r="B18" s="1538"/>
      <c r="C18" s="1538"/>
      <c r="D18" s="1538"/>
      <c r="E18" s="1538"/>
      <c r="F18" s="1538"/>
      <c r="G18" s="937"/>
      <c r="H18" s="937"/>
      <c r="I18" s="937"/>
      <c r="J18" s="937"/>
      <c r="K18" s="937"/>
      <c r="L18" s="937"/>
      <c r="M18" s="937"/>
      <c r="N18" s="937"/>
      <c r="O18" s="937"/>
      <c r="P18" s="937"/>
      <c r="Q18" s="937"/>
      <c r="R18" s="1568"/>
    </row>
    <row r="19" spans="1:23" s="934" customFormat="1" ht="15" customHeight="1" thickBot="1">
      <c r="A19" s="1638"/>
      <c r="B19" s="1639"/>
      <c r="C19" s="1639"/>
      <c r="D19" s="1639"/>
      <c r="E19" s="1639"/>
      <c r="F19" s="1639"/>
      <c r="G19" s="1639"/>
      <c r="H19" s="1706"/>
      <c r="I19" s="1639"/>
      <c r="J19" s="1639"/>
      <c r="K19" s="1639"/>
      <c r="L19" s="1639"/>
      <c r="M19" s="1639"/>
      <c r="N19" s="1639"/>
      <c r="O19" s="1639"/>
      <c r="P19" s="1639"/>
      <c r="Q19" s="1639"/>
      <c r="R19" s="932" t="s">
        <v>2477</v>
      </c>
    </row>
    <row r="20" spans="1:23" s="934" customFormat="1" ht="18.75" customHeight="1">
      <c r="A20" s="5262" t="s">
        <v>2478</v>
      </c>
      <c r="B20" s="5263"/>
      <c r="C20" s="5263"/>
      <c r="D20" s="5263"/>
      <c r="E20" s="5263"/>
      <c r="F20" s="5263"/>
      <c r="G20" s="5263"/>
      <c r="H20" s="5263"/>
      <c r="I20" s="5263"/>
      <c r="J20" s="5264"/>
      <c r="K20" s="5263" t="s">
        <v>2479</v>
      </c>
      <c r="L20" s="5263"/>
      <c r="M20" s="5263"/>
      <c r="N20" s="5263"/>
      <c r="O20" s="5263"/>
      <c r="P20" s="5263"/>
      <c r="Q20" s="5263"/>
      <c r="R20" s="5264"/>
    </row>
    <row r="21" spans="1:23" s="934" customFormat="1" ht="18.75" customHeight="1">
      <c r="A21" s="5265"/>
      <c r="B21" s="5266"/>
      <c r="C21" s="5266"/>
      <c r="D21" s="5266"/>
      <c r="E21" s="5266"/>
      <c r="F21" s="5266"/>
      <c r="G21" s="5266"/>
      <c r="H21" s="5266"/>
      <c r="I21" s="5266"/>
      <c r="J21" s="5267"/>
      <c r="K21" s="5268" t="s">
        <v>2480</v>
      </c>
      <c r="L21" s="5269"/>
      <c r="M21" s="5269"/>
      <c r="N21" s="5269"/>
      <c r="O21" s="5269"/>
      <c r="P21" s="5269"/>
      <c r="Q21" s="5269"/>
      <c r="R21" s="5269"/>
    </row>
    <row r="22" spans="1:23" s="934" customFormat="1" ht="15" customHeight="1">
      <c r="A22" s="1707"/>
      <c r="B22" s="5270" t="s">
        <v>2481</v>
      </c>
      <c r="C22" s="5270"/>
      <c r="D22" s="5270"/>
      <c r="E22" s="5270"/>
      <c r="F22" s="5270"/>
      <c r="G22" s="5270"/>
      <c r="H22" s="5270"/>
      <c r="I22" s="5270"/>
      <c r="J22" s="5271"/>
      <c r="K22" s="5272">
        <v>14619</v>
      </c>
      <c r="L22" s="5273"/>
      <c r="M22" s="5273"/>
      <c r="N22" s="5273"/>
      <c r="O22" s="5273"/>
      <c r="P22" s="5273"/>
      <c r="Q22" s="5273"/>
      <c r="R22" s="5273"/>
    </row>
    <row r="23" spans="1:23" s="934" customFormat="1" ht="15" customHeight="1">
      <c r="A23" s="1708"/>
      <c r="B23" s="5236" t="s">
        <v>2482</v>
      </c>
      <c r="C23" s="5236"/>
      <c r="D23" s="5236"/>
      <c r="E23" s="5236" t="s">
        <v>2482</v>
      </c>
      <c r="F23" s="5236"/>
      <c r="G23" s="5236"/>
      <c r="H23" s="5236" t="s">
        <v>2482</v>
      </c>
      <c r="I23" s="5236"/>
      <c r="J23" s="5237"/>
      <c r="K23" s="5256" t="s">
        <v>356</v>
      </c>
      <c r="L23" s="5257"/>
      <c r="M23" s="5257"/>
      <c r="N23" s="5257"/>
      <c r="O23" s="5257"/>
      <c r="P23" s="5257"/>
      <c r="Q23" s="5257"/>
      <c r="R23" s="5257"/>
      <c r="V23" s="1709"/>
    </row>
    <row r="24" spans="1:23" s="934" customFormat="1" ht="15" customHeight="1">
      <c r="A24" s="1708"/>
      <c r="B24" s="5236" t="s">
        <v>2483</v>
      </c>
      <c r="C24" s="5236"/>
      <c r="D24" s="5236"/>
      <c r="E24" s="5236" t="s">
        <v>2483</v>
      </c>
      <c r="F24" s="5236"/>
      <c r="G24" s="5236"/>
      <c r="H24" s="5236" t="s">
        <v>2483</v>
      </c>
      <c r="I24" s="5236"/>
      <c r="J24" s="5237"/>
      <c r="K24" s="5256" t="s">
        <v>356</v>
      </c>
      <c r="L24" s="5257"/>
      <c r="M24" s="5257"/>
      <c r="N24" s="5257"/>
      <c r="O24" s="5257"/>
      <c r="P24" s="5257"/>
      <c r="Q24" s="5257"/>
      <c r="R24" s="5257"/>
      <c r="V24" s="1710"/>
    </row>
    <row r="25" spans="1:23" s="934" customFormat="1" ht="15" customHeight="1">
      <c r="A25" s="1708"/>
      <c r="B25" s="1711"/>
      <c r="C25" s="5236" t="s">
        <v>2484</v>
      </c>
      <c r="D25" s="5236"/>
      <c r="E25" s="5236"/>
      <c r="F25" s="5236"/>
      <c r="G25" s="5236"/>
      <c r="H25" s="5236"/>
      <c r="I25" s="5236"/>
      <c r="J25" s="5237"/>
      <c r="K25" s="5258">
        <f>SUM(K26:R38)</f>
        <v>1395.6</v>
      </c>
      <c r="L25" s="5259"/>
      <c r="M25" s="5259"/>
      <c r="N25" s="5259"/>
      <c r="O25" s="5259"/>
      <c r="P25" s="5259"/>
      <c r="Q25" s="5259"/>
      <c r="R25" s="5259"/>
    </row>
    <row r="26" spans="1:23" s="934" customFormat="1" ht="15" customHeight="1">
      <c r="A26" s="1708"/>
      <c r="B26" s="1711"/>
      <c r="C26" s="1711"/>
      <c r="D26" s="5236" t="s">
        <v>2485</v>
      </c>
      <c r="E26" s="5236"/>
      <c r="F26" s="5236"/>
      <c r="G26" s="5236"/>
      <c r="H26" s="5236"/>
      <c r="I26" s="5236"/>
      <c r="J26" s="5237"/>
      <c r="K26" s="5238">
        <v>201</v>
      </c>
      <c r="L26" s="5239"/>
      <c r="M26" s="5239"/>
      <c r="N26" s="5239"/>
      <c r="O26" s="5239"/>
      <c r="P26" s="5239"/>
      <c r="Q26" s="5239"/>
      <c r="R26" s="5239"/>
    </row>
    <row r="27" spans="1:23" s="934" customFormat="1" ht="15" customHeight="1">
      <c r="A27" s="1708"/>
      <c r="B27" s="1711"/>
      <c r="C27" s="1711"/>
      <c r="D27" s="5236" t="s">
        <v>2486</v>
      </c>
      <c r="E27" s="5236"/>
      <c r="F27" s="5236"/>
      <c r="G27" s="5236" t="s">
        <v>2486</v>
      </c>
      <c r="H27" s="5236"/>
      <c r="I27" s="5236"/>
      <c r="J27" s="5237" t="s">
        <v>2486</v>
      </c>
      <c r="K27" s="5238" t="s">
        <v>356</v>
      </c>
      <c r="L27" s="5239"/>
      <c r="M27" s="5239"/>
      <c r="N27" s="5239"/>
      <c r="O27" s="5239"/>
      <c r="P27" s="5239"/>
      <c r="Q27" s="5239"/>
      <c r="R27" s="5239"/>
    </row>
    <row r="28" spans="1:23" s="934" customFormat="1" ht="15" customHeight="1">
      <c r="A28" s="1708"/>
      <c r="B28" s="1711"/>
      <c r="C28" s="1711"/>
      <c r="D28" s="5236" t="s">
        <v>2487</v>
      </c>
      <c r="E28" s="5236"/>
      <c r="F28" s="5236"/>
      <c r="G28" s="5236" t="s">
        <v>2488</v>
      </c>
      <c r="H28" s="5236"/>
      <c r="I28" s="5236"/>
      <c r="J28" s="5237" t="s">
        <v>2488</v>
      </c>
      <c r="K28" s="5238">
        <v>170</v>
      </c>
      <c r="L28" s="5239"/>
      <c r="M28" s="5239"/>
      <c r="N28" s="5239"/>
      <c r="O28" s="5239"/>
      <c r="P28" s="5239"/>
      <c r="Q28" s="5239"/>
      <c r="R28" s="5239"/>
    </row>
    <row r="29" spans="1:23" s="934" customFormat="1" ht="15" customHeight="1">
      <c r="A29" s="1708"/>
      <c r="B29" s="1711"/>
      <c r="C29" s="1711"/>
      <c r="D29" s="5236" t="s">
        <v>2489</v>
      </c>
      <c r="E29" s="5236"/>
      <c r="F29" s="5236"/>
      <c r="G29" s="5236" t="s">
        <v>2490</v>
      </c>
      <c r="H29" s="5236"/>
      <c r="I29" s="5236"/>
      <c r="J29" s="5237" t="s">
        <v>2490</v>
      </c>
      <c r="K29" s="5238">
        <v>11</v>
      </c>
      <c r="L29" s="5239"/>
      <c r="M29" s="5239"/>
      <c r="N29" s="5239"/>
      <c r="O29" s="5239"/>
      <c r="P29" s="5239"/>
      <c r="Q29" s="5239"/>
      <c r="R29" s="5239"/>
    </row>
    <row r="30" spans="1:23" s="1638" customFormat="1" ht="15" customHeight="1">
      <c r="A30" s="1708"/>
      <c r="B30" s="1711"/>
      <c r="C30" s="1711"/>
      <c r="D30" s="5236" t="s">
        <v>2491</v>
      </c>
      <c r="E30" s="5236"/>
      <c r="F30" s="5236"/>
      <c r="G30" s="5236" t="s">
        <v>2491</v>
      </c>
      <c r="H30" s="5236"/>
      <c r="I30" s="5236"/>
      <c r="J30" s="5237" t="s">
        <v>2491</v>
      </c>
      <c r="K30" s="5238">
        <v>475</v>
      </c>
      <c r="L30" s="5239"/>
      <c r="M30" s="5239"/>
      <c r="N30" s="5239"/>
      <c r="O30" s="5239"/>
      <c r="P30" s="5239"/>
      <c r="Q30" s="5239"/>
      <c r="R30" s="5239"/>
      <c r="T30" s="934"/>
      <c r="U30" s="934"/>
      <c r="V30" s="934"/>
      <c r="W30" s="934"/>
    </row>
    <row r="31" spans="1:23" s="934" customFormat="1" ht="15" customHeight="1">
      <c r="A31" s="1708"/>
      <c r="B31" s="1711"/>
      <c r="C31" s="1711"/>
      <c r="D31" s="5236" t="s">
        <v>2492</v>
      </c>
      <c r="E31" s="5236"/>
      <c r="F31" s="5236"/>
      <c r="G31" s="5236" t="s">
        <v>2492</v>
      </c>
      <c r="H31" s="5236"/>
      <c r="I31" s="5236"/>
      <c r="J31" s="5237" t="s">
        <v>2492</v>
      </c>
      <c r="K31" s="5238">
        <v>40</v>
      </c>
      <c r="L31" s="5239"/>
      <c r="M31" s="5239"/>
      <c r="N31" s="5239"/>
      <c r="O31" s="5239"/>
      <c r="P31" s="5239"/>
      <c r="Q31" s="5239"/>
      <c r="R31" s="5239"/>
    </row>
    <row r="32" spans="1:23" s="934" customFormat="1" ht="15" customHeight="1">
      <c r="A32" s="1708"/>
      <c r="B32" s="1711"/>
      <c r="C32" s="1711"/>
      <c r="D32" s="5236" t="s">
        <v>2493</v>
      </c>
      <c r="E32" s="5236"/>
      <c r="F32" s="5236"/>
      <c r="G32" s="5236" t="s">
        <v>2493</v>
      </c>
      <c r="H32" s="5236"/>
      <c r="I32" s="5236"/>
      <c r="J32" s="5237" t="s">
        <v>2493</v>
      </c>
      <c r="K32" s="5238">
        <v>43</v>
      </c>
      <c r="L32" s="5239"/>
      <c r="M32" s="5239"/>
      <c r="N32" s="5239"/>
      <c r="O32" s="5239"/>
      <c r="P32" s="5239"/>
      <c r="Q32" s="5239"/>
      <c r="R32" s="5239"/>
    </row>
    <row r="33" spans="1:18" s="934" customFormat="1" ht="15" customHeight="1">
      <c r="A33" s="1708"/>
      <c r="B33" s="1711"/>
      <c r="C33" s="1711"/>
      <c r="D33" s="5252" t="s">
        <v>2494</v>
      </c>
      <c r="E33" s="5252"/>
      <c r="F33" s="5252"/>
      <c r="G33" s="5252" t="s">
        <v>2493</v>
      </c>
      <c r="H33" s="5252"/>
      <c r="I33" s="5252"/>
      <c r="J33" s="5253" t="s">
        <v>2493</v>
      </c>
      <c r="K33" s="5254" t="s">
        <v>1039</v>
      </c>
      <c r="L33" s="5255"/>
      <c r="M33" s="5255"/>
      <c r="N33" s="5255"/>
      <c r="O33" s="5255"/>
      <c r="P33" s="5255"/>
      <c r="Q33" s="5255"/>
      <c r="R33" s="5255"/>
    </row>
    <row r="34" spans="1:18" s="934" customFormat="1" ht="15" customHeight="1">
      <c r="A34" s="1708"/>
      <c r="B34" s="1711"/>
      <c r="C34" s="1711"/>
      <c r="D34" s="5236" t="s">
        <v>2495</v>
      </c>
      <c r="E34" s="5236"/>
      <c r="F34" s="5236"/>
      <c r="G34" s="5236" t="s">
        <v>2495</v>
      </c>
      <c r="H34" s="5236"/>
      <c r="I34" s="5236"/>
      <c r="J34" s="5237" t="s">
        <v>2495</v>
      </c>
      <c r="K34" s="5238">
        <v>101</v>
      </c>
      <c r="L34" s="5239"/>
      <c r="M34" s="5239"/>
      <c r="N34" s="5239"/>
      <c r="O34" s="5239"/>
      <c r="P34" s="5239"/>
      <c r="Q34" s="5239"/>
      <c r="R34" s="5239"/>
    </row>
    <row r="35" spans="1:18" s="934" customFormat="1" ht="15" customHeight="1">
      <c r="A35" s="1708"/>
      <c r="B35" s="1711"/>
      <c r="C35" s="1711"/>
      <c r="D35" s="5236" t="s">
        <v>2496</v>
      </c>
      <c r="E35" s="5236"/>
      <c r="F35" s="5236"/>
      <c r="G35" s="5236" t="s">
        <v>2496</v>
      </c>
      <c r="H35" s="5236"/>
      <c r="I35" s="5236"/>
      <c r="J35" s="5237" t="s">
        <v>2496</v>
      </c>
      <c r="K35" s="5238">
        <v>151</v>
      </c>
      <c r="L35" s="5239"/>
      <c r="M35" s="5239"/>
      <c r="N35" s="5239"/>
      <c r="O35" s="5239"/>
      <c r="P35" s="5239"/>
      <c r="Q35" s="5239"/>
      <c r="R35" s="5239"/>
    </row>
    <row r="36" spans="1:18" s="934" customFormat="1" ht="15" customHeight="1">
      <c r="A36" s="1708"/>
      <c r="B36" s="1711"/>
      <c r="C36" s="1711"/>
      <c r="D36" s="5236" t="s">
        <v>2497</v>
      </c>
      <c r="E36" s="5236"/>
      <c r="F36" s="5236"/>
      <c r="G36" s="5236" t="s">
        <v>2497</v>
      </c>
      <c r="H36" s="5236"/>
      <c r="I36" s="5236"/>
      <c r="J36" s="5237" t="s">
        <v>2497</v>
      </c>
      <c r="K36" s="5238">
        <v>132</v>
      </c>
      <c r="L36" s="5239"/>
      <c r="M36" s="5239"/>
      <c r="N36" s="5239"/>
      <c r="O36" s="5239"/>
      <c r="P36" s="5239"/>
      <c r="Q36" s="5239"/>
      <c r="R36" s="5239"/>
    </row>
    <row r="37" spans="1:18" s="934" customFormat="1" ht="15" customHeight="1">
      <c r="A37" s="1708"/>
      <c r="B37" s="1711"/>
      <c r="C37" s="1711"/>
      <c r="D37" s="5236" t="s">
        <v>2498</v>
      </c>
      <c r="E37" s="5236"/>
      <c r="F37" s="5236"/>
      <c r="G37" s="5236" t="s">
        <v>2498</v>
      </c>
      <c r="H37" s="5236"/>
      <c r="I37" s="5236"/>
      <c r="J37" s="5237" t="s">
        <v>2498</v>
      </c>
      <c r="K37" s="5238">
        <v>51</v>
      </c>
      <c r="L37" s="5239"/>
      <c r="M37" s="5239"/>
      <c r="N37" s="5239"/>
      <c r="O37" s="5239"/>
      <c r="P37" s="5239"/>
      <c r="Q37" s="5239"/>
      <c r="R37" s="5239"/>
    </row>
    <row r="38" spans="1:18" s="934" customFormat="1" ht="15" customHeight="1">
      <c r="A38" s="1708"/>
      <c r="B38" s="1711"/>
      <c r="C38" s="1711"/>
      <c r="D38" s="5236" t="s">
        <v>2499</v>
      </c>
      <c r="E38" s="5236"/>
      <c r="F38" s="5236"/>
      <c r="G38" s="5236" t="s">
        <v>2499</v>
      </c>
      <c r="H38" s="5236"/>
      <c r="I38" s="5236"/>
      <c r="J38" s="5237" t="s">
        <v>2499</v>
      </c>
      <c r="K38" s="5238">
        <v>20.6</v>
      </c>
      <c r="L38" s="5239"/>
      <c r="M38" s="5239"/>
      <c r="N38" s="5239"/>
      <c r="O38" s="5239"/>
      <c r="P38" s="5239"/>
      <c r="Q38" s="5239"/>
      <c r="R38" s="5239"/>
    </row>
    <row r="39" spans="1:18" s="934" customFormat="1" ht="15" customHeight="1">
      <c r="A39" s="1708"/>
      <c r="B39" s="1711"/>
      <c r="C39" s="5236" t="s">
        <v>2500</v>
      </c>
      <c r="D39" s="5236"/>
      <c r="E39" s="5236"/>
      <c r="F39" s="5236"/>
      <c r="G39" s="5236"/>
      <c r="H39" s="5236"/>
      <c r="I39" s="5236"/>
      <c r="J39" s="5237"/>
      <c r="K39" s="5248">
        <f>SUM(K40:R42)</f>
        <v>244.6</v>
      </c>
      <c r="L39" s="5249"/>
      <c r="M39" s="5249"/>
      <c r="N39" s="5249"/>
      <c r="O39" s="5249"/>
      <c r="P39" s="5249"/>
      <c r="Q39" s="5249"/>
      <c r="R39" s="5249"/>
    </row>
    <row r="40" spans="1:18" s="934" customFormat="1" ht="15" customHeight="1">
      <c r="A40" s="1708"/>
      <c r="B40" s="1711"/>
      <c r="C40" s="1712"/>
      <c r="D40" s="5236" t="s">
        <v>2501</v>
      </c>
      <c r="E40" s="5236"/>
      <c r="F40" s="5236"/>
      <c r="G40" s="5236" t="s">
        <v>2499</v>
      </c>
      <c r="H40" s="5236"/>
      <c r="I40" s="5236"/>
      <c r="J40" s="5237" t="s">
        <v>2499</v>
      </c>
      <c r="K40" s="5238">
        <v>148</v>
      </c>
      <c r="L40" s="5239"/>
      <c r="M40" s="5239"/>
      <c r="N40" s="5239"/>
      <c r="O40" s="5239"/>
      <c r="P40" s="5239"/>
      <c r="Q40" s="5239"/>
      <c r="R40" s="5239"/>
    </row>
    <row r="41" spans="1:18" s="934" customFormat="1" ht="15" customHeight="1">
      <c r="A41" s="1708"/>
      <c r="B41" s="1711"/>
      <c r="C41" s="1712"/>
      <c r="D41" s="5236" t="s">
        <v>2502</v>
      </c>
      <c r="E41" s="5236"/>
      <c r="F41" s="5236"/>
      <c r="G41" s="5236" t="s">
        <v>2499</v>
      </c>
      <c r="H41" s="5236"/>
      <c r="I41" s="5236"/>
      <c r="J41" s="5237" t="s">
        <v>2499</v>
      </c>
      <c r="K41" s="5250">
        <v>7.6</v>
      </c>
      <c r="L41" s="5251"/>
      <c r="M41" s="5251"/>
      <c r="N41" s="5251"/>
      <c r="O41" s="5251"/>
      <c r="P41" s="5251"/>
      <c r="Q41" s="5251"/>
      <c r="R41" s="5251"/>
    </row>
    <row r="42" spans="1:18" s="934" customFormat="1" ht="15" customHeight="1">
      <c r="A42" s="1708"/>
      <c r="B42" s="1711"/>
      <c r="C42" s="1712"/>
      <c r="D42" s="5236" t="s">
        <v>2503</v>
      </c>
      <c r="E42" s="5236"/>
      <c r="F42" s="5236"/>
      <c r="G42" s="5236" t="s">
        <v>2499</v>
      </c>
      <c r="H42" s="5236"/>
      <c r="I42" s="5236"/>
      <c r="J42" s="5237" t="s">
        <v>2499</v>
      </c>
      <c r="K42" s="5238">
        <v>89</v>
      </c>
      <c r="L42" s="5239"/>
      <c r="M42" s="5239"/>
      <c r="N42" s="5239"/>
      <c r="O42" s="5239"/>
      <c r="P42" s="5239"/>
      <c r="Q42" s="5239"/>
      <c r="R42" s="5239"/>
    </row>
    <row r="43" spans="1:18" s="934" customFormat="1" ht="15" customHeight="1">
      <c r="A43" s="1708"/>
      <c r="B43" s="1711"/>
      <c r="C43" s="5236" t="s">
        <v>2504</v>
      </c>
      <c r="D43" s="5236"/>
      <c r="E43" s="5236"/>
      <c r="F43" s="5236" t="s">
        <v>2504</v>
      </c>
      <c r="G43" s="5236"/>
      <c r="H43" s="5236"/>
      <c r="I43" s="5236" t="s">
        <v>2504</v>
      </c>
      <c r="J43" s="5237"/>
      <c r="K43" s="5246" t="s">
        <v>356</v>
      </c>
      <c r="L43" s="5247"/>
      <c r="M43" s="5247"/>
      <c r="N43" s="5247"/>
      <c r="O43" s="5247"/>
      <c r="P43" s="5247"/>
      <c r="Q43" s="5247"/>
      <c r="R43" s="5247"/>
    </row>
    <row r="44" spans="1:18" s="934" customFormat="1" ht="15" customHeight="1">
      <c r="A44" s="1708"/>
      <c r="B44" s="1711"/>
      <c r="C44" s="5236" t="s">
        <v>2505</v>
      </c>
      <c r="D44" s="5236"/>
      <c r="E44" s="5236"/>
      <c r="F44" s="5236" t="s">
        <v>2505</v>
      </c>
      <c r="G44" s="5236"/>
      <c r="H44" s="5236"/>
      <c r="I44" s="5236" t="s">
        <v>2505</v>
      </c>
      <c r="J44" s="5237"/>
      <c r="K44" s="5246" t="s">
        <v>356</v>
      </c>
      <c r="L44" s="5247"/>
      <c r="M44" s="5247"/>
      <c r="N44" s="5247"/>
      <c r="O44" s="5247"/>
      <c r="P44" s="5247"/>
      <c r="Q44" s="5247"/>
      <c r="R44" s="5247"/>
    </row>
    <row r="45" spans="1:18" s="934" customFormat="1" ht="15" customHeight="1">
      <c r="A45" s="1708"/>
      <c r="B45" s="1711"/>
      <c r="C45" s="5236" t="s">
        <v>2506</v>
      </c>
      <c r="D45" s="5236"/>
      <c r="E45" s="5236"/>
      <c r="F45" s="5236" t="s">
        <v>2506</v>
      </c>
      <c r="G45" s="5236"/>
      <c r="H45" s="5236"/>
      <c r="I45" s="5236" t="s">
        <v>2506</v>
      </c>
      <c r="J45" s="5237"/>
      <c r="K45" s="5248">
        <v>391</v>
      </c>
      <c r="L45" s="5249"/>
      <c r="M45" s="5249"/>
      <c r="N45" s="5249"/>
      <c r="O45" s="5249"/>
      <c r="P45" s="5249"/>
      <c r="Q45" s="5249"/>
      <c r="R45" s="5249"/>
    </row>
    <row r="46" spans="1:18" s="934" customFormat="1" ht="15" customHeight="1">
      <c r="A46" s="1711"/>
      <c r="B46" s="1711"/>
      <c r="C46" s="1711"/>
      <c r="D46" s="1711"/>
      <c r="E46" s="1711"/>
      <c r="F46" s="5236" t="s">
        <v>2507</v>
      </c>
      <c r="G46" s="5236"/>
      <c r="H46" s="5236"/>
      <c r="I46" s="5236"/>
      <c r="J46" s="5237"/>
      <c r="K46" s="5238">
        <v>126</v>
      </c>
      <c r="L46" s="5239"/>
      <c r="M46" s="5239"/>
      <c r="N46" s="5239"/>
      <c r="O46" s="5239"/>
      <c r="P46" s="5239"/>
      <c r="Q46" s="5239"/>
      <c r="R46" s="5239"/>
    </row>
    <row r="47" spans="1:18" s="934" customFormat="1" ht="15" customHeight="1">
      <c r="A47" s="1711"/>
      <c r="B47" s="1711"/>
      <c r="C47" s="1711"/>
      <c r="D47" s="1711"/>
      <c r="E47" s="1711"/>
      <c r="F47" s="5236" t="s">
        <v>2508</v>
      </c>
      <c r="G47" s="5236"/>
      <c r="H47" s="5236"/>
      <c r="I47" s="5236"/>
      <c r="J47" s="5237"/>
      <c r="K47" s="5238">
        <v>265</v>
      </c>
      <c r="L47" s="5239"/>
      <c r="M47" s="5239"/>
      <c r="N47" s="5239"/>
      <c r="O47" s="5239"/>
      <c r="P47" s="5239"/>
      <c r="Q47" s="5239"/>
      <c r="R47" s="5239"/>
    </row>
    <row r="48" spans="1:18" s="1713" customFormat="1" ht="15" customHeight="1">
      <c r="A48" s="1708"/>
      <c r="B48" s="1711"/>
      <c r="C48" s="5236" t="s">
        <v>2509</v>
      </c>
      <c r="D48" s="5236"/>
      <c r="E48" s="5236"/>
      <c r="F48" s="5236" t="s">
        <v>2509</v>
      </c>
      <c r="G48" s="5236"/>
      <c r="H48" s="5236"/>
      <c r="I48" s="5236" t="s">
        <v>2509</v>
      </c>
      <c r="J48" s="5237"/>
      <c r="K48" s="5240">
        <v>2.4</v>
      </c>
      <c r="L48" s="5241"/>
      <c r="M48" s="5241"/>
      <c r="N48" s="5241"/>
      <c r="O48" s="5241"/>
      <c r="P48" s="5241"/>
      <c r="Q48" s="5241"/>
      <c r="R48" s="5241"/>
    </row>
    <row r="49" spans="1:18" s="1713" customFormat="1" ht="15" customHeight="1" thickBot="1">
      <c r="A49" s="1714"/>
      <c r="B49" s="1715"/>
      <c r="C49" s="5242" t="s">
        <v>2510</v>
      </c>
      <c r="D49" s="5242"/>
      <c r="E49" s="5242"/>
      <c r="F49" s="5242" t="s">
        <v>2510</v>
      </c>
      <c r="G49" s="5242"/>
      <c r="H49" s="5242"/>
      <c r="I49" s="5242" t="s">
        <v>2510</v>
      </c>
      <c r="J49" s="5243"/>
      <c r="K49" s="5244">
        <v>11</v>
      </c>
      <c r="L49" s="5245"/>
      <c r="M49" s="5245"/>
      <c r="N49" s="5245"/>
      <c r="O49" s="5245"/>
      <c r="P49" s="5245"/>
      <c r="Q49" s="5245"/>
      <c r="R49" s="5245"/>
    </row>
    <row r="50" spans="1:18" s="1713" customFormat="1" ht="15" customHeight="1">
      <c r="A50" s="1716"/>
      <c r="B50" s="1717"/>
      <c r="C50" s="1717"/>
      <c r="D50" s="1717"/>
      <c r="E50" s="1717"/>
      <c r="F50" s="1717"/>
      <c r="G50" s="1717"/>
      <c r="H50" s="1717"/>
      <c r="I50" s="1717"/>
      <c r="J50" s="1717"/>
      <c r="K50" s="1717"/>
      <c r="L50" s="1717"/>
      <c r="M50" s="1717"/>
      <c r="N50" s="1717"/>
      <c r="O50" s="1717"/>
      <c r="P50" s="1717"/>
      <c r="Q50" s="1717"/>
      <c r="R50" s="1718" t="s">
        <v>2511</v>
      </c>
    </row>
    <row r="51" spans="1:18" s="1719" customFormat="1">
      <c r="R51" s="1720"/>
    </row>
    <row r="52" spans="1:18" s="1719" customFormat="1">
      <c r="R52" s="1720"/>
    </row>
    <row r="53" spans="1:18" s="1719" customFormat="1">
      <c r="R53" s="1720"/>
    </row>
    <row r="54" spans="1:18" s="1719" customFormat="1">
      <c r="R54" s="1720"/>
    </row>
    <row r="55" spans="1:18" s="1719" customFormat="1">
      <c r="R55" s="1720"/>
    </row>
    <row r="56" spans="1:18" s="1719" customFormat="1">
      <c r="R56" s="1720"/>
    </row>
    <row r="57" spans="1:18" s="1719" customFormat="1">
      <c r="R57" s="1720"/>
    </row>
    <row r="58" spans="1:18" s="1719" customFormat="1">
      <c r="R58" s="1720"/>
    </row>
    <row r="59" spans="1:18" s="1719" customFormat="1">
      <c r="R59" s="1720"/>
    </row>
    <row r="60" spans="1:18" s="1719" customFormat="1">
      <c r="R60" s="1720"/>
    </row>
    <row r="61" spans="1:18" s="1719" customFormat="1">
      <c r="R61" s="1720"/>
    </row>
    <row r="62" spans="1:18" s="1719" customFormat="1">
      <c r="R62" s="1720"/>
    </row>
    <row r="63" spans="1:18" s="1719" customFormat="1">
      <c r="R63" s="1720"/>
    </row>
    <row r="64" spans="1:18" s="1719" customFormat="1">
      <c r="R64" s="1720"/>
    </row>
    <row r="65" spans="18:18" s="1719" customFormat="1">
      <c r="R65" s="1720"/>
    </row>
    <row r="66" spans="18:18" s="1719" customFormat="1">
      <c r="R66" s="1720"/>
    </row>
    <row r="67" spans="18:18" s="1719" customFormat="1">
      <c r="R67" s="1720"/>
    </row>
    <row r="68" spans="18:18" s="1719" customFormat="1">
      <c r="R68" s="1720"/>
    </row>
    <row r="69" spans="18:18" s="1719" customFormat="1">
      <c r="R69" s="1720"/>
    </row>
    <row r="70" spans="18:18" s="1719" customFormat="1">
      <c r="R70" s="1720"/>
    </row>
    <row r="71" spans="18:18" s="1719" customFormat="1">
      <c r="R71" s="1720"/>
    </row>
    <row r="72" spans="18:18" s="1719" customFormat="1">
      <c r="R72" s="1720"/>
    </row>
    <row r="73" spans="18:18" s="1719" customFormat="1">
      <c r="R73" s="1720"/>
    </row>
    <row r="74" spans="18:18" s="1719" customFormat="1">
      <c r="R74" s="1720"/>
    </row>
    <row r="75" spans="18:18" s="1719" customFormat="1">
      <c r="R75" s="1720"/>
    </row>
    <row r="76" spans="18:18" s="1719" customFormat="1">
      <c r="R76" s="1720"/>
    </row>
    <row r="77" spans="18:18" s="1719" customFormat="1">
      <c r="R77" s="1720"/>
    </row>
    <row r="78" spans="18:18" s="1719" customFormat="1">
      <c r="R78" s="1720"/>
    </row>
    <row r="79" spans="18:18" s="1719" customFormat="1">
      <c r="R79" s="1720"/>
    </row>
    <row r="80" spans="18:18" s="1719" customFormat="1">
      <c r="R80" s="1720"/>
    </row>
    <row r="81" spans="18:18" s="1719" customFormat="1">
      <c r="R81" s="1720"/>
    </row>
    <row r="82" spans="18:18" s="1719" customFormat="1">
      <c r="R82" s="1720"/>
    </row>
    <row r="83" spans="18:18" s="1719" customFormat="1">
      <c r="R83" s="1720"/>
    </row>
    <row r="84" spans="18:18" s="1719" customFormat="1">
      <c r="R84" s="1720"/>
    </row>
    <row r="85" spans="18:18" s="1719" customFormat="1">
      <c r="R85" s="1720"/>
    </row>
    <row r="86" spans="18:18" s="1719" customFormat="1">
      <c r="R86" s="1720"/>
    </row>
    <row r="87" spans="18:18" s="1719" customFormat="1">
      <c r="R87" s="1720"/>
    </row>
    <row r="88" spans="18:18" s="1719" customFormat="1">
      <c r="R88" s="1720"/>
    </row>
    <row r="89" spans="18:18" s="1719" customFormat="1">
      <c r="R89" s="1720"/>
    </row>
    <row r="90" spans="18:18" s="1719" customFormat="1">
      <c r="R90" s="1720"/>
    </row>
  </sheetData>
  <mergeCells count="78">
    <mergeCell ref="A14:B14"/>
    <mergeCell ref="O3:P3"/>
    <mergeCell ref="Q3:R3"/>
    <mergeCell ref="A5:B5"/>
    <mergeCell ref="A6:B6"/>
    <mergeCell ref="A7:B7"/>
    <mergeCell ref="A8:B8"/>
    <mergeCell ref="C3:D3"/>
    <mergeCell ref="E3:F3"/>
    <mergeCell ref="G3:H3"/>
    <mergeCell ref="I3:J3"/>
    <mergeCell ref="K3:L3"/>
    <mergeCell ref="M3:N3"/>
    <mergeCell ref="A9:B9"/>
    <mergeCell ref="A10:B10"/>
    <mergeCell ref="A11:B11"/>
    <mergeCell ref="A12:B12"/>
    <mergeCell ref="A13:B13"/>
    <mergeCell ref="A15:B15"/>
    <mergeCell ref="A20:J21"/>
    <mergeCell ref="K20:R20"/>
    <mergeCell ref="K21:R21"/>
    <mergeCell ref="B22:J22"/>
    <mergeCell ref="K22:R22"/>
    <mergeCell ref="B23:J23"/>
    <mergeCell ref="K23:R23"/>
    <mergeCell ref="B24:J24"/>
    <mergeCell ref="K24:R24"/>
    <mergeCell ref="C25:J25"/>
    <mergeCell ref="K25:R25"/>
    <mergeCell ref="D26:J26"/>
    <mergeCell ref="K26:R26"/>
    <mergeCell ref="D27:J27"/>
    <mergeCell ref="K27:R27"/>
    <mergeCell ref="D28:J28"/>
    <mergeCell ref="K28:R28"/>
    <mergeCell ref="D29:J29"/>
    <mergeCell ref="K29:R29"/>
    <mergeCell ref="D30:J30"/>
    <mergeCell ref="K30:R30"/>
    <mergeCell ref="D31:J31"/>
    <mergeCell ref="K31:R31"/>
    <mergeCell ref="D32:J32"/>
    <mergeCell ref="K32:R32"/>
    <mergeCell ref="D33:J33"/>
    <mergeCell ref="K33:R33"/>
    <mergeCell ref="D34:J34"/>
    <mergeCell ref="K34:R34"/>
    <mergeCell ref="D35:J35"/>
    <mergeCell ref="K35:R35"/>
    <mergeCell ref="D36:J36"/>
    <mergeCell ref="K36:R36"/>
    <mergeCell ref="D37:J37"/>
    <mergeCell ref="K37:R37"/>
    <mergeCell ref="D38:J38"/>
    <mergeCell ref="K38:R38"/>
    <mergeCell ref="C39:J39"/>
    <mergeCell ref="K39:R39"/>
    <mergeCell ref="D40:J40"/>
    <mergeCell ref="K40:R40"/>
    <mergeCell ref="D41:J41"/>
    <mergeCell ref="K41:R41"/>
    <mergeCell ref="D42:J42"/>
    <mergeCell ref="K42:R42"/>
    <mergeCell ref="C43:J43"/>
    <mergeCell ref="K43:R43"/>
    <mergeCell ref="C44:J44"/>
    <mergeCell ref="K44:R44"/>
    <mergeCell ref="C45:J45"/>
    <mergeCell ref="K45:R45"/>
    <mergeCell ref="F46:J46"/>
    <mergeCell ref="K46:R46"/>
    <mergeCell ref="F47:J47"/>
    <mergeCell ref="K47:R47"/>
    <mergeCell ref="C48:J48"/>
    <mergeCell ref="K48:R48"/>
    <mergeCell ref="C49:J49"/>
    <mergeCell ref="K49:R49"/>
  </mergeCells>
  <phoneticPr fontId="2"/>
  <printOptions horizontalCentered="1"/>
  <pageMargins left="0.39370078740157483" right="0.39370078740157483" top="0.59055118110236227" bottom="0.59055118110236227" header="0.11811023622047245" footer="0.11811023622047245"/>
  <pageSetup paperSize="9" scale="98" firstPageNumber="68" fitToWidth="0" orientation="portrait" r:id="rId1"/>
  <headerFooter alignWithMargins="0">
    <oddFooter>&amp;C&amp;"ＭＳ 明朝,標準"&amp;10&amp;P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F55EB-0256-466D-B441-7BE3727E20FC}">
  <dimension ref="A1:Y30"/>
  <sheetViews>
    <sheetView view="pageBreakPreview" zoomScaleNormal="90" zoomScaleSheetLayoutView="100" workbookViewId="0">
      <selection activeCell="Q35" sqref="Q35"/>
    </sheetView>
  </sheetViews>
  <sheetFormatPr defaultColWidth="9" defaultRowHeight="13"/>
  <cols>
    <col min="1" max="1" width="8.08984375" style="1721" customWidth="1"/>
    <col min="2" max="2" width="4.90625" style="1721" customWidth="1"/>
    <col min="3" max="3" width="8.81640625" style="1721" customWidth="1"/>
    <col min="4" max="11" width="8.36328125" style="1721" customWidth="1"/>
    <col min="12" max="12" width="8.36328125" style="1742" customWidth="1"/>
    <col min="13" max="16384" width="9" style="1721"/>
  </cols>
  <sheetData>
    <row r="1" spans="1:25" ht="30" customHeight="1">
      <c r="A1" s="5322" t="s">
        <v>2512</v>
      </c>
      <c r="B1" s="5322"/>
      <c r="C1" s="5322"/>
      <c r="D1" s="5290"/>
      <c r="E1" s="5290"/>
      <c r="F1" s="5290"/>
      <c r="G1" s="5290"/>
      <c r="H1" s="5290"/>
      <c r="I1" s="5290"/>
      <c r="J1" s="5290"/>
      <c r="K1" s="5290"/>
      <c r="L1" s="5290"/>
    </row>
    <row r="2" spans="1:25" s="1722" customFormat="1" ht="15" customHeight="1" thickBot="1">
      <c r="B2" s="1723"/>
      <c r="C2" s="1723"/>
      <c r="D2" s="1723"/>
      <c r="E2" s="1723"/>
      <c r="F2" s="1723"/>
      <c r="G2" s="1723"/>
      <c r="H2" s="1723"/>
      <c r="I2" s="1723"/>
      <c r="J2" s="1723"/>
      <c r="K2" s="1723"/>
      <c r="L2" s="1724" t="s">
        <v>2513</v>
      </c>
    </row>
    <row r="3" spans="1:25" ht="30" customHeight="1">
      <c r="A3" s="5323" t="s">
        <v>2514</v>
      </c>
      <c r="B3" s="5324"/>
      <c r="C3" s="5324"/>
      <c r="D3" s="1725" t="s">
        <v>838</v>
      </c>
      <c r="E3" s="1726" t="s">
        <v>2515</v>
      </c>
      <c r="F3" s="1727" t="s">
        <v>2516</v>
      </c>
      <c r="G3" s="1728" t="s">
        <v>2517</v>
      </c>
      <c r="H3" s="1727" t="s">
        <v>2518</v>
      </c>
      <c r="I3" s="1727" t="s">
        <v>2519</v>
      </c>
      <c r="J3" s="1727" t="s">
        <v>2520</v>
      </c>
      <c r="K3" s="1727" t="s">
        <v>2521</v>
      </c>
      <c r="L3" s="1729" t="s">
        <v>2522</v>
      </c>
    </row>
    <row r="4" spans="1:25" s="1722" customFormat="1" ht="16.5" customHeight="1">
      <c r="A4" s="5310" t="s">
        <v>2523</v>
      </c>
      <c r="B4" s="5311"/>
      <c r="C4" s="5311"/>
      <c r="D4" s="1730">
        <v>58919</v>
      </c>
      <c r="E4" s="1731">
        <v>1155</v>
      </c>
      <c r="F4" s="1732">
        <v>1778</v>
      </c>
      <c r="G4" s="1732">
        <v>193</v>
      </c>
      <c r="H4" s="1732">
        <v>11314</v>
      </c>
      <c r="I4" s="1732">
        <v>15685</v>
      </c>
      <c r="J4" s="1732">
        <v>796</v>
      </c>
      <c r="K4" s="1732">
        <v>24541</v>
      </c>
      <c r="L4" s="1732">
        <v>3432</v>
      </c>
    </row>
    <row r="5" spans="1:25" s="1733" customFormat="1" ht="16.5" customHeight="1">
      <c r="A5" s="5325">
        <v>29</v>
      </c>
      <c r="B5" s="5325"/>
      <c r="C5" s="5310"/>
      <c r="D5" s="1730">
        <v>58721</v>
      </c>
      <c r="E5" s="1731">
        <v>1186</v>
      </c>
      <c r="F5" s="1732">
        <v>1768</v>
      </c>
      <c r="G5" s="1732">
        <v>197</v>
      </c>
      <c r="H5" s="1732">
        <v>11583</v>
      </c>
      <c r="I5" s="1732">
        <v>15223</v>
      </c>
      <c r="J5" s="1732">
        <v>798</v>
      </c>
      <c r="K5" s="1732">
        <v>24564</v>
      </c>
      <c r="L5" s="1732">
        <v>3378</v>
      </c>
    </row>
    <row r="6" spans="1:25" s="1722" customFormat="1" ht="16.5" customHeight="1">
      <c r="A6" s="5325">
        <v>30</v>
      </c>
      <c r="B6" s="5325"/>
      <c r="C6" s="5310"/>
      <c r="D6" s="1730">
        <v>58634</v>
      </c>
      <c r="E6" s="1731">
        <v>1221</v>
      </c>
      <c r="F6" s="1732">
        <v>1778</v>
      </c>
      <c r="G6" s="1732">
        <v>197</v>
      </c>
      <c r="H6" s="1732">
        <v>11882</v>
      </c>
      <c r="I6" s="1732">
        <v>14756</v>
      </c>
      <c r="J6" s="1732">
        <v>808</v>
      </c>
      <c r="K6" s="1732">
        <v>24677</v>
      </c>
      <c r="L6" s="1732">
        <v>3286</v>
      </c>
      <c r="M6" s="1733"/>
      <c r="N6" s="5312"/>
      <c r="O6" s="5312"/>
      <c r="P6" s="5312"/>
      <c r="Q6" s="1734"/>
      <c r="R6" s="1735"/>
      <c r="S6" s="1735"/>
      <c r="T6" s="1735"/>
      <c r="U6" s="1735"/>
      <c r="V6" s="1735"/>
      <c r="W6" s="1735"/>
      <c r="X6" s="1735"/>
      <c r="Y6" s="1735"/>
    </row>
    <row r="7" spans="1:25" s="1722" customFormat="1" ht="16.5" customHeight="1">
      <c r="A7" s="5310" t="s">
        <v>2524</v>
      </c>
      <c r="B7" s="5311"/>
      <c r="C7" s="5311"/>
      <c r="D7" s="1730">
        <v>58434</v>
      </c>
      <c r="E7" s="1731">
        <v>1230</v>
      </c>
      <c r="F7" s="1732">
        <v>1765</v>
      </c>
      <c r="G7" s="1732">
        <v>205</v>
      </c>
      <c r="H7" s="1732">
        <v>12091</v>
      </c>
      <c r="I7" s="1732">
        <v>14323</v>
      </c>
      <c r="J7" s="1732">
        <v>813</v>
      </c>
      <c r="K7" s="1732">
        <v>24713</v>
      </c>
      <c r="L7" s="1732">
        <v>3265</v>
      </c>
      <c r="M7" s="1733"/>
      <c r="N7" s="5312"/>
      <c r="O7" s="5312"/>
      <c r="P7" s="5312"/>
      <c r="Q7" s="1734"/>
      <c r="R7" s="1735"/>
      <c r="S7" s="1735"/>
      <c r="T7" s="1735"/>
      <c r="U7" s="1735"/>
      <c r="V7" s="1735"/>
      <c r="W7" s="1735"/>
      <c r="X7" s="1735"/>
      <c r="Y7" s="1735"/>
    </row>
    <row r="8" spans="1:25" s="1722" customFormat="1" ht="16.5" customHeight="1" thickBot="1">
      <c r="A8" s="5313">
        <v>2</v>
      </c>
      <c r="B8" s="5314"/>
      <c r="C8" s="5314"/>
      <c r="D8" s="1736">
        <v>58224</v>
      </c>
      <c r="E8" s="1737">
        <v>1248</v>
      </c>
      <c r="F8" s="1738">
        <v>1750</v>
      </c>
      <c r="G8" s="1738">
        <v>187</v>
      </c>
      <c r="H8" s="1738">
        <v>12208</v>
      </c>
      <c r="I8" s="1738">
        <v>13983</v>
      </c>
      <c r="J8" s="1738">
        <v>801</v>
      </c>
      <c r="K8" s="1738">
        <v>24807</v>
      </c>
      <c r="L8" s="1738">
        <v>3223</v>
      </c>
      <c r="M8" s="1733"/>
      <c r="N8" s="5312"/>
      <c r="O8" s="5312"/>
      <c r="P8" s="5312"/>
      <c r="Q8" s="1734"/>
      <c r="R8" s="1735"/>
      <c r="S8" s="1735"/>
      <c r="T8" s="1735"/>
      <c r="U8" s="1735"/>
      <c r="V8" s="1735"/>
      <c r="W8" s="1735"/>
      <c r="X8" s="1735"/>
      <c r="Y8" s="1735"/>
    </row>
    <row r="9" spans="1:25">
      <c r="A9" s="1722" t="s">
        <v>2525</v>
      </c>
      <c r="B9" s="1739"/>
      <c r="C9" s="1739"/>
      <c r="D9" s="1740"/>
      <c r="E9" s="1740"/>
      <c r="F9" s="1740"/>
      <c r="G9" s="1740"/>
      <c r="H9" s="1740"/>
      <c r="I9" s="1740"/>
      <c r="J9" s="1740"/>
      <c r="K9" s="1740"/>
      <c r="L9" s="1741" t="s">
        <v>2526</v>
      </c>
      <c r="M9" s="1733"/>
    </row>
    <row r="10" spans="1:25" s="1744" customFormat="1" ht="15" customHeight="1">
      <c r="A10" s="1742"/>
      <c r="B10" s="1742"/>
      <c r="C10" s="1742"/>
      <c r="D10" s="1742"/>
      <c r="E10" s="1742"/>
      <c r="F10" s="1742"/>
      <c r="G10" s="1742"/>
      <c r="H10" s="1742"/>
      <c r="I10" s="1742"/>
      <c r="J10" s="1742"/>
      <c r="K10" s="1743"/>
      <c r="L10" s="1743"/>
    </row>
    <row r="11" spans="1:25" s="1744" customFormat="1" ht="30" customHeight="1">
      <c r="A11" s="5315" t="s">
        <v>2527</v>
      </c>
      <c r="B11" s="5290"/>
      <c r="C11" s="5290"/>
      <c r="D11" s="5290"/>
      <c r="E11" s="5290"/>
      <c r="F11" s="5290"/>
      <c r="G11" s="5290"/>
      <c r="H11" s="5290"/>
      <c r="I11" s="5290"/>
      <c r="J11" s="5290"/>
      <c r="K11" s="5290"/>
      <c r="L11" s="5290"/>
    </row>
    <row r="12" spans="1:25" s="1745" customFormat="1" ht="15" customHeight="1" thickBot="1">
      <c r="B12" s="1723"/>
      <c r="C12" s="1739"/>
      <c r="D12" s="1739"/>
      <c r="E12" s="1739"/>
      <c r="F12" s="1739"/>
      <c r="G12" s="1739"/>
      <c r="H12" s="1739"/>
      <c r="I12" s="1739"/>
      <c r="L12" s="1746" t="s">
        <v>2528</v>
      </c>
    </row>
    <row r="13" spans="1:25" s="1749" customFormat="1" ht="18.75" customHeight="1">
      <c r="A13" s="1747"/>
      <c r="B13" s="1748" t="s">
        <v>1420</v>
      </c>
      <c r="C13" s="5316" t="s">
        <v>2434</v>
      </c>
      <c r="D13" s="5316"/>
      <c r="E13" s="5318">
        <v>29</v>
      </c>
      <c r="F13" s="5319"/>
      <c r="G13" s="5318">
        <v>30</v>
      </c>
      <c r="H13" s="5319"/>
      <c r="I13" s="5316" t="s">
        <v>1520</v>
      </c>
      <c r="J13" s="5318"/>
      <c r="K13" s="5316">
        <v>2</v>
      </c>
      <c r="L13" s="5318"/>
    </row>
    <row r="14" spans="1:25" s="1749" customFormat="1" ht="18.75" customHeight="1">
      <c r="A14" s="1750" t="s">
        <v>2529</v>
      </c>
      <c r="B14" s="1751"/>
      <c r="C14" s="5317"/>
      <c r="D14" s="5317"/>
      <c r="E14" s="5320"/>
      <c r="F14" s="5321"/>
      <c r="G14" s="5320"/>
      <c r="H14" s="5321"/>
      <c r="I14" s="5317"/>
      <c r="J14" s="5320"/>
      <c r="K14" s="5317"/>
      <c r="L14" s="5320"/>
    </row>
    <row r="15" spans="1:25" s="1749" customFormat="1" ht="16.5" customHeight="1">
      <c r="A15" s="5305" t="s">
        <v>2530</v>
      </c>
      <c r="B15" s="5306"/>
      <c r="C15" s="5307">
        <v>3505</v>
      </c>
      <c r="D15" s="5308"/>
      <c r="E15" s="5308">
        <v>3712</v>
      </c>
      <c r="F15" s="5308"/>
      <c r="G15" s="5309">
        <v>3768</v>
      </c>
      <c r="H15" s="5309"/>
      <c r="I15" s="5309">
        <v>3628</v>
      </c>
      <c r="J15" s="5309"/>
      <c r="K15" s="5309">
        <v>2665</v>
      </c>
      <c r="L15" s="5309"/>
    </row>
    <row r="16" spans="1:25" s="1749" customFormat="1" ht="16.5" customHeight="1" thickBot="1">
      <c r="A16" s="5300" t="s">
        <v>2531</v>
      </c>
      <c r="B16" s="5301"/>
      <c r="C16" s="5302">
        <v>4380</v>
      </c>
      <c r="D16" s="5303"/>
      <c r="E16" s="5303">
        <v>4462</v>
      </c>
      <c r="F16" s="5303"/>
      <c r="G16" s="5304">
        <v>4556</v>
      </c>
      <c r="H16" s="5304"/>
      <c r="I16" s="5304">
        <v>4420</v>
      </c>
      <c r="J16" s="5304"/>
      <c r="K16" s="5304">
        <v>3305</v>
      </c>
      <c r="L16" s="5304"/>
    </row>
    <row r="17" spans="1:12" s="1745" customFormat="1" ht="15" customHeight="1">
      <c r="B17" s="1740"/>
      <c r="C17" s="1739"/>
      <c r="D17" s="1739"/>
      <c r="E17" s="1739"/>
      <c r="F17" s="1739"/>
      <c r="G17" s="1739"/>
      <c r="H17" s="1739"/>
      <c r="I17" s="1739"/>
      <c r="L17" s="1746" t="s">
        <v>2532</v>
      </c>
    </row>
    <row r="18" spans="1:12" s="1753" customFormat="1" ht="15" customHeight="1">
      <c r="A18" s="1742"/>
      <c r="B18" s="1742"/>
      <c r="C18" s="1742"/>
      <c r="D18" s="1742"/>
      <c r="E18" s="1742"/>
      <c r="F18" s="1742"/>
      <c r="G18" s="1742"/>
      <c r="H18" s="1742"/>
      <c r="I18" s="1742"/>
      <c r="J18" s="1742"/>
      <c r="K18" s="1752"/>
      <c r="L18" s="1752"/>
    </row>
    <row r="19" spans="1:12" s="1754" customFormat="1" ht="30" customHeight="1">
      <c r="A19" s="5289" t="s">
        <v>2533</v>
      </c>
      <c r="B19" s="5289"/>
      <c r="C19" s="5289"/>
      <c r="D19" s="5289"/>
      <c r="E19" s="5289"/>
      <c r="F19" s="5289"/>
      <c r="G19" s="5289"/>
      <c r="H19" s="5290"/>
      <c r="I19" s="5290"/>
      <c r="J19" s="5290"/>
      <c r="K19" s="5290"/>
      <c r="L19" s="5290"/>
    </row>
    <row r="20" spans="1:12" s="1755" customFormat="1" ht="15" customHeight="1" thickBot="1">
      <c r="B20" s="1723"/>
      <c r="C20" s="1723"/>
      <c r="D20" s="1723"/>
      <c r="E20" s="1723"/>
      <c r="F20" s="1723"/>
      <c r="G20" s="1723"/>
      <c r="H20" s="1723"/>
      <c r="I20" s="1723"/>
      <c r="J20" s="1723"/>
      <c r="K20" s="1723"/>
      <c r="L20" s="1756" t="s">
        <v>2534</v>
      </c>
    </row>
    <row r="21" spans="1:12" s="1757" customFormat="1" ht="18.75" customHeight="1">
      <c r="A21" s="5291" t="s">
        <v>2535</v>
      </c>
      <c r="B21" s="5292"/>
      <c r="C21" s="5295" t="s">
        <v>1454</v>
      </c>
      <c r="D21" s="5297" t="s">
        <v>2536</v>
      </c>
      <c r="E21" s="5298"/>
      <c r="F21" s="5298"/>
      <c r="G21" s="5297" t="s">
        <v>2537</v>
      </c>
      <c r="H21" s="5298"/>
      <c r="I21" s="5299"/>
      <c r="J21" s="5298" t="s">
        <v>2538</v>
      </c>
      <c r="K21" s="5298"/>
      <c r="L21" s="5298"/>
    </row>
    <row r="22" spans="1:12" s="1757" customFormat="1" ht="18.75" customHeight="1">
      <c r="A22" s="5293"/>
      <c r="B22" s="5294"/>
      <c r="C22" s="5296"/>
      <c r="D22" s="1758" t="s">
        <v>915</v>
      </c>
      <c r="E22" s="1759" t="s">
        <v>2539</v>
      </c>
      <c r="F22" s="1760" t="s">
        <v>2540</v>
      </c>
      <c r="G22" s="1758" t="s">
        <v>915</v>
      </c>
      <c r="H22" s="1759" t="s">
        <v>2539</v>
      </c>
      <c r="I22" s="1761" t="s">
        <v>2540</v>
      </c>
      <c r="J22" s="1762" t="s">
        <v>915</v>
      </c>
      <c r="K22" s="1759" t="s">
        <v>2539</v>
      </c>
      <c r="L22" s="1760" t="s">
        <v>2540</v>
      </c>
    </row>
    <row r="23" spans="1:12" s="1757" customFormat="1" ht="16.5" customHeight="1">
      <c r="A23" s="5285" t="s">
        <v>2523</v>
      </c>
      <c r="B23" s="5285"/>
      <c r="C23" s="1763">
        <v>3697</v>
      </c>
      <c r="D23" s="1764">
        <v>904</v>
      </c>
      <c r="E23" s="1765">
        <v>188</v>
      </c>
      <c r="F23" s="1765">
        <v>716</v>
      </c>
      <c r="G23" s="1766">
        <v>2215</v>
      </c>
      <c r="H23" s="1767">
        <v>1403</v>
      </c>
      <c r="I23" s="1767">
        <v>812</v>
      </c>
      <c r="J23" s="1764">
        <v>578</v>
      </c>
      <c r="K23" s="1765">
        <v>94</v>
      </c>
      <c r="L23" s="1765">
        <v>484</v>
      </c>
    </row>
    <row r="24" spans="1:12" s="1768" customFormat="1" ht="16.5" customHeight="1">
      <c r="A24" s="5286" t="s">
        <v>1468</v>
      </c>
      <c r="B24" s="5287"/>
      <c r="C24" s="1763">
        <v>3667</v>
      </c>
      <c r="D24" s="1764">
        <v>925</v>
      </c>
      <c r="E24" s="1765">
        <v>206</v>
      </c>
      <c r="F24" s="1765">
        <v>719</v>
      </c>
      <c r="G24" s="1764">
        <v>2162</v>
      </c>
      <c r="H24" s="1765">
        <v>1350</v>
      </c>
      <c r="I24" s="1765">
        <v>812</v>
      </c>
      <c r="J24" s="1764">
        <v>580</v>
      </c>
      <c r="K24" s="1765">
        <v>107</v>
      </c>
      <c r="L24" s="1765">
        <v>473</v>
      </c>
    </row>
    <row r="25" spans="1:12" s="1768" customFormat="1" ht="16.5" customHeight="1">
      <c r="A25" s="5286" t="s">
        <v>322</v>
      </c>
      <c r="B25" s="5287"/>
      <c r="C25" s="1763">
        <v>3626</v>
      </c>
      <c r="D25" s="1764">
        <v>916</v>
      </c>
      <c r="E25" s="1765">
        <v>207</v>
      </c>
      <c r="F25" s="1765">
        <v>709</v>
      </c>
      <c r="G25" s="1764">
        <v>2148</v>
      </c>
      <c r="H25" s="1765">
        <v>1327</v>
      </c>
      <c r="I25" s="1765">
        <v>821</v>
      </c>
      <c r="J25" s="1764">
        <v>562</v>
      </c>
      <c r="K25" s="1765">
        <v>105</v>
      </c>
      <c r="L25" s="1765">
        <v>458</v>
      </c>
    </row>
    <row r="26" spans="1:12" s="1768" customFormat="1" ht="16.5" customHeight="1">
      <c r="A26" s="5286" t="s">
        <v>2524</v>
      </c>
      <c r="B26" s="5286"/>
      <c r="C26" s="1763">
        <v>3410</v>
      </c>
      <c r="D26" s="1764">
        <v>902</v>
      </c>
      <c r="E26" s="1765">
        <v>190</v>
      </c>
      <c r="F26" s="1765">
        <v>712</v>
      </c>
      <c r="G26" s="1764">
        <v>1996</v>
      </c>
      <c r="H26" s="1765">
        <v>1216</v>
      </c>
      <c r="I26" s="1765">
        <v>780</v>
      </c>
      <c r="J26" s="1764">
        <v>512</v>
      </c>
      <c r="K26" s="1765">
        <v>90</v>
      </c>
      <c r="L26" s="1765">
        <v>422</v>
      </c>
    </row>
    <row r="27" spans="1:12" s="1768" customFormat="1" ht="16.5" customHeight="1" thickBot="1">
      <c r="A27" s="5288" t="s">
        <v>1469</v>
      </c>
      <c r="B27" s="5288"/>
      <c r="C27" s="1769">
        <v>2447</v>
      </c>
      <c r="D27" s="1770">
        <v>744</v>
      </c>
      <c r="E27" s="1771">
        <v>119</v>
      </c>
      <c r="F27" s="1771">
        <v>625</v>
      </c>
      <c r="G27" s="1770">
        <v>1268</v>
      </c>
      <c r="H27" s="1771">
        <v>580</v>
      </c>
      <c r="I27" s="1771">
        <v>688</v>
      </c>
      <c r="J27" s="1770">
        <v>435</v>
      </c>
      <c r="K27" s="1771">
        <v>70</v>
      </c>
      <c r="L27" s="1771">
        <v>365</v>
      </c>
    </row>
    <row r="28" spans="1:12" s="1755" customFormat="1" ht="15" customHeight="1">
      <c r="B28" s="1739"/>
      <c r="C28" s="1739"/>
      <c r="D28" s="1739"/>
      <c r="E28" s="1739"/>
      <c r="F28" s="1739"/>
      <c r="G28" s="1739"/>
      <c r="H28" s="1739"/>
      <c r="I28" s="1739"/>
      <c r="J28" s="1739"/>
      <c r="K28" s="1739"/>
      <c r="L28" s="1772" t="s">
        <v>2541</v>
      </c>
    </row>
    <row r="30" spans="1:12">
      <c r="B30" s="1773"/>
    </row>
  </sheetData>
  <mergeCells count="39">
    <mergeCell ref="N6:P6"/>
    <mergeCell ref="A1:L1"/>
    <mergeCell ref="A3:C3"/>
    <mergeCell ref="A4:C4"/>
    <mergeCell ref="A5:C5"/>
    <mergeCell ref="A6:C6"/>
    <mergeCell ref="C13:D14"/>
    <mergeCell ref="E13:F14"/>
    <mergeCell ref="G13:H14"/>
    <mergeCell ref="I13:J14"/>
    <mergeCell ref="K13:L14"/>
    <mergeCell ref="A7:C7"/>
    <mergeCell ref="N7:P7"/>
    <mergeCell ref="A8:C8"/>
    <mergeCell ref="N8:P8"/>
    <mergeCell ref="A11:L11"/>
    <mergeCell ref="K16:L16"/>
    <mergeCell ref="A15:B15"/>
    <mergeCell ref="C15:D15"/>
    <mergeCell ref="E15:F15"/>
    <mergeCell ref="G15:H15"/>
    <mergeCell ref="I15:J15"/>
    <mergeCell ref="K15:L15"/>
    <mergeCell ref="A16:B16"/>
    <mergeCell ref="C16:D16"/>
    <mergeCell ref="E16:F16"/>
    <mergeCell ref="G16:H16"/>
    <mergeCell ref="I16:J16"/>
    <mergeCell ref="A19:L19"/>
    <mergeCell ref="A21:B22"/>
    <mergeCell ref="C21:C22"/>
    <mergeCell ref="D21:F21"/>
    <mergeCell ref="G21:I21"/>
    <mergeCell ref="J21:L21"/>
    <mergeCell ref="A23:B23"/>
    <mergeCell ref="A24:B24"/>
    <mergeCell ref="A25:B25"/>
    <mergeCell ref="A26:B26"/>
    <mergeCell ref="A27:B27"/>
  </mergeCells>
  <phoneticPr fontId="2"/>
  <pageMargins left="0.39370078740157483" right="0.39370078740157483" top="0.59055118110236227" bottom="0.59055118110236227" header="0.11811023622047245" footer="0.11811023622047245"/>
  <pageSetup paperSize="9" firstPageNumber="83" orientation="portrait" useFirstPageNumber="1" r:id="rId1"/>
  <headerFooter alignWithMargins="0">
    <oddFooter>&amp;C&amp;"ＭＳ 明朝,標準"&amp;10&amp;P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0FC34-8926-48D6-B47A-FBE9414AFA08}">
  <dimension ref="A1:AK32"/>
  <sheetViews>
    <sheetView view="pageBreakPreview" topLeftCell="A10" zoomScaleNormal="100" zoomScaleSheetLayoutView="100" workbookViewId="0">
      <selection activeCell="A24" sqref="A24:AJ24"/>
    </sheetView>
  </sheetViews>
  <sheetFormatPr defaultColWidth="9" defaultRowHeight="13"/>
  <cols>
    <col min="1" max="1" width="9.6328125" style="1787" customWidth="1"/>
    <col min="2" max="11" width="2.453125" style="1787" customWidth="1"/>
    <col min="12" max="12" width="2.453125" style="1793" customWidth="1"/>
    <col min="13" max="36" width="2.453125" style="1787" customWidth="1"/>
    <col min="37" max="16384" width="9" style="1787"/>
  </cols>
  <sheetData>
    <row r="1" spans="1:37" s="1774" customFormat="1" ht="30" customHeight="1">
      <c r="A1" s="5412" t="s">
        <v>2542</v>
      </c>
      <c r="B1" s="5412"/>
      <c r="C1" s="5412"/>
      <c r="D1" s="5412"/>
      <c r="E1" s="5412"/>
      <c r="F1" s="5412"/>
      <c r="G1" s="5412"/>
      <c r="H1" s="5412"/>
      <c r="I1" s="5412"/>
      <c r="J1" s="5290"/>
      <c r="K1" s="5290"/>
      <c r="L1" s="5290"/>
      <c r="M1" s="5290"/>
      <c r="N1" s="5290"/>
      <c r="O1" s="5290"/>
      <c r="P1" s="5290"/>
      <c r="Q1" s="5290"/>
      <c r="R1" s="5290"/>
      <c r="S1" s="5290"/>
      <c r="T1" s="5290"/>
      <c r="U1" s="5290"/>
      <c r="V1" s="5290"/>
      <c r="W1" s="5290"/>
      <c r="X1" s="5290"/>
      <c r="Y1" s="5290"/>
      <c r="Z1" s="5290"/>
      <c r="AA1" s="5290"/>
      <c r="AB1" s="5290"/>
      <c r="AC1" s="5290"/>
      <c r="AD1" s="5290"/>
      <c r="AE1" s="5290"/>
    </row>
    <row r="2" spans="1:37" s="1775" customFormat="1" ht="15" customHeight="1" thickBot="1">
      <c r="B2" s="1723"/>
      <c r="C2" s="1723"/>
      <c r="D2" s="1723"/>
      <c r="E2" s="1723"/>
      <c r="F2" s="1723"/>
      <c r="G2" s="1723"/>
      <c r="H2" s="1723"/>
      <c r="I2" s="1723"/>
      <c r="J2" s="1723"/>
      <c r="K2" s="1723"/>
      <c r="L2" s="1723"/>
      <c r="M2" s="1723"/>
      <c r="N2" s="1723"/>
      <c r="O2" s="1723"/>
      <c r="P2" s="1723"/>
      <c r="Q2" s="1723"/>
      <c r="R2" s="1723"/>
      <c r="S2" s="1723"/>
      <c r="T2" s="1723"/>
      <c r="U2" s="1723"/>
      <c r="V2" s="1723"/>
      <c r="W2" s="1723"/>
      <c r="X2" s="1723"/>
      <c r="Y2" s="1723"/>
      <c r="Z2" s="1723"/>
      <c r="AA2" s="1739"/>
      <c r="AB2" s="1739"/>
      <c r="AC2" s="1739"/>
      <c r="AD2" s="1739"/>
      <c r="AJ2" s="1776" t="s">
        <v>2534</v>
      </c>
    </row>
    <row r="3" spans="1:37" s="1775" customFormat="1" ht="30" customHeight="1">
      <c r="A3" s="5413" t="s">
        <v>1420</v>
      </c>
      <c r="B3" s="5415" t="s">
        <v>2543</v>
      </c>
      <c r="C3" s="5416"/>
      <c r="D3" s="5416"/>
      <c r="E3" s="5416"/>
      <c r="F3" s="5416"/>
      <c r="G3" s="5416"/>
      <c r="H3" s="5416"/>
      <c r="I3" s="5416"/>
      <c r="J3" s="5416"/>
      <c r="K3" s="5416"/>
      <c r="L3" s="5416"/>
      <c r="M3" s="5416"/>
      <c r="N3" s="5416"/>
      <c r="O3" s="5416"/>
      <c r="P3" s="5416"/>
      <c r="Q3" s="5416"/>
      <c r="R3" s="5416"/>
      <c r="S3" s="5416"/>
      <c r="T3" s="5416"/>
      <c r="U3" s="5416"/>
      <c r="V3" s="5416"/>
      <c r="W3" s="5416"/>
      <c r="X3" s="5416"/>
      <c r="Y3" s="5416"/>
      <c r="Z3" s="5417"/>
      <c r="AA3" s="5418" t="s">
        <v>2544</v>
      </c>
      <c r="AB3" s="5416"/>
      <c r="AC3" s="5416"/>
      <c r="AD3" s="5416"/>
      <c r="AE3" s="5416"/>
      <c r="AF3" s="5416"/>
      <c r="AG3" s="5416"/>
      <c r="AH3" s="5416"/>
      <c r="AI3" s="5416"/>
      <c r="AJ3" s="5419"/>
    </row>
    <row r="4" spans="1:37" s="1777" customFormat="1" ht="18.75" customHeight="1">
      <c r="A4" s="5414"/>
      <c r="B4" s="5420" t="s">
        <v>838</v>
      </c>
      <c r="C4" s="5421"/>
      <c r="D4" s="5422"/>
      <c r="E4" s="5422"/>
      <c r="F4" s="5422"/>
      <c r="G4" s="5422" t="s">
        <v>2545</v>
      </c>
      <c r="H4" s="5422"/>
      <c r="I4" s="5422"/>
      <c r="J4" s="5422"/>
      <c r="K4" s="5422"/>
      <c r="L4" s="5422" t="s">
        <v>1185</v>
      </c>
      <c r="M4" s="5421"/>
      <c r="N4" s="5421"/>
      <c r="O4" s="5421"/>
      <c r="P4" s="5421"/>
      <c r="Q4" s="5421" t="s">
        <v>2539</v>
      </c>
      <c r="R4" s="5421"/>
      <c r="S4" s="5421"/>
      <c r="T4" s="5421"/>
      <c r="U4" s="5421"/>
      <c r="V4" s="5421" t="s">
        <v>2546</v>
      </c>
      <c r="W4" s="5421"/>
      <c r="X4" s="5421"/>
      <c r="Y4" s="5421"/>
      <c r="Z4" s="5423"/>
      <c r="AA4" s="5424" t="s">
        <v>838</v>
      </c>
      <c r="AB4" s="5421"/>
      <c r="AC4" s="5421"/>
      <c r="AD4" s="5421"/>
      <c r="AE4" s="5421"/>
      <c r="AF4" s="5408" t="s">
        <v>2547</v>
      </c>
      <c r="AG4" s="5408"/>
      <c r="AH4" s="5408"/>
      <c r="AI4" s="5408"/>
      <c r="AJ4" s="5409"/>
      <c r="AK4" s="1775"/>
    </row>
    <row r="5" spans="1:37" s="1777" customFormat="1" ht="16.5" customHeight="1">
      <c r="A5" s="1778" t="s">
        <v>2523</v>
      </c>
      <c r="B5" s="5402">
        <v>421910</v>
      </c>
      <c r="C5" s="5403"/>
      <c r="D5" s="5403"/>
      <c r="E5" s="5403"/>
      <c r="F5" s="5403"/>
      <c r="G5" s="5407">
        <v>22740</v>
      </c>
      <c r="H5" s="5407"/>
      <c r="I5" s="5407"/>
      <c r="J5" s="5407"/>
      <c r="K5" s="5407"/>
      <c r="L5" s="5407">
        <v>27843</v>
      </c>
      <c r="M5" s="5407"/>
      <c r="N5" s="5407"/>
      <c r="O5" s="5407"/>
      <c r="P5" s="5407"/>
      <c r="Q5" s="5404">
        <v>310820</v>
      </c>
      <c r="R5" s="5404"/>
      <c r="S5" s="5404"/>
      <c r="T5" s="5404"/>
      <c r="U5" s="5404"/>
      <c r="V5" s="5404">
        <v>60507</v>
      </c>
      <c r="W5" s="5404"/>
      <c r="X5" s="5404"/>
      <c r="Y5" s="5404"/>
      <c r="Z5" s="5404"/>
      <c r="AA5" s="5410">
        <v>97949</v>
      </c>
      <c r="AB5" s="5410"/>
      <c r="AC5" s="5410"/>
      <c r="AD5" s="5410"/>
      <c r="AE5" s="5410"/>
      <c r="AF5" s="5411">
        <v>25522</v>
      </c>
      <c r="AG5" s="5411"/>
      <c r="AH5" s="5411"/>
      <c r="AI5" s="5411"/>
      <c r="AJ5" s="5411"/>
      <c r="AK5" s="1775"/>
    </row>
    <row r="6" spans="1:37" s="1777" customFormat="1" ht="16.5" customHeight="1">
      <c r="A6" s="1779" t="s">
        <v>1468</v>
      </c>
      <c r="B6" s="5402">
        <v>445136</v>
      </c>
      <c r="C6" s="5403"/>
      <c r="D6" s="5403"/>
      <c r="E6" s="5403"/>
      <c r="F6" s="5403"/>
      <c r="G6" s="5407">
        <v>25946</v>
      </c>
      <c r="H6" s="5407"/>
      <c r="I6" s="5407"/>
      <c r="J6" s="5407"/>
      <c r="K6" s="5407"/>
      <c r="L6" s="5407">
        <v>30162</v>
      </c>
      <c r="M6" s="5407"/>
      <c r="N6" s="5407"/>
      <c r="O6" s="5407"/>
      <c r="P6" s="5407"/>
      <c r="Q6" s="5404">
        <v>336404</v>
      </c>
      <c r="R6" s="5404"/>
      <c r="S6" s="5404"/>
      <c r="T6" s="5404"/>
      <c r="U6" s="5404"/>
      <c r="V6" s="5404">
        <v>52624</v>
      </c>
      <c r="W6" s="5404"/>
      <c r="X6" s="5404"/>
      <c r="Y6" s="5404"/>
      <c r="Z6" s="5404"/>
      <c r="AA6" s="5403">
        <v>97742</v>
      </c>
      <c r="AB6" s="5403"/>
      <c r="AC6" s="5403"/>
      <c r="AD6" s="5403"/>
      <c r="AE6" s="5403"/>
      <c r="AF6" s="5389">
        <v>23413</v>
      </c>
      <c r="AG6" s="5389"/>
      <c r="AH6" s="5389"/>
      <c r="AI6" s="5389"/>
      <c r="AJ6" s="5389"/>
      <c r="AK6" s="1775"/>
    </row>
    <row r="7" spans="1:37" s="1777" customFormat="1" ht="16.5" customHeight="1">
      <c r="A7" s="1779" t="s">
        <v>322</v>
      </c>
      <c r="B7" s="5402">
        <v>433594</v>
      </c>
      <c r="C7" s="5403"/>
      <c r="D7" s="5403"/>
      <c r="E7" s="5403"/>
      <c r="F7" s="5403"/>
      <c r="G7" s="5407">
        <v>23612</v>
      </c>
      <c r="H7" s="5407"/>
      <c r="I7" s="5407"/>
      <c r="J7" s="5407"/>
      <c r="K7" s="5407"/>
      <c r="L7" s="5407">
        <v>25890</v>
      </c>
      <c r="M7" s="5407"/>
      <c r="N7" s="5407"/>
      <c r="O7" s="5407"/>
      <c r="P7" s="5407"/>
      <c r="Q7" s="5404">
        <v>335131</v>
      </c>
      <c r="R7" s="5404"/>
      <c r="S7" s="5404"/>
      <c r="T7" s="5404"/>
      <c r="U7" s="5404"/>
      <c r="V7" s="5404">
        <v>48961</v>
      </c>
      <c r="W7" s="5404"/>
      <c r="X7" s="5404"/>
      <c r="Y7" s="5404"/>
      <c r="Z7" s="5404"/>
      <c r="AA7" s="5403">
        <v>114863</v>
      </c>
      <c r="AB7" s="5403"/>
      <c r="AC7" s="5403"/>
      <c r="AD7" s="5403"/>
      <c r="AE7" s="5403"/>
      <c r="AF7" s="5389">
        <v>24731</v>
      </c>
      <c r="AG7" s="5389"/>
      <c r="AH7" s="5389"/>
      <c r="AI7" s="5389"/>
      <c r="AJ7" s="5389"/>
      <c r="AK7" s="1775"/>
    </row>
    <row r="8" spans="1:37" s="1777" customFormat="1" ht="16.5" customHeight="1">
      <c r="A8" s="1779" t="s">
        <v>2016</v>
      </c>
      <c r="B8" s="5402">
        <v>438830</v>
      </c>
      <c r="C8" s="5403"/>
      <c r="D8" s="5403"/>
      <c r="E8" s="5403"/>
      <c r="F8" s="5403"/>
      <c r="G8" s="5404">
        <v>26579</v>
      </c>
      <c r="H8" s="5405"/>
      <c r="I8" s="5405"/>
      <c r="J8" s="5405"/>
      <c r="K8" s="5405"/>
      <c r="L8" s="5404">
        <v>30810</v>
      </c>
      <c r="M8" s="5405"/>
      <c r="N8" s="5405"/>
      <c r="O8" s="5405"/>
      <c r="P8" s="5405"/>
      <c r="Q8" s="5404">
        <v>329752</v>
      </c>
      <c r="R8" s="5405"/>
      <c r="S8" s="5405"/>
      <c r="T8" s="5405"/>
      <c r="U8" s="5405"/>
      <c r="V8" s="5404">
        <v>51689</v>
      </c>
      <c r="W8" s="5405"/>
      <c r="X8" s="5405"/>
      <c r="Y8" s="5405"/>
      <c r="Z8" s="5405"/>
      <c r="AA8" s="5403">
        <v>94628</v>
      </c>
      <c r="AB8" s="5406"/>
      <c r="AC8" s="5406"/>
      <c r="AD8" s="5406"/>
      <c r="AE8" s="5406"/>
      <c r="AF8" s="5389">
        <v>25161</v>
      </c>
      <c r="AG8" s="5390"/>
      <c r="AH8" s="5390"/>
      <c r="AI8" s="5390"/>
      <c r="AJ8" s="5390"/>
      <c r="AK8" s="1775"/>
    </row>
    <row r="9" spans="1:37" s="1777" customFormat="1" ht="16.5" customHeight="1" thickBot="1">
      <c r="A9" s="1780" t="s">
        <v>1469</v>
      </c>
      <c r="B9" s="5391">
        <v>310280</v>
      </c>
      <c r="C9" s="5391"/>
      <c r="D9" s="5391"/>
      <c r="E9" s="5391"/>
      <c r="F9" s="5392"/>
      <c r="G9" s="5393">
        <v>25692</v>
      </c>
      <c r="H9" s="5394"/>
      <c r="I9" s="5394"/>
      <c r="J9" s="5394"/>
      <c r="K9" s="5395"/>
      <c r="L9" s="5393">
        <v>23793</v>
      </c>
      <c r="M9" s="5394"/>
      <c r="N9" s="5394"/>
      <c r="O9" s="5394"/>
      <c r="P9" s="5395"/>
      <c r="Q9" s="5393">
        <v>220087</v>
      </c>
      <c r="R9" s="5394"/>
      <c r="S9" s="5394"/>
      <c r="T9" s="5394"/>
      <c r="U9" s="5395"/>
      <c r="V9" s="5393">
        <v>40708</v>
      </c>
      <c r="W9" s="5394"/>
      <c r="X9" s="5394"/>
      <c r="Y9" s="5394"/>
      <c r="Z9" s="5395"/>
      <c r="AA9" s="5396">
        <v>15699</v>
      </c>
      <c r="AB9" s="5397"/>
      <c r="AC9" s="5397"/>
      <c r="AD9" s="5397"/>
      <c r="AE9" s="5398"/>
      <c r="AF9" s="5399">
        <v>3800</v>
      </c>
      <c r="AG9" s="5400"/>
      <c r="AH9" s="5400"/>
      <c r="AI9" s="5400"/>
      <c r="AJ9" s="5401"/>
      <c r="AK9" s="1775"/>
    </row>
    <row r="10" spans="1:37" s="1775" customFormat="1">
      <c r="B10" s="1740"/>
      <c r="C10" s="1740"/>
      <c r="D10" s="1740"/>
      <c r="E10" s="1740"/>
      <c r="F10" s="1740"/>
      <c r="G10" s="1740"/>
      <c r="H10" s="1740"/>
      <c r="I10" s="1740"/>
      <c r="J10" s="1740"/>
      <c r="K10" s="1740"/>
      <c r="L10" s="1740"/>
      <c r="M10" s="1740"/>
      <c r="N10" s="1740"/>
      <c r="O10" s="1740"/>
      <c r="P10" s="1740"/>
      <c r="Q10" s="1740"/>
      <c r="R10" s="1740"/>
      <c r="S10" s="1740"/>
      <c r="T10" s="1740"/>
      <c r="U10" s="1740"/>
      <c r="V10" s="1740"/>
      <c r="W10" s="1740"/>
      <c r="X10" s="1740"/>
      <c r="Y10" s="1740"/>
      <c r="Z10" s="1740"/>
      <c r="AA10" s="1739"/>
      <c r="AB10" s="1739"/>
      <c r="AC10" s="1739"/>
      <c r="AD10" s="1739"/>
      <c r="AJ10" s="1776" t="s">
        <v>2548</v>
      </c>
    </row>
    <row r="11" spans="1:37" s="1783" customFormat="1" ht="15" customHeight="1">
      <c r="A11" s="1781"/>
      <c r="B11" s="1781"/>
      <c r="C11" s="1781"/>
      <c r="D11" s="1781"/>
      <c r="E11" s="1781"/>
      <c r="F11" s="1781"/>
      <c r="G11" s="1781"/>
      <c r="H11" s="1781"/>
      <c r="I11" s="1781"/>
      <c r="J11" s="1781"/>
      <c r="K11" s="1781"/>
      <c r="L11" s="1782"/>
      <c r="M11" s="1781"/>
      <c r="N11" s="1781"/>
      <c r="O11" s="1781"/>
      <c r="P11" s="1781"/>
      <c r="Q11" s="1781"/>
      <c r="R11" s="1781"/>
      <c r="S11" s="1781"/>
      <c r="T11" s="1781"/>
      <c r="U11" s="1781"/>
      <c r="V11" s="1781"/>
      <c r="AK11" s="1775"/>
    </row>
    <row r="12" spans="1:37" s="1784" customFormat="1" ht="30" customHeight="1">
      <c r="A12" s="5334" t="s">
        <v>2549</v>
      </c>
      <c r="B12" s="5334"/>
      <c r="C12" s="5334"/>
      <c r="D12" s="5334"/>
      <c r="E12" s="5334"/>
      <c r="F12" s="5334"/>
      <c r="G12" s="5334"/>
      <c r="H12" s="5334"/>
      <c r="I12" s="5334"/>
      <c r="J12" s="5334"/>
      <c r="K12" s="5334"/>
      <c r="L12" s="5334"/>
      <c r="M12" s="5334"/>
      <c r="N12" s="5334"/>
      <c r="O12" s="5334"/>
      <c r="P12" s="5334"/>
      <c r="Q12" s="5334"/>
      <c r="R12" s="5334"/>
      <c r="S12" s="5334"/>
      <c r="T12" s="5334"/>
      <c r="U12" s="5334"/>
      <c r="V12" s="5334"/>
      <c r="W12" s="5334"/>
      <c r="X12" s="5334"/>
      <c r="Y12" s="5334"/>
      <c r="Z12" s="5334"/>
      <c r="AA12" s="5334"/>
      <c r="AB12" s="5334"/>
      <c r="AC12" s="5334"/>
      <c r="AD12" s="5334"/>
      <c r="AE12" s="5334"/>
      <c r="AF12" s="5334"/>
      <c r="AG12" s="5334"/>
      <c r="AH12" s="5334"/>
      <c r="AI12" s="5334"/>
      <c r="AJ12" s="5334"/>
    </row>
    <row r="13" spans="1:37" ht="18.75" customHeight="1" thickBot="1">
      <c r="A13" s="1785"/>
      <c r="B13" s="1785"/>
      <c r="C13" s="1785"/>
      <c r="D13" s="1785"/>
      <c r="E13" s="1785"/>
      <c r="F13" s="1785"/>
      <c r="G13" s="1785"/>
      <c r="H13" s="1785"/>
      <c r="I13" s="1785"/>
      <c r="J13" s="1785"/>
      <c r="K13" s="1785"/>
      <c r="L13" s="1785"/>
      <c r="M13" s="1785"/>
      <c r="N13" s="1785"/>
      <c r="O13" s="1785"/>
      <c r="P13" s="1785"/>
      <c r="Q13" s="1785"/>
      <c r="R13" s="1785"/>
      <c r="S13" s="1785"/>
      <c r="T13" s="1785"/>
      <c r="U13" s="1785"/>
      <c r="V13" s="1785"/>
      <c r="W13" s="1785"/>
      <c r="X13" s="1785"/>
      <c r="Y13" s="1785"/>
      <c r="Z13" s="1785"/>
      <c r="AA13" s="1785"/>
      <c r="AB13" s="1785"/>
      <c r="AC13" s="1785"/>
      <c r="AD13" s="1785"/>
      <c r="AE13" s="1785"/>
      <c r="AF13" s="1785"/>
      <c r="AG13" s="1785"/>
      <c r="AH13" s="1785"/>
      <c r="AI13" s="1785"/>
      <c r="AJ13" s="1786" t="s">
        <v>2550</v>
      </c>
    </row>
    <row r="14" spans="1:37" ht="30" customHeight="1">
      <c r="A14" s="5381" t="s">
        <v>1420</v>
      </c>
      <c r="B14" s="5383" t="s">
        <v>2551</v>
      </c>
      <c r="C14" s="5383"/>
      <c r="D14" s="5383"/>
      <c r="E14" s="5383"/>
      <c r="F14" s="5383"/>
      <c r="G14" s="5383"/>
      <c r="H14" s="5383"/>
      <c r="I14" s="5383"/>
      <c r="J14" s="5383"/>
      <c r="K14" s="5383"/>
      <c r="L14" s="5383"/>
      <c r="M14" s="5383"/>
      <c r="N14" s="5383"/>
      <c r="O14" s="5383"/>
      <c r="P14" s="5383"/>
      <c r="Q14" s="5383"/>
      <c r="R14" s="5383"/>
      <c r="S14" s="5383"/>
      <c r="T14" s="5383"/>
      <c r="U14" s="5384" t="s">
        <v>2552</v>
      </c>
      <c r="V14" s="5384"/>
      <c r="W14" s="5384"/>
      <c r="X14" s="5384"/>
      <c r="Y14" s="5384"/>
      <c r="Z14" s="5384"/>
      <c r="AA14" s="5384"/>
      <c r="AB14" s="5384"/>
      <c r="AC14" s="5384"/>
      <c r="AD14" s="5335" t="s">
        <v>2553</v>
      </c>
      <c r="AE14" s="5335"/>
      <c r="AF14" s="5335"/>
      <c r="AG14" s="5335"/>
      <c r="AH14" s="5335"/>
      <c r="AI14" s="5335"/>
      <c r="AJ14" s="5385"/>
    </row>
    <row r="15" spans="1:37" ht="18.75" customHeight="1">
      <c r="A15" s="5382"/>
      <c r="B15" s="5386" t="s">
        <v>2554</v>
      </c>
      <c r="C15" s="5386"/>
      <c r="D15" s="5386"/>
      <c r="E15" s="5387" t="s">
        <v>2555</v>
      </c>
      <c r="F15" s="5387"/>
      <c r="G15" s="5387"/>
      <c r="H15" s="5387"/>
      <c r="I15" s="5387"/>
      <c r="J15" s="5387"/>
      <c r="K15" s="5387"/>
      <c r="L15" s="5387"/>
      <c r="M15" s="5387"/>
      <c r="N15" s="5388" t="s">
        <v>2556</v>
      </c>
      <c r="O15" s="5388"/>
      <c r="P15" s="5388"/>
      <c r="Q15" s="5388"/>
      <c r="R15" s="5388"/>
      <c r="S15" s="5388"/>
      <c r="T15" s="5388"/>
      <c r="U15" s="5376" t="s">
        <v>915</v>
      </c>
      <c r="V15" s="5376"/>
      <c r="W15" s="5376"/>
      <c r="X15" s="5376" t="s">
        <v>2557</v>
      </c>
      <c r="Y15" s="5376"/>
      <c r="Z15" s="5376"/>
      <c r="AA15" s="5376" t="s">
        <v>2558</v>
      </c>
      <c r="AB15" s="5376"/>
      <c r="AC15" s="5376"/>
      <c r="AD15" s="5376" t="s">
        <v>915</v>
      </c>
      <c r="AE15" s="5376"/>
      <c r="AF15" s="5376" t="s">
        <v>2559</v>
      </c>
      <c r="AG15" s="5376"/>
      <c r="AH15" s="5376"/>
      <c r="AI15" s="5376" t="s">
        <v>2560</v>
      </c>
      <c r="AJ15" s="5377"/>
    </row>
    <row r="16" spans="1:37" ht="18.75" customHeight="1">
      <c r="A16" s="5382"/>
      <c r="B16" s="5386"/>
      <c r="C16" s="5386"/>
      <c r="D16" s="5386"/>
      <c r="E16" s="5378" t="s">
        <v>915</v>
      </c>
      <c r="F16" s="5378"/>
      <c r="G16" s="5378"/>
      <c r="H16" s="5378" t="s">
        <v>2557</v>
      </c>
      <c r="I16" s="5378"/>
      <c r="J16" s="5378"/>
      <c r="K16" s="5378" t="s">
        <v>2558</v>
      </c>
      <c r="L16" s="5378"/>
      <c r="M16" s="5378"/>
      <c r="N16" s="5379" t="s">
        <v>915</v>
      </c>
      <c r="O16" s="5379"/>
      <c r="P16" s="5380" t="s">
        <v>2557</v>
      </c>
      <c r="Q16" s="5380"/>
      <c r="R16" s="5376" t="s">
        <v>2558</v>
      </c>
      <c r="S16" s="5376"/>
      <c r="T16" s="5376"/>
      <c r="U16" s="5376"/>
      <c r="V16" s="5376"/>
      <c r="W16" s="5376"/>
      <c r="X16" s="5376"/>
      <c r="Y16" s="5376"/>
      <c r="Z16" s="5376"/>
      <c r="AA16" s="5376"/>
      <c r="AB16" s="5376"/>
      <c r="AC16" s="5376"/>
      <c r="AD16" s="5376"/>
      <c r="AE16" s="5376"/>
      <c r="AF16" s="5376"/>
      <c r="AG16" s="5376"/>
      <c r="AH16" s="5376"/>
      <c r="AI16" s="5376"/>
      <c r="AJ16" s="5377"/>
    </row>
    <row r="17" spans="1:37" ht="16.5" customHeight="1">
      <c r="A17" s="1778" t="s">
        <v>2523</v>
      </c>
      <c r="B17" s="5360">
        <f t="shared" ref="B17:B20" si="0">SUM(E17,N17)</f>
        <v>10289</v>
      </c>
      <c r="C17" s="5361"/>
      <c r="D17" s="5362"/>
      <c r="E17" s="5360">
        <f t="shared" ref="E17:E18" si="1">SUM(H17:M17)</f>
        <v>10289</v>
      </c>
      <c r="F17" s="5361"/>
      <c r="G17" s="5362"/>
      <c r="H17" s="5363">
        <v>2138</v>
      </c>
      <c r="I17" s="5364"/>
      <c r="J17" s="5365"/>
      <c r="K17" s="5363">
        <v>8151</v>
      </c>
      <c r="L17" s="5364"/>
      <c r="M17" s="5365"/>
      <c r="N17" s="5366">
        <f t="shared" ref="N17" si="2">SUM(P17:T17)</f>
        <v>0</v>
      </c>
      <c r="O17" s="5367"/>
      <c r="P17" s="5368" t="s">
        <v>1039</v>
      </c>
      <c r="Q17" s="5369"/>
      <c r="R17" s="5370">
        <v>0</v>
      </c>
      <c r="S17" s="5371"/>
      <c r="T17" s="5372"/>
      <c r="U17" s="5373">
        <f t="shared" ref="U17:U18" si="3">SUM(X17:AC17)</f>
        <v>1189</v>
      </c>
      <c r="V17" s="5374"/>
      <c r="W17" s="5375"/>
      <c r="X17" s="5345">
        <v>1076</v>
      </c>
      <c r="Y17" s="5346"/>
      <c r="Z17" s="5347"/>
      <c r="AA17" s="5345">
        <v>113</v>
      </c>
      <c r="AB17" s="5346"/>
      <c r="AC17" s="5347"/>
      <c r="AD17" s="5348">
        <f t="shared" ref="AD17:AD20" si="4">SUM(AF17:AJ17)</f>
        <v>139</v>
      </c>
      <c r="AE17" s="5349"/>
      <c r="AF17" s="5350">
        <v>83</v>
      </c>
      <c r="AG17" s="5351"/>
      <c r="AH17" s="5352"/>
      <c r="AI17" s="5350">
        <v>56</v>
      </c>
      <c r="AJ17" s="5351"/>
    </row>
    <row r="18" spans="1:37" ht="16.5" customHeight="1">
      <c r="A18" s="1779" t="s">
        <v>1468</v>
      </c>
      <c r="B18" s="5360">
        <f t="shared" si="0"/>
        <v>9701</v>
      </c>
      <c r="C18" s="5361"/>
      <c r="D18" s="5362"/>
      <c r="E18" s="5360">
        <f t="shared" si="1"/>
        <v>9701</v>
      </c>
      <c r="F18" s="5361"/>
      <c r="G18" s="5362"/>
      <c r="H18" s="5363">
        <v>2032</v>
      </c>
      <c r="I18" s="5364"/>
      <c r="J18" s="5365"/>
      <c r="K18" s="5363">
        <v>7669</v>
      </c>
      <c r="L18" s="5364"/>
      <c r="M18" s="5365"/>
      <c r="N18" s="5366">
        <f>SUM(P18:T18)</f>
        <v>0</v>
      </c>
      <c r="O18" s="5367"/>
      <c r="P18" s="5368" t="s">
        <v>356</v>
      </c>
      <c r="Q18" s="5369"/>
      <c r="R18" s="5370">
        <v>0</v>
      </c>
      <c r="S18" s="5371"/>
      <c r="T18" s="5372"/>
      <c r="U18" s="5373">
        <f t="shared" si="3"/>
        <v>1060</v>
      </c>
      <c r="V18" s="5374"/>
      <c r="W18" s="5375"/>
      <c r="X18" s="5345">
        <v>955</v>
      </c>
      <c r="Y18" s="5346"/>
      <c r="Z18" s="5347"/>
      <c r="AA18" s="5345">
        <v>105</v>
      </c>
      <c r="AB18" s="5346"/>
      <c r="AC18" s="5347"/>
      <c r="AD18" s="5348">
        <f t="shared" si="4"/>
        <v>135</v>
      </c>
      <c r="AE18" s="5349"/>
      <c r="AF18" s="5350">
        <v>81</v>
      </c>
      <c r="AG18" s="5351"/>
      <c r="AH18" s="5352"/>
      <c r="AI18" s="5350">
        <v>54</v>
      </c>
      <c r="AJ18" s="5351"/>
    </row>
    <row r="19" spans="1:37" ht="16.5" customHeight="1">
      <c r="A19" s="1779" t="s">
        <v>322</v>
      </c>
      <c r="B19" s="5360">
        <f t="shared" si="0"/>
        <v>9078</v>
      </c>
      <c r="C19" s="5361"/>
      <c r="D19" s="5362"/>
      <c r="E19" s="5360">
        <f>SUM(H19:M19)</f>
        <v>9078</v>
      </c>
      <c r="F19" s="5361"/>
      <c r="G19" s="5362"/>
      <c r="H19" s="5363">
        <v>1903</v>
      </c>
      <c r="I19" s="5364"/>
      <c r="J19" s="5365"/>
      <c r="K19" s="5363">
        <v>7175</v>
      </c>
      <c r="L19" s="5364"/>
      <c r="M19" s="5365"/>
      <c r="N19" s="5366">
        <v>0</v>
      </c>
      <c r="O19" s="5367"/>
      <c r="P19" s="5368" t="s">
        <v>356</v>
      </c>
      <c r="Q19" s="5369"/>
      <c r="R19" s="5370">
        <v>0</v>
      </c>
      <c r="S19" s="5371"/>
      <c r="T19" s="5372"/>
      <c r="U19" s="5373">
        <f>SUM(X19:AC19)</f>
        <v>971</v>
      </c>
      <c r="V19" s="5374"/>
      <c r="W19" s="5375"/>
      <c r="X19" s="5345">
        <v>876</v>
      </c>
      <c r="Y19" s="5346"/>
      <c r="Z19" s="5347"/>
      <c r="AA19" s="5345">
        <v>95</v>
      </c>
      <c r="AB19" s="5346"/>
      <c r="AC19" s="5347"/>
      <c r="AD19" s="5348">
        <f t="shared" si="4"/>
        <v>133</v>
      </c>
      <c r="AE19" s="5349"/>
      <c r="AF19" s="5350">
        <v>82</v>
      </c>
      <c r="AG19" s="5351"/>
      <c r="AH19" s="5352"/>
      <c r="AI19" s="5350">
        <v>51</v>
      </c>
      <c r="AJ19" s="5351"/>
    </row>
    <row r="20" spans="1:37" ht="16.5" customHeight="1">
      <c r="A20" s="1779" t="s">
        <v>2016</v>
      </c>
      <c r="B20" s="5360">
        <f t="shared" si="0"/>
        <v>8357</v>
      </c>
      <c r="C20" s="5361"/>
      <c r="D20" s="5362"/>
      <c r="E20" s="5360">
        <f>SUM(H20:M20)</f>
        <v>8357</v>
      </c>
      <c r="F20" s="5361"/>
      <c r="G20" s="5362"/>
      <c r="H20" s="5363">
        <v>1768</v>
      </c>
      <c r="I20" s="5364"/>
      <c r="J20" s="5365"/>
      <c r="K20" s="5363">
        <v>6589</v>
      </c>
      <c r="L20" s="5364"/>
      <c r="M20" s="5365"/>
      <c r="N20" s="5366">
        <v>0</v>
      </c>
      <c r="O20" s="5367"/>
      <c r="P20" s="5368" t="s">
        <v>1039</v>
      </c>
      <c r="Q20" s="5369"/>
      <c r="R20" s="5370">
        <v>0</v>
      </c>
      <c r="S20" s="5371"/>
      <c r="T20" s="5372"/>
      <c r="U20" s="5373">
        <f>SUM(X20:AC20)</f>
        <v>863</v>
      </c>
      <c r="V20" s="5374"/>
      <c r="W20" s="5375"/>
      <c r="X20" s="5345">
        <v>776</v>
      </c>
      <c r="Y20" s="5346"/>
      <c r="Z20" s="5347"/>
      <c r="AA20" s="5345">
        <v>87</v>
      </c>
      <c r="AB20" s="5346"/>
      <c r="AC20" s="5347"/>
      <c r="AD20" s="5348">
        <f t="shared" si="4"/>
        <v>129</v>
      </c>
      <c r="AE20" s="5349"/>
      <c r="AF20" s="5350">
        <v>76</v>
      </c>
      <c r="AG20" s="5351"/>
      <c r="AH20" s="5352"/>
      <c r="AI20" s="5350">
        <v>53</v>
      </c>
      <c r="AJ20" s="5351"/>
    </row>
    <row r="21" spans="1:37" ht="18.75" customHeight="1" thickBot="1">
      <c r="A21" s="1780" t="s">
        <v>1469</v>
      </c>
      <c r="B21" s="5353">
        <v>7757</v>
      </c>
      <c r="C21" s="5354"/>
      <c r="D21" s="5355"/>
      <c r="E21" s="5353">
        <v>7757</v>
      </c>
      <c r="F21" s="5354"/>
      <c r="G21" s="5355"/>
      <c r="H21" s="5356">
        <v>1663</v>
      </c>
      <c r="I21" s="5356"/>
      <c r="J21" s="5356"/>
      <c r="K21" s="5356">
        <v>6094</v>
      </c>
      <c r="L21" s="5356"/>
      <c r="M21" s="5356"/>
      <c r="N21" s="5357">
        <v>0</v>
      </c>
      <c r="O21" s="5357"/>
      <c r="P21" s="5358" t="s">
        <v>1039</v>
      </c>
      <c r="Q21" s="5359"/>
      <c r="R21" s="5338">
        <v>0</v>
      </c>
      <c r="S21" s="5338"/>
      <c r="T21" s="5338"/>
      <c r="U21" s="5339">
        <v>777</v>
      </c>
      <c r="V21" s="5340"/>
      <c r="W21" s="5341"/>
      <c r="X21" s="5342">
        <v>700</v>
      </c>
      <c r="Y21" s="5342"/>
      <c r="Z21" s="5342"/>
      <c r="AA21" s="5342">
        <v>77</v>
      </c>
      <c r="AB21" s="5342"/>
      <c r="AC21" s="5342"/>
      <c r="AD21" s="5343">
        <v>125</v>
      </c>
      <c r="AE21" s="5344"/>
      <c r="AF21" s="5332">
        <v>75</v>
      </c>
      <c r="AG21" s="5332"/>
      <c r="AH21" s="5332"/>
      <c r="AI21" s="5332">
        <v>50</v>
      </c>
      <c r="AJ21" s="5333"/>
    </row>
    <row r="22" spans="1:37" ht="18.75" customHeight="1">
      <c r="A22" s="1788" t="s">
        <v>2561</v>
      </c>
      <c r="B22" s="1789"/>
      <c r="C22" s="1789"/>
      <c r="D22" s="1789"/>
      <c r="E22" s="1789"/>
      <c r="F22" s="1789"/>
      <c r="G22" s="1789"/>
      <c r="H22" s="1789"/>
      <c r="I22" s="1789"/>
      <c r="J22" s="1789"/>
      <c r="K22" s="1789"/>
      <c r="L22" s="1790"/>
      <c r="M22" s="1789"/>
      <c r="AJ22" s="1791" t="s">
        <v>2562</v>
      </c>
    </row>
    <row r="23" spans="1:37" ht="15" customHeight="1">
      <c r="A23" s="1788"/>
      <c r="B23" s="1789"/>
      <c r="C23" s="1789"/>
      <c r="D23" s="1789"/>
      <c r="E23" s="1789"/>
      <c r="F23" s="1789"/>
      <c r="G23" s="1789"/>
      <c r="H23" s="1789"/>
      <c r="I23" s="1789"/>
      <c r="J23" s="1789"/>
      <c r="K23" s="1789"/>
      <c r="L23" s="1790"/>
      <c r="M23" s="1789"/>
    </row>
    <row r="24" spans="1:37" ht="30" customHeight="1">
      <c r="A24" s="5334" t="s">
        <v>2563</v>
      </c>
      <c r="B24" s="5334"/>
      <c r="C24" s="5334"/>
      <c r="D24" s="5334"/>
      <c r="E24" s="5334"/>
      <c r="F24" s="5334"/>
      <c r="G24" s="5334"/>
      <c r="H24" s="5334"/>
      <c r="I24" s="5334"/>
      <c r="J24" s="5334"/>
      <c r="K24" s="5334"/>
      <c r="L24" s="5334"/>
      <c r="M24" s="5334"/>
      <c r="N24" s="5334"/>
      <c r="O24" s="5334"/>
      <c r="P24" s="5334"/>
      <c r="Q24" s="5334"/>
      <c r="R24" s="5334"/>
      <c r="S24" s="5334"/>
      <c r="T24" s="5334"/>
      <c r="U24" s="5334"/>
      <c r="V24" s="5334"/>
      <c r="W24" s="5334"/>
      <c r="X24" s="5334"/>
      <c r="Y24" s="5334"/>
      <c r="Z24" s="5334"/>
      <c r="AA24" s="5334"/>
      <c r="AB24" s="5334"/>
      <c r="AC24" s="5334"/>
      <c r="AD24" s="5334"/>
      <c r="AE24" s="5334"/>
      <c r="AF24" s="5334"/>
      <c r="AG24" s="5334"/>
      <c r="AH24" s="5334"/>
      <c r="AI24" s="5334"/>
      <c r="AJ24" s="5334"/>
    </row>
    <row r="25" spans="1:37" ht="15" customHeight="1" thickBot="1">
      <c r="A25" s="1785"/>
      <c r="B25" s="1785"/>
      <c r="C25" s="1785"/>
      <c r="D25" s="1785"/>
      <c r="E25" s="1785"/>
      <c r="F25" s="1785"/>
      <c r="G25" s="1785"/>
      <c r="H25" s="1785"/>
      <c r="I25" s="1785"/>
      <c r="J25" s="1785"/>
      <c r="K25" s="1785"/>
      <c r="L25" s="1785"/>
      <c r="M25" s="1785"/>
      <c r="N25" s="1785"/>
      <c r="O25" s="1785"/>
      <c r="P25" s="1785"/>
      <c r="Q25" s="1785"/>
      <c r="R25" s="1785"/>
      <c r="S25" s="1785"/>
      <c r="T25" s="1785"/>
      <c r="U25" s="1785"/>
      <c r="V25" s="1785"/>
      <c r="W25" s="1785"/>
      <c r="X25" s="1785"/>
      <c r="Y25" s="1785"/>
      <c r="Z25" s="1785"/>
      <c r="AA25" s="1785"/>
      <c r="AB25" s="1785"/>
      <c r="AC25" s="1785"/>
      <c r="AD25" s="1785"/>
      <c r="AE25" s="1785"/>
      <c r="AF25" s="1785"/>
      <c r="AG25" s="1785"/>
      <c r="AH25" s="1785"/>
      <c r="AI25" s="1785"/>
      <c r="AJ25" s="1786" t="s">
        <v>2550</v>
      </c>
    </row>
    <row r="26" spans="1:37" ht="18.75" customHeight="1">
      <c r="A26" s="1792" t="s">
        <v>1420</v>
      </c>
      <c r="B26" s="5335" t="s">
        <v>2307</v>
      </c>
      <c r="C26" s="5335"/>
      <c r="D26" s="5335"/>
      <c r="E26" s="5335"/>
      <c r="F26" s="5335"/>
      <c r="G26" s="5335"/>
      <c r="H26" s="5335"/>
      <c r="I26" s="5335"/>
      <c r="J26" s="5335"/>
      <c r="K26" s="5335"/>
      <c r="L26" s="5335"/>
      <c r="M26" s="5335" t="s">
        <v>2564</v>
      </c>
      <c r="N26" s="5335"/>
      <c r="O26" s="5335"/>
      <c r="P26" s="5335"/>
      <c r="Q26" s="5335"/>
      <c r="R26" s="5335"/>
      <c r="S26" s="5335"/>
      <c r="T26" s="5335"/>
      <c r="U26" s="5335"/>
      <c r="V26" s="5335"/>
      <c r="W26" s="5335"/>
      <c r="X26" s="5335"/>
      <c r="Y26" s="5335"/>
      <c r="Z26" s="5336" t="s">
        <v>2565</v>
      </c>
      <c r="AA26" s="5336"/>
      <c r="AB26" s="5336"/>
      <c r="AC26" s="5336"/>
      <c r="AD26" s="5336"/>
      <c r="AE26" s="5336"/>
      <c r="AF26" s="5336"/>
      <c r="AG26" s="5336"/>
      <c r="AH26" s="5336"/>
      <c r="AI26" s="5336"/>
      <c r="AJ26" s="5336"/>
      <c r="AK26" s="1793"/>
    </row>
    <row r="27" spans="1:37" ht="16.5" customHeight="1">
      <c r="A27" s="1778" t="s">
        <v>2523</v>
      </c>
      <c r="B27" s="5326">
        <v>25476</v>
      </c>
      <c r="C27" s="5327"/>
      <c r="D27" s="5327"/>
      <c r="E27" s="5327"/>
      <c r="F27" s="5327"/>
      <c r="G27" s="5327"/>
      <c r="H27" s="5327"/>
      <c r="I27" s="5327"/>
      <c r="J27" s="5327"/>
      <c r="K27" s="5327"/>
      <c r="L27" s="5327"/>
      <c r="M27" s="5337">
        <v>13651</v>
      </c>
      <c r="N27" s="5337"/>
      <c r="O27" s="5337"/>
      <c r="P27" s="5337"/>
      <c r="Q27" s="5337"/>
      <c r="R27" s="5337"/>
      <c r="S27" s="5337"/>
      <c r="T27" s="5337"/>
      <c r="U27" s="5337"/>
      <c r="V27" s="5337"/>
      <c r="W27" s="5337"/>
      <c r="X27" s="5337"/>
      <c r="Y27" s="5337"/>
      <c r="Z27" s="5328">
        <v>11825</v>
      </c>
      <c r="AA27" s="5328"/>
      <c r="AB27" s="5328"/>
      <c r="AC27" s="5328"/>
      <c r="AD27" s="5328"/>
      <c r="AE27" s="5328"/>
      <c r="AF27" s="5328"/>
      <c r="AG27" s="5328"/>
      <c r="AH27" s="5328"/>
      <c r="AI27" s="5328"/>
      <c r="AJ27" s="5328"/>
      <c r="AK27" s="1793"/>
    </row>
    <row r="28" spans="1:37" ht="16.5" customHeight="1">
      <c r="A28" s="1779" t="s">
        <v>1468</v>
      </c>
      <c r="B28" s="5326">
        <v>25936</v>
      </c>
      <c r="C28" s="5327"/>
      <c r="D28" s="5327"/>
      <c r="E28" s="5327"/>
      <c r="F28" s="5327"/>
      <c r="G28" s="5327"/>
      <c r="H28" s="5327"/>
      <c r="I28" s="5327"/>
      <c r="J28" s="5327"/>
      <c r="K28" s="5327"/>
      <c r="L28" s="5327"/>
      <c r="M28" s="5328">
        <v>13541</v>
      </c>
      <c r="N28" s="5328"/>
      <c r="O28" s="5328"/>
      <c r="P28" s="5328"/>
      <c r="Q28" s="5328"/>
      <c r="R28" s="5328"/>
      <c r="S28" s="5328"/>
      <c r="T28" s="5328"/>
      <c r="U28" s="5328"/>
      <c r="V28" s="5328"/>
      <c r="W28" s="5328"/>
      <c r="X28" s="5328"/>
      <c r="Y28" s="5328"/>
      <c r="Z28" s="5328">
        <v>12395</v>
      </c>
      <c r="AA28" s="5328"/>
      <c r="AB28" s="5328"/>
      <c r="AC28" s="5328"/>
      <c r="AD28" s="5328"/>
      <c r="AE28" s="5328"/>
      <c r="AF28" s="5328"/>
      <c r="AG28" s="5328"/>
      <c r="AH28" s="5328"/>
      <c r="AI28" s="5328"/>
      <c r="AJ28" s="5328"/>
      <c r="AK28" s="1793"/>
    </row>
    <row r="29" spans="1:37" s="1793" customFormat="1" ht="16.5" customHeight="1">
      <c r="A29" s="1779" t="s">
        <v>322</v>
      </c>
      <c r="B29" s="5326">
        <v>26314</v>
      </c>
      <c r="C29" s="5327"/>
      <c r="D29" s="5327"/>
      <c r="E29" s="5327"/>
      <c r="F29" s="5327"/>
      <c r="G29" s="5327"/>
      <c r="H29" s="5327"/>
      <c r="I29" s="5327"/>
      <c r="J29" s="5327"/>
      <c r="K29" s="5327"/>
      <c r="L29" s="5327"/>
      <c r="M29" s="5328">
        <v>13497</v>
      </c>
      <c r="N29" s="5328"/>
      <c r="O29" s="5328"/>
      <c r="P29" s="5328"/>
      <c r="Q29" s="5328"/>
      <c r="R29" s="5328"/>
      <c r="S29" s="5328"/>
      <c r="T29" s="5328"/>
      <c r="U29" s="5328"/>
      <c r="V29" s="5328"/>
      <c r="W29" s="5328"/>
      <c r="X29" s="5328"/>
      <c r="Y29" s="5328"/>
      <c r="Z29" s="5328">
        <v>12817</v>
      </c>
      <c r="AA29" s="5328"/>
      <c r="AB29" s="5328"/>
      <c r="AC29" s="5328"/>
      <c r="AD29" s="5328"/>
      <c r="AE29" s="5328"/>
      <c r="AF29" s="5328"/>
      <c r="AG29" s="5328"/>
      <c r="AH29" s="5328"/>
      <c r="AI29" s="5328"/>
      <c r="AJ29" s="5328"/>
    </row>
    <row r="30" spans="1:37" ht="16.5" customHeight="1">
      <c r="A30" s="1779" t="s">
        <v>2016</v>
      </c>
      <c r="B30" s="5326">
        <v>26679</v>
      </c>
      <c r="C30" s="5327"/>
      <c r="D30" s="5327"/>
      <c r="E30" s="5327"/>
      <c r="F30" s="5327"/>
      <c r="G30" s="5327"/>
      <c r="H30" s="5327"/>
      <c r="I30" s="5327"/>
      <c r="J30" s="5327"/>
      <c r="K30" s="5327"/>
      <c r="L30" s="5327"/>
      <c r="M30" s="5328">
        <v>13381</v>
      </c>
      <c r="N30" s="5328"/>
      <c r="O30" s="5328"/>
      <c r="P30" s="5328"/>
      <c r="Q30" s="5328"/>
      <c r="R30" s="5328"/>
      <c r="S30" s="5328"/>
      <c r="T30" s="5328"/>
      <c r="U30" s="5328"/>
      <c r="V30" s="5328"/>
      <c r="W30" s="5328"/>
      <c r="X30" s="5328"/>
      <c r="Y30" s="5328"/>
      <c r="Z30" s="5328">
        <v>13298</v>
      </c>
      <c r="AA30" s="5328"/>
      <c r="AB30" s="5328"/>
      <c r="AC30" s="5328"/>
      <c r="AD30" s="5328"/>
      <c r="AE30" s="5328"/>
      <c r="AF30" s="5328"/>
      <c r="AG30" s="5328"/>
      <c r="AH30" s="5328"/>
      <c r="AI30" s="5328"/>
      <c r="AJ30" s="5328"/>
      <c r="AK30" s="1793"/>
    </row>
    <row r="31" spans="1:37" ht="16.5" customHeight="1" thickBot="1">
      <c r="A31" s="1780" t="s">
        <v>1469</v>
      </c>
      <c r="B31" s="5329">
        <f>M31+Z31</f>
        <v>25933</v>
      </c>
      <c r="C31" s="5330"/>
      <c r="D31" s="5330"/>
      <c r="E31" s="5330"/>
      <c r="F31" s="5330"/>
      <c r="G31" s="5330"/>
      <c r="H31" s="5330"/>
      <c r="I31" s="5330"/>
      <c r="J31" s="5330"/>
      <c r="K31" s="5330"/>
      <c r="L31" s="5330"/>
      <c r="M31" s="5331">
        <v>13055</v>
      </c>
      <c r="N31" s="5331"/>
      <c r="O31" s="5331"/>
      <c r="P31" s="5331"/>
      <c r="Q31" s="5331"/>
      <c r="R31" s="5331"/>
      <c r="S31" s="5331"/>
      <c r="T31" s="5331"/>
      <c r="U31" s="5331"/>
      <c r="V31" s="5331"/>
      <c r="W31" s="5331"/>
      <c r="X31" s="5331"/>
      <c r="Y31" s="5331"/>
      <c r="Z31" s="5331">
        <v>12878</v>
      </c>
      <c r="AA31" s="5331"/>
      <c r="AB31" s="5331"/>
      <c r="AC31" s="5331"/>
      <c r="AD31" s="5331"/>
      <c r="AE31" s="5331"/>
      <c r="AF31" s="5331"/>
      <c r="AG31" s="5331"/>
      <c r="AH31" s="5331"/>
      <c r="AI31" s="5331"/>
      <c r="AJ31" s="5331"/>
      <c r="AK31" s="1793"/>
    </row>
    <row r="32" spans="1:37" ht="15" customHeight="1">
      <c r="A32" s="1793"/>
      <c r="B32" s="1793"/>
      <c r="C32" s="1793"/>
      <c r="D32" s="1793"/>
      <c r="E32" s="1793"/>
      <c r="F32" s="1793"/>
      <c r="G32" s="1793"/>
      <c r="H32" s="1793"/>
      <c r="I32" s="1793"/>
      <c r="J32" s="1793"/>
      <c r="K32" s="1793"/>
      <c r="M32" s="1793"/>
      <c r="N32" s="1793"/>
      <c r="O32" s="1793"/>
      <c r="P32" s="1793"/>
      <c r="Q32" s="1793"/>
      <c r="R32" s="1793"/>
      <c r="S32" s="1793"/>
      <c r="T32" s="1793"/>
      <c r="U32" s="1793"/>
      <c r="V32" s="1793"/>
      <c r="W32" s="1793"/>
      <c r="X32" s="1793"/>
      <c r="Y32" s="1793"/>
      <c r="Z32" s="1793"/>
      <c r="AA32" s="1793"/>
      <c r="AB32" s="1793"/>
      <c r="AC32" s="1793"/>
      <c r="AD32" s="1793"/>
      <c r="AE32" s="1793"/>
      <c r="AF32" s="1793"/>
      <c r="AG32" s="1793"/>
      <c r="AH32" s="1793"/>
      <c r="AI32" s="1793"/>
      <c r="AJ32" s="1791" t="s">
        <v>2566</v>
      </c>
    </row>
  </sheetData>
  <mergeCells count="150">
    <mergeCell ref="AF4:AJ4"/>
    <mergeCell ref="B5:F5"/>
    <mergeCell ref="G5:K5"/>
    <mergeCell ref="L5:P5"/>
    <mergeCell ref="Q5:U5"/>
    <mergeCell ref="V5:Z5"/>
    <mergeCell ref="AA5:AE5"/>
    <mergeCell ref="AF5:AJ5"/>
    <mergeCell ref="A1:AE1"/>
    <mergeCell ref="A3:A4"/>
    <mergeCell ref="B3:Z3"/>
    <mergeCell ref="AA3:AJ3"/>
    <mergeCell ref="B4:F4"/>
    <mergeCell ref="G4:K4"/>
    <mergeCell ref="L4:P4"/>
    <mergeCell ref="Q4:U4"/>
    <mergeCell ref="V4:Z4"/>
    <mergeCell ref="AA4:AE4"/>
    <mergeCell ref="AF6:AJ6"/>
    <mergeCell ref="B7:F7"/>
    <mergeCell ref="G7:K7"/>
    <mergeCell ref="L7:P7"/>
    <mergeCell ref="Q7:U7"/>
    <mergeCell ref="V7:Z7"/>
    <mergeCell ref="AA7:AE7"/>
    <mergeCell ref="AF7:AJ7"/>
    <mergeCell ref="B6:F6"/>
    <mergeCell ref="G6:K6"/>
    <mergeCell ref="L6:P6"/>
    <mergeCell ref="Q6:U6"/>
    <mergeCell ref="V6:Z6"/>
    <mergeCell ref="AA6:AE6"/>
    <mergeCell ref="AF8:AJ8"/>
    <mergeCell ref="B9:F9"/>
    <mergeCell ref="G9:K9"/>
    <mergeCell ref="L9:P9"/>
    <mergeCell ref="Q9:U9"/>
    <mergeCell ref="V9:Z9"/>
    <mergeCell ref="AA9:AE9"/>
    <mergeCell ref="AF9:AJ9"/>
    <mergeCell ref="B8:F8"/>
    <mergeCell ref="G8:K8"/>
    <mergeCell ref="L8:P8"/>
    <mergeCell ref="Q8:U8"/>
    <mergeCell ref="V8:Z8"/>
    <mergeCell ref="AA8:AE8"/>
    <mergeCell ref="A12:AJ12"/>
    <mergeCell ref="A14:A16"/>
    <mergeCell ref="B14:T14"/>
    <mergeCell ref="U14:AC14"/>
    <mergeCell ref="AD14:AJ14"/>
    <mergeCell ref="B15:D16"/>
    <mergeCell ref="E15:M15"/>
    <mergeCell ref="N15:T15"/>
    <mergeCell ref="U15:W16"/>
    <mergeCell ref="X15:Z16"/>
    <mergeCell ref="AA15:AC16"/>
    <mergeCell ref="AD15:AE16"/>
    <mergeCell ref="AF15:AH16"/>
    <mergeCell ref="AI15:AJ16"/>
    <mergeCell ref="E16:G16"/>
    <mergeCell ref="H16:J16"/>
    <mergeCell ref="K16:M16"/>
    <mergeCell ref="N16:O16"/>
    <mergeCell ref="P16:Q16"/>
    <mergeCell ref="R16:T16"/>
    <mergeCell ref="AI17:AJ17"/>
    <mergeCell ref="B18:D18"/>
    <mergeCell ref="E18:G18"/>
    <mergeCell ref="H18:J18"/>
    <mergeCell ref="K18:M18"/>
    <mergeCell ref="N18:O18"/>
    <mergeCell ref="P18:Q18"/>
    <mergeCell ref="R18:T18"/>
    <mergeCell ref="U18:W18"/>
    <mergeCell ref="X18:Z18"/>
    <mergeCell ref="R17:T17"/>
    <mergeCell ref="U17:W17"/>
    <mergeCell ref="X17:Z17"/>
    <mergeCell ref="AA17:AC17"/>
    <mergeCell ref="AD17:AE17"/>
    <mergeCell ref="AF17:AH17"/>
    <mergeCell ref="B17:D17"/>
    <mergeCell ref="E17:G17"/>
    <mergeCell ref="H17:J17"/>
    <mergeCell ref="K17:M17"/>
    <mergeCell ref="N17:O17"/>
    <mergeCell ref="P17:Q17"/>
    <mergeCell ref="AA18:AC18"/>
    <mergeCell ref="AD18:AE18"/>
    <mergeCell ref="AF18:AH18"/>
    <mergeCell ref="AI18:AJ18"/>
    <mergeCell ref="B19:D19"/>
    <mergeCell ref="E19:G19"/>
    <mergeCell ref="H19:J19"/>
    <mergeCell ref="K19:M19"/>
    <mergeCell ref="N19:O19"/>
    <mergeCell ref="P19:Q19"/>
    <mergeCell ref="AI19:AJ19"/>
    <mergeCell ref="B20:D20"/>
    <mergeCell ref="E20:G20"/>
    <mergeCell ref="H20:J20"/>
    <mergeCell ref="K20:M20"/>
    <mergeCell ref="N20:O20"/>
    <mergeCell ref="P20:Q20"/>
    <mergeCell ref="R20:T20"/>
    <mergeCell ref="U20:W20"/>
    <mergeCell ref="X20:Z20"/>
    <mergeCell ref="R19:T19"/>
    <mergeCell ref="U19:W19"/>
    <mergeCell ref="X19:Z19"/>
    <mergeCell ref="AA19:AC19"/>
    <mergeCell ref="AD19:AE19"/>
    <mergeCell ref="AF19:AH19"/>
    <mergeCell ref="AA20:AC20"/>
    <mergeCell ref="AD20:AE20"/>
    <mergeCell ref="AF20:AH20"/>
    <mergeCell ref="AI20:AJ20"/>
    <mergeCell ref="B21:D21"/>
    <mergeCell ref="E21:G21"/>
    <mergeCell ref="H21:J21"/>
    <mergeCell ref="K21:M21"/>
    <mergeCell ref="N21:O21"/>
    <mergeCell ref="P21:Q21"/>
    <mergeCell ref="AI21:AJ21"/>
    <mergeCell ref="A24:AJ24"/>
    <mergeCell ref="B26:L26"/>
    <mergeCell ref="M26:Y26"/>
    <mergeCell ref="Z26:AJ26"/>
    <mergeCell ref="B27:L27"/>
    <mergeCell ref="M27:Y27"/>
    <mergeCell ref="Z27:AJ27"/>
    <mergeCell ref="R21:T21"/>
    <mergeCell ref="U21:W21"/>
    <mergeCell ref="X21:Z21"/>
    <mergeCell ref="AA21:AC21"/>
    <mergeCell ref="AD21:AE21"/>
    <mergeCell ref="AF21:AH21"/>
    <mergeCell ref="B30:L30"/>
    <mergeCell ref="M30:Y30"/>
    <mergeCell ref="Z30:AJ30"/>
    <mergeCell ref="B31:L31"/>
    <mergeCell ref="M31:Y31"/>
    <mergeCell ref="Z31:AJ31"/>
    <mergeCell ref="B28:L28"/>
    <mergeCell ref="M28:Y28"/>
    <mergeCell ref="Z28:AJ28"/>
    <mergeCell ref="B29:L29"/>
    <mergeCell ref="M29:Y29"/>
    <mergeCell ref="Z29:AJ29"/>
  </mergeCells>
  <phoneticPr fontId="2"/>
  <pageMargins left="0.39370078740157483" right="0.39370078740157483" top="0.59055118110236227" bottom="0.59055118110236227" header="0.11811023622047245" footer="0.11811023622047245"/>
  <pageSetup paperSize="9" firstPageNumber="70" orientation="portrait" r:id="rId1"/>
  <headerFooter alignWithMargins="0">
    <oddFooter>&amp;C&amp;"ＭＳ 明朝,標準"&amp;10&amp;P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73F9A-50F8-4420-9488-15416C0310DB}">
  <dimension ref="A1:J37"/>
  <sheetViews>
    <sheetView view="pageBreakPreview" zoomScaleNormal="100" zoomScaleSheetLayoutView="100" workbookViewId="0">
      <selection activeCell="N37" sqref="N37"/>
    </sheetView>
  </sheetViews>
  <sheetFormatPr defaultColWidth="9" defaultRowHeight="13"/>
  <cols>
    <col min="1" max="1" width="16.6328125" style="6" customWidth="1"/>
    <col min="2" max="2" width="1.90625" style="6" customWidth="1"/>
    <col min="3" max="3" width="3.08984375" style="6" customWidth="1"/>
    <col min="4" max="7" width="18.81640625" style="6" customWidth="1"/>
    <col min="8" max="8" width="24.81640625" style="6" customWidth="1"/>
    <col min="9" max="9" width="16.36328125" style="6" customWidth="1"/>
    <col min="10" max="16384" width="9" style="6"/>
  </cols>
  <sheetData>
    <row r="1" spans="1:10" ht="30" customHeight="1">
      <c r="A1" s="44" t="s">
        <v>310</v>
      </c>
      <c r="B1" s="44"/>
      <c r="C1" s="44"/>
      <c r="D1" s="44"/>
      <c r="E1" s="44"/>
      <c r="F1" s="44"/>
      <c r="G1" s="44"/>
    </row>
    <row r="2" spans="1:10" s="39" customFormat="1" ht="15" customHeight="1">
      <c r="A2" s="43" t="s">
        <v>309</v>
      </c>
      <c r="B2" s="42"/>
      <c r="C2" s="4453" t="s">
        <v>308</v>
      </c>
      <c r="D2" s="4453"/>
      <c r="E2" s="4453"/>
    </row>
    <row r="3" spans="1:10" s="39" customFormat="1" ht="15" customHeight="1">
      <c r="C3" s="4453" t="s">
        <v>307</v>
      </c>
      <c r="D3" s="4453"/>
      <c r="E3" s="4453"/>
      <c r="F3" s="4453"/>
      <c r="G3" s="4453"/>
    </row>
    <row r="4" spans="1:10" s="39" customFormat="1" ht="15" customHeight="1">
      <c r="C4" s="4455" t="s">
        <v>306</v>
      </c>
      <c r="D4" s="4455"/>
      <c r="E4" s="4455"/>
      <c r="F4" s="4455"/>
      <c r="G4" s="4455"/>
    </row>
    <row r="5" spans="1:10" s="39" customFormat="1" ht="15" customHeight="1">
      <c r="A5" s="40" t="s">
        <v>305</v>
      </c>
      <c r="C5" s="4454" t="s">
        <v>304</v>
      </c>
      <c r="D5" s="4454"/>
      <c r="E5" s="4454"/>
      <c r="F5" s="4454"/>
      <c r="G5" s="4454"/>
    </row>
    <row r="6" spans="1:10" s="39" customFormat="1" ht="15" customHeight="1">
      <c r="A6" s="40"/>
      <c r="C6" s="4455" t="s">
        <v>303</v>
      </c>
      <c r="D6" s="4455"/>
      <c r="E6" s="4455"/>
      <c r="F6" s="4455"/>
      <c r="G6" s="4455"/>
    </row>
    <row r="7" spans="1:10" s="39" customFormat="1" ht="15" hidden="1" customHeight="1">
      <c r="A7" s="40"/>
      <c r="C7" s="4453" t="s">
        <v>302</v>
      </c>
      <c r="D7" s="4453"/>
      <c r="E7" s="4453"/>
      <c r="F7" s="4453"/>
      <c r="G7" s="4453"/>
    </row>
    <row r="8" spans="1:10" s="39" customFormat="1" ht="15" hidden="1" customHeight="1">
      <c r="A8" s="40"/>
      <c r="C8" s="4454" t="s">
        <v>301</v>
      </c>
      <c r="D8" s="4454"/>
      <c r="E8" s="4454"/>
      <c r="F8" s="4454"/>
      <c r="G8" s="4454"/>
      <c r="H8" s="41"/>
      <c r="I8" s="41"/>
      <c r="J8" s="41"/>
    </row>
    <row r="9" spans="1:10" s="39" customFormat="1" ht="15" customHeight="1">
      <c r="C9" s="4453" t="s">
        <v>300</v>
      </c>
      <c r="D9" s="4453"/>
      <c r="E9" s="4453"/>
      <c r="F9" s="4453"/>
    </row>
    <row r="10" spans="1:10" s="39" customFormat="1" ht="15" customHeight="1">
      <c r="A10" s="40" t="s">
        <v>299</v>
      </c>
      <c r="C10" s="39" t="s">
        <v>298</v>
      </c>
    </row>
    <row r="11" spans="1:10" s="9" customFormat="1" ht="60.75" customHeight="1">
      <c r="A11" s="4461"/>
      <c r="B11" s="4461"/>
      <c r="C11" s="4461"/>
      <c r="D11" s="4461"/>
    </row>
    <row r="12" spans="1:10" s="9" customFormat="1" ht="30" customHeight="1">
      <c r="A12" s="22" t="s">
        <v>297</v>
      </c>
      <c r="B12" s="22"/>
      <c r="C12" s="22"/>
      <c r="D12" s="22"/>
      <c r="E12" s="38"/>
      <c r="F12" s="38"/>
      <c r="G12" s="38"/>
    </row>
    <row r="13" spans="1:10" s="10" customFormat="1" ht="15" customHeight="1">
      <c r="A13" s="37">
        <v>20180</v>
      </c>
      <c r="B13" s="36"/>
      <c r="C13" s="4458" t="s">
        <v>296</v>
      </c>
      <c r="D13" s="4458"/>
      <c r="E13" s="4458"/>
      <c r="F13" s="4458"/>
      <c r="G13" s="4458"/>
      <c r="H13" s="33"/>
    </row>
    <row r="14" spans="1:10" s="10" customFormat="1" ht="30.75" customHeight="1">
      <c r="A14" s="37">
        <v>21186</v>
      </c>
      <c r="B14" s="36"/>
      <c r="C14" s="4458" t="s">
        <v>295</v>
      </c>
      <c r="D14" s="4458"/>
      <c r="E14" s="4458"/>
      <c r="F14" s="4458"/>
      <c r="G14" s="4458"/>
      <c r="H14" s="33"/>
    </row>
    <row r="15" spans="1:10" s="10" customFormat="1" ht="15" customHeight="1">
      <c r="A15" s="34">
        <v>22098</v>
      </c>
      <c r="B15" s="33"/>
      <c r="C15" s="4457" t="s">
        <v>294</v>
      </c>
      <c r="D15" s="4457"/>
      <c r="E15" s="4457"/>
      <c r="F15" s="4457"/>
      <c r="G15" s="4457"/>
      <c r="H15" s="35"/>
    </row>
    <row r="16" spans="1:10" s="10" customFormat="1" ht="15" customHeight="1">
      <c r="A16" s="34">
        <v>27546</v>
      </c>
      <c r="B16" s="33"/>
      <c r="C16" s="4457" t="s">
        <v>292</v>
      </c>
      <c r="D16" s="4457"/>
      <c r="E16" s="4457"/>
      <c r="F16" s="4457"/>
      <c r="G16" s="4457"/>
      <c r="H16" s="33"/>
    </row>
    <row r="17" spans="1:8" s="10" customFormat="1" ht="15" customHeight="1">
      <c r="A17" s="34">
        <v>27638</v>
      </c>
      <c r="B17" s="33"/>
      <c r="C17" s="4457" t="s">
        <v>292</v>
      </c>
      <c r="D17" s="4457"/>
      <c r="E17" s="4457"/>
      <c r="F17" s="4457"/>
      <c r="G17" s="4457"/>
      <c r="H17" s="33"/>
    </row>
    <row r="18" spans="1:8" s="10" customFormat="1" ht="15" customHeight="1">
      <c r="A18" s="34">
        <v>28246</v>
      </c>
      <c r="B18" s="33"/>
      <c r="C18" s="4457" t="s">
        <v>292</v>
      </c>
      <c r="D18" s="4457"/>
      <c r="E18" s="4457"/>
      <c r="F18" s="4457"/>
      <c r="G18" s="4457"/>
      <c r="H18" s="33"/>
    </row>
    <row r="19" spans="1:8" s="10" customFormat="1" ht="15" customHeight="1">
      <c r="A19" s="34">
        <v>28369</v>
      </c>
      <c r="B19" s="33"/>
      <c r="C19" s="4457" t="s">
        <v>292</v>
      </c>
      <c r="D19" s="4457"/>
      <c r="E19" s="4457"/>
      <c r="F19" s="4457"/>
      <c r="G19" s="4457"/>
      <c r="H19" s="33"/>
    </row>
    <row r="20" spans="1:8" s="10" customFormat="1" ht="15" customHeight="1">
      <c r="A20" s="34">
        <v>38626</v>
      </c>
      <c r="B20" s="33"/>
      <c r="C20" s="4457" t="s">
        <v>293</v>
      </c>
      <c r="D20" s="4457"/>
      <c r="E20" s="4457"/>
      <c r="F20" s="4457"/>
      <c r="G20" s="4457"/>
      <c r="H20" s="33"/>
    </row>
    <row r="21" spans="1:8" s="10" customFormat="1" ht="15" customHeight="1">
      <c r="A21" s="34">
        <v>39666</v>
      </c>
      <c r="B21" s="33"/>
      <c r="C21" s="4457" t="s">
        <v>292</v>
      </c>
      <c r="D21" s="4457"/>
      <c r="E21" s="4457"/>
      <c r="F21" s="4457"/>
      <c r="G21" s="4457"/>
      <c r="H21" s="33"/>
    </row>
    <row r="22" spans="1:8" s="9" customFormat="1" ht="60" customHeight="1">
      <c r="A22" s="4461"/>
      <c r="B22" s="4461"/>
      <c r="C22" s="4461"/>
      <c r="D22" s="4461"/>
    </row>
    <row r="23" spans="1:8" s="9" customFormat="1" ht="30" customHeight="1">
      <c r="A23" s="32" t="s">
        <v>291</v>
      </c>
      <c r="B23" s="31"/>
      <c r="C23" s="31"/>
      <c r="D23" s="31"/>
      <c r="E23" s="31"/>
      <c r="F23" s="31"/>
      <c r="G23" s="31"/>
    </row>
    <row r="24" spans="1:8" s="20" customFormat="1" ht="13.5" customHeight="1" thickBot="1">
      <c r="A24" s="21"/>
      <c r="F24" s="4445"/>
      <c r="G24" s="4445"/>
    </row>
    <row r="25" spans="1:8" s="9" customFormat="1" ht="18.75" customHeight="1">
      <c r="A25" s="4456" t="s">
        <v>278</v>
      </c>
      <c r="B25" s="4456"/>
      <c r="C25" s="4456"/>
      <c r="D25" s="30" t="s">
        <v>290</v>
      </c>
      <c r="E25" s="29" t="s">
        <v>289</v>
      </c>
      <c r="F25" s="29" t="s">
        <v>288</v>
      </c>
      <c r="G25" s="28" t="s">
        <v>287</v>
      </c>
    </row>
    <row r="26" spans="1:8" s="9" customFormat="1" ht="16.5" customHeight="1">
      <c r="A26" s="4459" t="s">
        <v>286</v>
      </c>
      <c r="B26" s="4459"/>
      <c r="C26" s="4460"/>
      <c r="D26" s="27">
        <v>6.3</v>
      </c>
      <c r="E26" s="26">
        <v>1.92</v>
      </c>
      <c r="F26" s="26">
        <v>4.5</v>
      </c>
      <c r="G26" s="26">
        <v>0.2</v>
      </c>
    </row>
    <row r="27" spans="1:8" s="9" customFormat="1" ht="16.5" customHeight="1" thickBot="1">
      <c r="A27" s="4443" t="s">
        <v>285</v>
      </c>
      <c r="B27" s="4443"/>
      <c r="C27" s="4444"/>
      <c r="D27" s="25" t="s">
        <v>284</v>
      </c>
      <c r="E27" s="24">
        <v>0.03</v>
      </c>
      <c r="F27" s="24" t="s">
        <v>284</v>
      </c>
      <c r="G27" s="24" t="s">
        <v>284</v>
      </c>
    </row>
    <row r="28" spans="1:8" s="20" customFormat="1" ht="16.25" customHeight="1">
      <c r="A28" s="4437" t="s">
        <v>283</v>
      </c>
      <c r="B28" s="4437"/>
      <c r="C28" s="4437"/>
      <c r="D28" s="4451" t="s">
        <v>282</v>
      </c>
      <c r="E28" s="4451"/>
      <c r="F28" s="4451"/>
      <c r="G28" s="4451"/>
    </row>
    <row r="29" spans="1:8" s="20" customFormat="1" ht="13.25" customHeight="1">
      <c r="A29" s="4438"/>
      <c r="B29" s="4438"/>
      <c r="C29" s="4438"/>
      <c r="D29" s="4452" t="s">
        <v>281</v>
      </c>
      <c r="E29" s="4452"/>
      <c r="F29" s="4452"/>
      <c r="G29" s="4452"/>
    </row>
    <row r="30" spans="1:8" s="9" customFormat="1" ht="60.65" customHeight="1">
      <c r="A30" s="4442"/>
      <c r="B30" s="4442"/>
      <c r="C30" s="4442"/>
      <c r="D30" s="4442"/>
      <c r="E30" s="23"/>
      <c r="F30" s="23"/>
      <c r="G30" s="23"/>
    </row>
    <row r="31" spans="1:8" s="9" customFormat="1" ht="30" customHeight="1">
      <c r="A31" s="22" t="s">
        <v>280</v>
      </c>
      <c r="B31" s="22"/>
      <c r="C31" s="22"/>
      <c r="D31" s="22"/>
      <c r="E31" s="22"/>
      <c r="F31" s="22"/>
      <c r="G31" s="22"/>
    </row>
    <row r="32" spans="1:8" s="20" customFormat="1" ht="13.5" customHeight="1" thickBot="1">
      <c r="A32" s="21"/>
      <c r="F32" s="4445" t="s">
        <v>279</v>
      </c>
      <c r="G32" s="4445"/>
    </row>
    <row r="33" spans="1:8" s="9" customFormat="1" ht="18.75" customHeight="1">
      <c r="A33" s="4446" t="s">
        <v>278</v>
      </c>
      <c r="B33" s="4446"/>
      <c r="C33" s="4446"/>
      <c r="D33" s="19" t="s">
        <v>277</v>
      </c>
      <c r="E33" s="18" t="s">
        <v>276</v>
      </c>
      <c r="F33" s="18" t="s">
        <v>275</v>
      </c>
      <c r="G33" s="17" t="s">
        <v>274</v>
      </c>
    </row>
    <row r="34" spans="1:8" s="9" customFormat="1" ht="16.5" customHeight="1">
      <c r="A34" s="4447" t="s">
        <v>273</v>
      </c>
      <c r="B34" s="4447"/>
      <c r="C34" s="4448"/>
      <c r="D34" s="16" t="s">
        <v>269</v>
      </c>
      <c r="E34" s="15" t="s">
        <v>272</v>
      </c>
      <c r="F34" s="15" t="s">
        <v>271</v>
      </c>
      <c r="G34" s="14">
        <v>38.01</v>
      </c>
      <c r="H34" s="10"/>
    </row>
    <row r="35" spans="1:8" s="9" customFormat="1" ht="16.5" customHeight="1" thickBot="1">
      <c r="A35" s="4449" t="s">
        <v>270</v>
      </c>
      <c r="B35" s="4449"/>
      <c r="C35" s="4450"/>
      <c r="D35" s="13" t="s">
        <v>269</v>
      </c>
      <c r="E35" s="12" t="s">
        <v>268</v>
      </c>
      <c r="F35" s="12" t="s">
        <v>267</v>
      </c>
      <c r="G35" s="11">
        <v>20.399999999999999</v>
      </c>
      <c r="H35" s="10"/>
    </row>
    <row r="36" spans="1:8" s="7" customFormat="1" ht="16.5" customHeight="1">
      <c r="A36" s="4439" t="s">
        <v>266</v>
      </c>
      <c r="B36" s="4439"/>
      <c r="C36" s="4439"/>
      <c r="D36" s="4439"/>
      <c r="E36" s="4439"/>
      <c r="F36" s="4441" t="s">
        <v>265</v>
      </c>
      <c r="G36" s="4441"/>
    </row>
    <row r="37" spans="1:8" s="7" customFormat="1" ht="12">
      <c r="A37" s="4440"/>
      <c r="B37" s="4440"/>
      <c r="C37" s="4440"/>
      <c r="D37" s="4440"/>
      <c r="E37" s="4440"/>
      <c r="F37" s="8"/>
      <c r="G37" s="8"/>
    </row>
  </sheetData>
  <mergeCells count="33">
    <mergeCell ref="A26:C26"/>
    <mergeCell ref="C18:G18"/>
    <mergeCell ref="C9:F9"/>
    <mergeCell ref="A11:D11"/>
    <mergeCell ref="C19:G19"/>
    <mergeCell ref="C21:G21"/>
    <mergeCell ref="A22:D22"/>
    <mergeCell ref="C7:G7"/>
    <mergeCell ref="C8:G8"/>
    <mergeCell ref="F24:G24"/>
    <mergeCell ref="A25:C25"/>
    <mergeCell ref="C20:G20"/>
    <mergeCell ref="C13:G13"/>
    <mergeCell ref="C14:G14"/>
    <mergeCell ref="C15:G15"/>
    <mergeCell ref="C16:G16"/>
    <mergeCell ref="C17:G17"/>
    <mergeCell ref="C2:E2"/>
    <mergeCell ref="C3:G3"/>
    <mergeCell ref="C5:G5"/>
    <mergeCell ref="C6:G6"/>
    <mergeCell ref="C4:G4"/>
    <mergeCell ref="A28:C29"/>
    <mergeCell ref="A36:E37"/>
    <mergeCell ref="F36:G36"/>
    <mergeCell ref="A30:D30"/>
    <mergeCell ref="A27:C27"/>
    <mergeCell ref="F32:G32"/>
    <mergeCell ref="A33:C33"/>
    <mergeCell ref="A34:C34"/>
    <mergeCell ref="A35:C35"/>
    <mergeCell ref="D28:G28"/>
    <mergeCell ref="D29:G29"/>
  </mergeCells>
  <phoneticPr fontId="2"/>
  <printOptions horizontalCentered="1"/>
  <pageMargins left="0.39370078740157483" right="0.39370078740157483" top="0.59055118110236227" bottom="0.59055118110236227" header="0.11811023622047245" footer="0.11811023622047245"/>
  <pageSetup paperSize="9" orientation="portrait" useFirstPageNumber="1" r:id="rId1"/>
  <headerFooter alignWithMargins="0">
    <oddFooter>&amp;C&amp;"ＭＳ 明朝,標準"&amp;10 1</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C0E9D-BA51-491B-AB90-58339E35D78F}">
  <dimension ref="A1:K31"/>
  <sheetViews>
    <sheetView view="pageBreakPreview" topLeftCell="A15" zoomScaleNormal="100" zoomScaleSheetLayoutView="100" workbookViewId="0">
      <selection activeCell="I27" sqref="I27"/>
    </sheetView>
  </sheetViews>
  <sheetFormatPr defaultColWidth="9" defaultRowHeight="13"/>
  <cols>
    <col min="1" max="1" width="19.36328125" style="1795" customWidth="1"/>
    <col min="2" max="2" width="6.1796875" style="1795" customWidth="1"/>
    <col min="3" max="3" width="6.90625" style="1795" customWidth="1"/>
    <col min="4" max="8" width="12.6328125" style="1795" customWidth="1"/>
    <col min="9" max="16384" width="9" style="1795"/>
  </cols>
  <sheetData>
    <row r="1" spans="1:8" ht="30" customHeight="1">
      <c r="A1" s="1794" t="s">
        <v>2567</v>
      </c>
      <c r="B1" s="1794"/>
      <c r="C1" s="1794"/>
      <c r="D1" s="1794"/>
      <c r="E1" s="1794"/>
      <c r="F1" s="1794"/>
    </row>
    <row r="2" spans="1:8" s="1796" customFormat="1" ht="15" customHeight="1" thickBot="1">
      <c r="B2" s="1797"/>
      <c r="C2" s="1797"/>
      <c r="D2" s="1797"/>
      <c r="G2" s="1798"/>
      <c r="H2" s="1798" t="s">
        <v>2568</v>
      </c>
    </row>
    <row r="3" spans="1:8" ht="18.75" customHeight="1">
      <c r="A3" s="5425" t="s">
        <v>1054</v>
      </c>
      <c r="B3" s="5425"/>
      <c r="C3" s="5426"/>
      <c r="D3" s="1799" t="s">
        <v>2434</v>
      </c>
      <c r="E3" s="1799">
        <v>29</v>
      </c>
      <c r="F3" s="1799">
        <v>30</v>
      </c>
      <c r="G3" s="1799" t="s">
        <v>1520</v>
      </c>
      <c r="H3" s="1799">
        <v>2</v>
      </c>
    </row>
    <row r="4" spans="1:8" ht="16.5" customHeight="1">
      <c r="A4" s="1800" t="s">
        <v>2569</v>
      </c>
      <c r="B4" s="1801"/>
      <c r="C4" s="1802" t="s">
        <v>2570</v>
      </c>
      <c r="D4" s="1803">
        <v>28916</v>
      </c>
      <c r="E4" s="1803">
        <v>29045</v>
      </c>
      <c r="F4" s="1803">
        <v>29163</v>
      </c>
      <c r="G4" s="1803">
        <v>29093</v>
      </c>
      <c r="H4" s="1804">
        <v>28953</v>
      </c>
    </row>
    <row r="5" spans="1:8" ht="16.5" customHeight="1">
      <c r="A5" s="1800" t="s">
        <v>2571</v>
      </c>
      <c r="B5" s="1805" t="s">
        <v>1117</v>
      </c>
      <c r="C5" s="1802" t="s">
        <v>1558</v>
      </c>
      <c r="D5" s="1806">
        <v>70885</v>
      </c>
      <c r="E5" s="1806">
        <v>67571</v>
      </c>
      <c r="F5" s="1806">
        <v>66869</v>
      </c>
      <c r="G5" s="1806">
        <v>65925</v>
      </c>
      <c r="H5" s="254">
        <v>64905</v>
      </c>
    </row>
    <row r="6" spans="1:8" ht="16.5" customHeight="1">
      <c r="A6" s="1800" t="s">
        <v>2572</v>
      </c>
      <c r="B6" s="1805" t="s">
        <v>1119</v>
      </c>
      <c r="C6" s="1802" t="s">
        <v>1558</v>
      </c>
      <c r="D6" s="1806">
        <v>68327</v>
      </c>
      <c r="E6" s="1806">
        <v>67563</v>
      </c>
      <c r="F6" s="1806">
        <v>66865</v>
      </c>
      <c r="G6" s="1806">
        <v>65920</v>
      </c>
      <c r="H6" s="254">
        <v>64900</v>
      </c>
    </row>
    <row r="7" spans="1:8" ht="16.5" customHeight="1">
      <c r="A7" s="1800" t="s">
        <v>2573</v>
      </c>
      <c r="B7" s="1805" t="s">
        <v>2574</v>
      </c>
      <c r="C7" s="1802" t="s">
        <v>2575</v>
      </c>
      <c r="D7" s="1806">
        <v>100</v>
      </c>
      <c r="E7" s="1806">
        <v>100</v>
      </c>
      <c r="F7" s="1806">
        <v>99.994018154899877</v>
      </c>
      <c r="G7" s="1806">
        <v>99.992415623814949</v>
      </c>
      <c r="H7" s="254">
        <v>99.992296433248598</v>
      </c>
    </row>
    <row r="8" spans="1:8" ht="16.5" customHeight="1">
      <c r="A8" s="1800" t="s">
        <v>2576</v>
      </c>
      <c r="B8" s="1801"/>
      <c r="C8" s="1802" t="s">
        <v>2577</v>
      </c>
      <c r="D8" s="1806">
        <v>25934</v>
      </c>
      <c r="E8" s="1806">
        <v>26031</v>
      </c>
      <c r="F8" s="1806">
        <v>26312</v>
      </c>
      <c r="G8" s="1806">
        <v>26143</v>
      </c>
      <c r="H8" s="254">
        <v>26266</v>
      </c>
    </row>
    <row r="9" spans="1:8" ht="16.5" customHeight="1">
      <c r="A9" s="1800" t="s">
        <v>2578</v>
      </c>
      <c r="B9" s="1805" t="s">
        <v>1121</v>
      </c>
      <c r="C9" s="1802" t="s">
        <v>2579</v>
      </c>
      <c r="D9" s="1806">
        <v>12282188</v>
      </c>
      <c r="E9" s="1806">
        <v>13025018</v>
      </c>
      <c r="F9" s="1806">
        <v>12777341</v>
      </c>
      <c r="G9" s="1806">
        <v>12274366</v>
      </c>
      <c r="H9" s="254">
        <v>11478913</v>
      </c>
    </row>
    <row r="10" spans="1:8" ht="16.5" customHeight="1">
      <c r="A10" s="1800" t="s">
        <v>2580</v>
      </c>
      <c r="B10" s="1801"/>
      <c r="C10" s="1802" t="s">
        <v>2579</v>
      </c>
      <c r="D10" s="1806">
        <v>33650</v>
      </c>
      <c r="E10" s="1806">
        <v>35685</v>
      </c>
      <c r="F10" s="1806">
        <v>35006</v>
      </c>
      <c r="G10" s="1806">
        <v>33537</v>
      </c>
      <c r="H10" s="254">
        <v>31449</v>
      </c>
    </row>
    <row r="11" spans="1:8" ht="16.5" customHeight="1">
      <c r="A11" s="1800" t="s">
        <v>2581</v>
      </c>
      <c r="B11" s="1801"/>
      <c r="C11" s="1802" t="s">
        <v>2579</v>
      </c>
      <c r="D11" s="1806">
        <v>39088</v>
      </c>
      <c r="E11" s="1806">
        <v>50604</v>
      </c>
      <c r="F11" s="1806">
        <v>41824</v>
      </c>
      <c r="G11" s="1806">
        <v>40304</v>
      </c>
      <c r="H11" s="254">
        <v>36838</v>
      </c>
    </row>
    <row r="12" spans="1:8" ht="16.5" customHeight="1">
      <c r="A12" s="1800" t="s">
        <v>2582</v>
      </c>
      <c r="B12" s="1805" t="s">
        <v>1123</v>
      </c>
      <c r="C12" s="1802" t="s">
        <v>2579</v>
      </c>
      <c r="D12" s="1806">
        <v>10747411</v>
      </c>
      <c r="E12" s="1806">
        <v>11438047</v>
      </c>
      <c r="F12" s="1806">
        <v>11294338</v>
      </c>
      <c r="G12" s="1806">
        <v>11006779</v>
      </c>
      <c r="H12" s="254">
        <v>10343516</v>
      </c>
    </row>
    <row r="13" spans="1:8" ht="16.5" customHeight="1">
      <c r="A13" s="1800" t="s">
        <v>2583</v>
      </c>
      <c r="B13" s="1801"/>
      <c r="C13" s="1802" t="s">
        <v>2584</v>
      </c>
      <c r="D13" s="1806">
        <v>431</v>
      </c>
      <c r="E13" s="1806">
        <v>464</v>
      </c>
      <c r="F13" s="1806">
        <v>463</v>
      </c>
      <c r="G13" s="1806">
        <v>456</v>
      </c>
      <c r="H13" s="254">
        <v>437</v>
      </c>
    </row>
    <row r="14" spans="1:8" ht="16.5" customHeight="1">
      <c r="A14" s="1800" t="s">
        <v>2585</v>
      </c>
      <c r="B14" s="1801"/>
      <c r="C14" s="1802" t="s">
        <v>2570</v>
      </c>
      <c r="D14" s="1806">
        <v>28965</v>
      </c>
      <c r="E14" s="1806">
        <v>29041</v>
      </c>
      <c r="F14" s="1806">
        <v>29160</v>
      </c>
      <c r="G14" s="1806">
        <v>29089</v>
      </c>
      <c r="H14" s="254">
        <v>28949</v>
      </c>
    </row>
    <row r="15" spans="1:8" ht="16.5" customHeight="1">
      <c r="A15" s="1800" t="s">
        <v>2586</v>
      </c>
      <c r="B15" s="1801"/>
      <c r="C15" s="1802" t="s">
        <v>2587</v>
      </c>
      <c r="D15" s="1806">
        <v>25542</v>
      </c>
      <c r="E15" s="1806">
        <v>25671</v>
      </c>
      <c r="F15" s="1806">
        <v>25714</v>
      </c>
      <c r="G15" s="1806">
        <v>25803</v>
      </c>
      <c r="H15" s="254">
        <v>25839</v>
      </c>
    </row>
    <row r="16" spans="1:8" ht="16.5" customHeight="1">
      <c r="A16" s="1800" t="s">
        <v>2588</v>
      </c>
      <c r="B16" s="1805" t="s">
        <v>2589</v>
      </c>
      <c r="C16" s="1802" t="s">
        <v>2575</v>
      </c>
      <c r="D16" s="1807">
        <v>87.5</v>
      </c>
      <c r="E16" s="1807">
        <v>87.8</v>
      </c>
      <c r="F16" s="1807">
        <v>88.4</v>
      </c>
      <c r="G16" s="1807">
        <v>89.7</v>
      </c>
      <c r="H16" s="1808">
        <v>90.100000000000009</v>
      </c>
    </row>
    <row r="17" spans="1:11" ht="16.5" customHeight="1">
      <c r="A17" s="1800" t="s">
        <v>2590</v>
      </c>
      <c r="B17" s="1801"/>
      <c r="C17" s="1802" t="s">
        <v>2591</v>
      </c>
      <c r="D17" s="1809">
        <v>195.84</v>
      </c>
      <c r="E17" s="1809">
        <v>195.34</v>
      </c>
      <c r="F17" s="1809">
        <v>196.01</v>
      </c>
      <c r="G17" s="1809">
        <v>196.59</v>
      </c>
      <c r="H17" s="1808">
        <v>196.43</v>
      </c>
    </row>
    <row r="18" spans="1:11" ht="16.5" customHeight="1">
      <c r="A18" s="1800" t="s">
        <v>2592</v>
      </c>
      <c r="B18" s="1801"/>
      <c r="C18" s="1802" t="s">
        <v>2591</v>
      </c>
      <c r="D18" s="1809">
        <v>204.4</v>
      </c>
      <c r="E18" s="1809">
        <v>189.58</v>
      </c>
      <c r="F18" s="1809">
        <v>188.11</v>
      </c>
      <c r="G18" s="1809">
        <v>188.84</v>
      </c>
      <c r="H18" s="1808">
        <v>200.28</v>
      </c>
    </row>
    <row r="19" spans="1:11" ht="16.5" customHeight="1">
      <c r="A19" s="1800" t="s">
        <v>2593</v>
      </c>
      <c r="B19" s="1801"/>
      <c r="C19" s="1802" t="s">
        <v>2594</v>
      </c>
      <c r="D19" s="1806">
        <v>716</v>
      </c>
      <c r="E19" s="1806">
        <v>702</v>
      </c>
      <c r="F19" s="1806">
        <v>707</v>
      </c>
      <c r="G19" s="1806">
        <v>701</v>
      </c>
      <c r="H19" s="254">
        <v>703</v>
      </c>
    </row>
    <row r="20" spans="1:11" ht="16.5" customHeight="1" thickBot="1">
      <c r="A20" s="1810" t="s">
        <v>2595</v>
      </c>
      <c r="B20" s="1811"/>
      <c r="C20" s="1812" t="s">
        <v>2596</v>
      </c>
      <c r="D20" s="1813">
        <v>2442</v>
      </c>
      <c r="E20" s="1813">
        <v>2442</v>
      </c>
      <c r="F20" s="1813">
        <v>2441</v>
      </c>
      <c r="G20" s="1813">
        <v>2440</v>
      </c>
      <c r="H20" s="271">
        <v>2440</v>
      </c>
    </row>
    <row r="21" spans="1:11" s="1796" customFormat="1" ht="12">
      <c r="A21" s="1814" t="s">
        <v>2597</v>
      </c>
      <c r="B21" s="1815"/>
      <c r="C21" s="1815"/>
      <c r="D21" s="1816"/>
      <c r="F21" s="1817"/>
      <c r="G21" s="1817"/>
      <c r="H21" s="1817" t="s">
        <v>2598</v>
      </c>
    </row>
    <row r="22" spans="1:11" ht="15" customHeight="1">
      <c r="A22" s="1815"/>
      <c r="B22" s="1815"/>
      <c r="C22" s="1815"/>
    </row>
    <row r="23" spans="1:11" s="1819" customFormat="1" ht="30" customHeight="1">
      <c r="A23" s="1794" t="s">
        <v>2599</v>
      </c>
      <c r="B23" s="1818"/>
      <c r="C23" s="1818"/>
      <c r="D23" s="1818"/>
      <c r="E23" s="1818"/>
      <c r="F23" s="1818"/>
      <c r="G23" s="1818"/>
      <c r="H23" s="1818"/>
      <c r="I23" s="1818"/>
      <c r="J23" s="1818"/>
      <c r="K23" s="1818"/>
    </row>
    <row r="24" spans="1:11" s="1822" customFormat="1" ht="15" customHeight="1" thickBot="1">
      <c r="A24" s="1820"/>
      <c r="B24" s="1821"/>
      <c r="C24" s="1821"/>
      <c r="D24" s="1821"/>
      <c r="E24" s="1821"/>
      <c r="F24" s="1821"/>
      <c r="G24" s="1798" t="s">
        <v>2568</v>
      </c>
      <c r="H24" s="1820"/>
    </row>
    <row r="25" spans="1:11" s="1826" customFormat="1" ht="37.5" customHeight="1">
      <c r="A25" s="5427" t="s">
        <v>1420</v>
      </c>
      <c r="B25" s="5427"/>
      <c r="C25" s="5428"/>
      <c r="D25" s="1823" t="s">
        <v>2600</v>
      </c>
      <c r="E25" s="1823" t="s">
        <v>2601</v>
      </c>
      <c r="F25" s="1823" t="s">
        <v>2602</v>
      </c>
      <c r="G25" s="1824" t="s">
        <v>2603</v>
      </c>
      <c r="H25" s="1825"/>
    </row>
    <row r="26" spans="1:11" s="1826" customFormat="1" ht="16.5" customHeight="1">
      <c r="A26" s="5429" t="s">
        <v>2604</v>
      </c>
      <c r="B26" s="5429"/>
      <c r="C26" s="5430"/>
      <c r="D26" s="1827">
        <v>68336</v>
      </c>
      <c r="E26" s="1828">
        <v>40191</v>
      </c>
      <c r="F26" s="1828">
        <v>11325</v>
      </c>
      <c r="G26" s="1829">
        <f>+E26/D26*100</f>
        <v>58.813802388199491</v>
      </c>
      <c r="H26" s="1825"/>
    </row>
    <row r="27" spans="1:11" s="1834" customFormat="1" ht="16.5" customHeight="1">
      <c r="A27" s="1830" t="s">
        <v>350</v>
      </c>
      <c r="B27" s="1831"/>
      <c r="C27" s="1832"/>
      <c r="D27" s="1827">
        <v>67571</v>
      </c>
      <c r="E27" s="1828">
        <v>40213</v>
      </c>
      <c r="F27" s="1828">
        <v>11488</v>
      </c>
      <c r="G27" s="1829">
        <f>+E27/D27*100</f>
        <v>59.512216779387607</v>
      </c>
      <c r="H27" s="1833"/>
    </row>
    <row r="28" spans="1:11" s="1834" customFormat="1" ht="16.5" customHeight="1">
      <c r="A28" s="1830" t="s">
        <v>351</v>
      </c>
      <c r="B28" s="1831"/>
      <c r="C28" s="1832"/>
      <c r="D28" s="1827">
        <v>66869</v>
      </c>
      <c r="E28" s="1828">
        <v>39798</v>
      </c>
      <c r="F28" s="1828">
        <v>11636</v>
      </c>
      <c r="G28" s="1829">
        <f>+E28/D28*100</f>
        <v>59.516367823655202</v>
      </c>
      <c r="H28" s="1833"/>
    </row>
    <row r="29" spans="1:11" s="1834" customFormat="1" ht="16.5" customHeight="1">
      <c r="A29" s="1830" t="s">
        <v>352</v>
      </c>
      <c r="B29" s="1831"/>
      <c r="C29" s="1832"/>
      <c r="D29" s="1827">
        <v>65925</v>
      </c>
      <c r="E29" s="1828">
        <v>39243</v>
      </c>
      <c r="F29" s="1828">
        <v>11948</v>
      </c>
      <c r="G29" s="1829">
        <f>+E29/D29*100</f>
        <v>59.526734926052328</v>
      </c>
      <c r="H29" s="1833"/>
    </row>
    <row r="30" spans="1:11" s="1834" customFormat="1" ht="16.5" customHeight="1" thickBot="1">
      <c r="A30" s="1835" t="s">
        <v>1469</v>
      </c>
      <c r="B30" s="1836"/>
      <c r="C30" s="1837"/>
      <c r="D30" s="1838">
        <v>64905</v>
      </c>
      <c r="E30" s="1839">
        <v>38896</v>
      </c>
      <c r="F30" s="1839">
        <v>12138</v>
      </c>
      <c r="G30" s="1840">
        <f>+E30/D30*100</f>
        <v>59.927586472536788</v>
      </c>
      <c r="H30" s="1833"/>
    </row>
    <row r="31" spans="1:11" s="1826" customFormat="1" ht="15" customHeight="1">
      <c r="A31" s="1831" t="s">
        <v>2605</v>
      </c>
      <c r="B31" s="1831"/>
      <c r="C31" s="1831"/>
      <c r="D31" s="1831"/>
      <c r="E31" s="1831"/>
      <c r="F31" s="1825"/>
      <c r="G31" s="1841" t="s">
        <v>2606</v>
      </c>
      <c r="H31" s="1825"/>
    </row>
  </sheetData>
  <mergeCells count="3">
    <mergeCell ref="A3:C3"/>
    <mergeCell ref="A25:C25"/>
    <mergeCell ref="A26:C26"/>
  </mergeCells>
  <phoneticPr fontId="2"/>
  <printOptions horizontalCentered="1"/>
  <pageMargins left="0.39370078740157483" right="0.39370078740157483" top="0.59055118110236227" bottom="0.59055118110236227" header="0.11811023622047245" footer="0.11811023622047245"/>
  <pageSetup paperSize="9" firstPageNumber="85" orientation="portrait" useFirstPageNumber="1" r:id="rId1"/>
  <headerFooter alignWithMargins="0">
    <oddFooter>&amp;C&amp;"ＭＳ 明朝,標準"&amp;10&amp;P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77C6A-D7F0-48E3-954E-57B1FE3FBD9F}">
  <sheetPr>
    <pageSetUpPr fitToPage="1"/>
  </sheetPr>
  <dimension ref="A1:F31"/>
  <sheetViews>
    <sheetView view="pageBreakPreview" topLeftCell="A22" zoomScaleNormal="100" zoomScaleSheetLayoutView="100" workbookViewId="0">
      <selection activeCell="J21" sqref="J21"/>
    </sheetView>
  </sheetViews>
  <sheetFormatPr defaultColWidth="9" defaultRowHeight="13"/>
  <cols>
    <col min="1" max="1" width="29.36328125" style="1846" bestFit="1" customWidth="1"/>
    <col min="2" max="2" width="15.90625" style="1846" customWidth="1"/>
    <col min="3" max="3" width="10.453125" style="1846" bestFit="1" customWidth="1"/>
    <col min="4" max="4" width="14.90625" style="1846" bestFit="1" customWidth="1"/>
    <col min="5" max="5" width="32.453125" style="1846" customWidth="1"/>
    <col min="6" max="6" width="9" style="1843"/>
    <col min="7" max="16384" width="9" style="1844"/>
  </cols>
  <sheetData>
    <row r="1" spans="1:6" ht="30" customHeight="1">
      <c r="A1" s="1842" t="s">
        <v>2607</v>
      </c>
      <c r="B1" s="1842"/>
      <c r="C1" s="1842"/>
      <c r="D1" s="1842"/>
      <c r="E1" s="1842"/>
    </row>
    <row r="2" spans="1:6" ht="15" customHeight="1" thickBot="1">
      <c r="A2" s="1845"/>
    </row>
    <row r="3" spans="1:6" ht="18.75" customHeight="1" thickTop="1" thickBot="1">
      <c r="A3" s="1847" t="s">
        <v>2608</v>
      </c>
      <c r="B3" s="1848" t="s">
        <v>2609</v>
      </c>
      <c r="C3" s="1848" t="s">
        <v>2610</v>
      </c>
      <c r="D3" s="1848" t="s">
        <v>2611</v>
      </c>
      <c r="E3" s="1849" t="s">
        <v>2612</v>
      </c>
      <c r="F3" s="1850"/>
    </row>
    <row r="4" spans="1:6" ht="52.5" thickTop="1">
      <c r="A4" s="1851" t="s">
        <v>2613</v>
      </c>
      <c r="B4" s="1852" t="s">
        <v>2614</v>
      </c>
      <c r="C4" s="1853">
        <v>3658.87</v>
      </c>
      <c r="D4" s="1852" t="s">
        <v>2615</v>
      </c>
      <c r="E4" s="1854" t="s">
        <v>2616</v>
      </c>
      <c r="F4" s="1850"/>
    </row>
    <row r="5" spans="1:6" ht="52">
      <c r="A5" s="1855" t="s">
        <v>2617</v>
      </c>
      <c r="B5" s="1856" t="s">
        <v>2618</v>
      </c>
      <c r="C5" s="1857">
        <v>2309.71</v>
      </c>
      <c r="D5" s="1856" t="s">
        <v>2619</v>
      </c>
      <c r="E5" s="1858" t="s">
        <v>2620</v>
      </c>
      <c r="F5" s="1850"/>
    </row>
    <row r="6" spans="1:6" ht="65">
      <c r="A6" s="1855" t="s">
        <v>2621</v>
      </c>
      <c r="B6" s="1856" t="s">
        <v>2614</v>
      </c>
      <c r="C6" s="1856">
        <v>915.24</v>
      </c>
      <c r="D6" s="1856" t="s">
        <v>2622</v>
      </c>
      <c r="E6" s="1858" t="s">
        <v>2623</v>
      </c>
      <c r="F6" s="1850"/>
    </row>
    <row r="7" spans="1:6" ht="52">
      <c r="A7" s="1855" t="s">
        <v>2624</v>
      </c>
      <c r="B7" s="1856" t="s">
        <v>2625</v>
      </c>
      <c r="C7" s="1857">
        <v>1738.36</v>
      </c>
      <c r="D7" s="1856" t="s">
        <v>2626</v>
      </c>
      <c r="E7" s="1858" t="s">
        <v>2627</v>
      </c>
      <c r="F7" s="1850"/>
    </row>
    <row r="8" spans="1:6" ht="33" customHeight="1">
      <c r="A8" s="1855" t="s">
        <v>2628</v>
      </c>
      <c r="B8" s="1856" t="s">
        <v>2629</v>
      </c>
      <c r="C8" s="1857">
        <v>1485.86</v>
      </c>
      <c r="D8" s="1856" t="s">
        <v>2630</v>
      </c>
      <c r="E8" s="1858" t="s">
        <v>2631</v>
      </c>
      <c r="F8" s="1850"/>
    </row>
    <row r="9" spans="1:6" ht="52">
      <c r="A9" s="1855" t="s">
        <v>2632</v>
      </c>
      <c r="B9" s="1856" t="s">
        <v>2629</v>
      </c>
      <c r="C9" s="1857">
        <v>5466.65</v>
      </c>
      <c r="D9" s="1856" t="s">
        <v>2633</v>
      </c>
      <c r="E9" s="1858" t="s">
        <v>2634</v>
      </c>
      <c r="F9" s="1850"/>
    </row>
    <row r="10" spans="1:6" ht="78">
      <c r="A10" s="1855" t="s">
        <v>2635</v>
      </c>
      <c r="B10" s="1856" t="s">
        <v>2636</v>
      </c>
      <c r="C10" s="1856">
        <v>108.14</v>
      </c>
      <c r="D10" s="1856" t="s">
        <v>2637</v>
      </c>
      <c r="E10" s="1858" t="s">
        <v>2638</v>
      </c>
      <c r="F10" s="1850"/>
    </row>
    <row r="11" spans="1:6" ht="39">
      <c r="A11" s="1855" t="s">
        <v>2639</v>
      </c>
      <c r="B11" s="1856" t="s">
        <v>2640</v>
      </c>
      <c r="C11" s="1856">
        <v>298.26</v>
      </c>
      <c r="D11" s="1856" t="s">
        <v>2641</v>
      </c>
      <c r="E11" s="1858" t="s">
        <v>2642</v>
      </c>
      <c r="F11" s="1850"/>
    </row>
    <row r="12" spans="1:6" ht="33" customHeight="1">
      <c r="A12" s="1855" t="s">
        <v>2643</v>
      </c>
      <c r="B12" s="1856" t="s">
        <v>2644</v>
      </c>
      <c r="C12" s="1856">
        <v>104</v>
      </c>
      <c r="D12" s="1856" t="s">
        <v>2645</v>
      </c>
      <c r="E12" s="1858" t="s">
        <v>2646</v>
      </c>
      <c r="F12" s="1850"/>
    </row>
    <row r="13" spans="1:6" ht="50" customHeight="1">
      <c r="A13" s="1855" t="s">
        <v>2647</v>
      </c>
      <c r="B13" s="1856" t="s">
        <v>2648</v>
      </c>
      <c r="C13" s="1856">
        <v>3.31</v>
      </c>
      <c r="D13" s="1856" t="s">
        <v>2649</v>
      </c>
      <c r="E13" s="1858" t="s">
        <v>2650</v>
      </c>
      <c r="F13" s="1850"/>
    </row>
    <row r="14" spans="1:6" ht="61.25" customHeight="1">
      <c r="A14" s="1855" t="s">
        <v>2651</v>
      </c>
      <c r="B14" s="1856" t="s">
        <v>2652</v>
      </c>
      <c r="C14" s="1856">
        <v>28.35</v>
      </c>
      <c r="D14" s="1856" t="s">
        <v>2653</v>
      </c>
      <c r="E14" s="1858" t="s">
        <v>2654</v>
      </c>
      <c r="F14" s="1859"/>
    </row>
    <row r="15" spans="1:6" ht="50" customHeight="1">
      <c r="A15" s="1855" t="s">
        <v>2655</v>
      </c>
      <c r="B15" s="1856" t="s">
        <v>2640</v>
      </c>
      <c r="C15" s="1856">
        <v>198</v>
      </c>
      <c r="D15" s="1856" t="s">
        <v>2656</v>
      </c>
      <c r="E15" s="1858" t="s">
        <v>2657</v>
      </c>
      <c r="F15" s="1850"/>
    </row>
    <row r="16" spans="1:6" ht="50" customHeight="1">
      <c r="A16" s="1855" t="s">
        <v>2658</v>
      </c>
      <c r="B16" s="1856" t="s">
        <v>2640</v>
      </c>
      <c r="C16" s="1856">
        <v>195.75</v>
      </c>
      <c r="D16" s="1856" t="s">
        <v>2659</v>
      </c>
      <c r="E16" s="1858" t="s">
        <v>2660</v>
      </c>
    </row>
    <row r="17" spans="1:6" ht="33" customHeight="1" thickBot="1">
      <c r="A17" s="1860" t="s">
        <v>2661</v>
      </c>
      <c r="B17" s="1861" t="s">
        <v>2662</v>
      </c>
      <c r="C17" s="1861">
        <v>73.2</v>
      </c>
      <c r="D17" s="1861" t="s">
        <v>2663</v>
      </c>
      <c r="E17" s="1862" t="s">
        <v>2664</v>
      </c>
    </row>
    <row r="18" spans="1:6" ht="13.25" customHeight="1">
      <c r="A18" s="1863"/>
      <c r="B18" s="1863"/>
      <c r="C18" s="1863"/>
      <c r="D18" s="1863"/>
      <c r="E18" s="1863"/>
    </row>
    <row r="19" spans="1:6" ht="11.4" customHeight="1" thickBot="1">
      <c r="A19" s="1864"/>
      <c r="B19" s="1864"/>
      <c r="C19" s="1864"/>
      <c r="D19" s="1864"/>
      <c r="E19" s="1864"/>
    </row>
    <row r="20" spans="1:6" ht="18.75" customHeight="1" thickTop="1" thickBot="1">
      <c r="A20" s="1847" t="s">
        <v>2608</v>
      </c>
      <c r="B20" s="1848" t="s">
        <v>2609</v>
      </c>
      <c r="C20" s="1848" t="s">
        <v>2610</v>
      </c>
      <c r="D20" s="1848" t="s">
        <v>2611</v>
      </c>
      <c r="E20" s="1849" t="s">
        <v>2612</v>
      </c>
    </row>
    <row r="21" spans="1:6" ht="104.5" thickTop="1">
      <c r="A21" s="1855" t="s">
        <v>2665</v>
      </c>
      <c r="B21" s="1856" t="s">
        <v>2666</v>
      </c>
      <c r="C21" s="1865" t="s">
        <v>2667</v>
      </c>
      <c r="D21" s="1856" t="s">
        <v>2668</v>
      </c>
      <c r="E21" s="1858" t="s">
        <v>2669</v>
      </c>
    </row>
    <row r="22" spans="1:6" ht="60" customHeight="1">
      <c r="A22" s="1855" t="s">
        <v>2670</v>
      </c>
      <c r="B22" s="1856" t="s">
        <v>2671</v>
      </c>
      <c r="C22" s="1865">
        <v>759.69</v>
      </c>
      <c r="D22" s="1856" t="s">
        <v>2672</v>
      </c>
      <c r="E22" s="1858" t="s">
        <v>2673</v>
      </c>
    </row>
    <row r="23" spans="1:6" ht="50" customHeight="1">
      <c r="A23" s="1855" t="s">
        <v>2674</v>
      </c>
      <c r="B23" s="1856" t="s">
        <v>2614</v>
      </c>
      <c r="C23" s="1866">
        <v>2165.3000000000002</v>
      </c>
      <c r="D23" s="1856" t="s">
        <v>2675</v>
      </c>
      <c r="E23" s="1858" t="s">
        <v>2676</v>
      </c>
    </row>
    <row r="24" spans="1:6" ht="65">
      <c r="A24" s="1855" t="s">
        <v>2677</v>
      </c>
      <c r="B24" s="1856" t="s">
        <v>2678</v>
      </c>
      <c r="C24" s="1865" t="s">
        <v>2679</v>
      </c>
      <c r="D24" s="1856" t="s">
        <v>2680</v>
      </c>
      <c r="E24" s="1858" t="s">
        <v>2681</v>
      </c>
    </row>
    <row r="25" spans="1:6" ht="117">
      <c r="A25" s="1855" t="s">
        <v>2682</v>
      </c>
      <c r="B25" s="1867" t="s">
        <v>2683</v>
      </c>
      <c r="C25" s="1868" t="s">
        <v>2684</v>
      </c>
      <c r="D25" s="1856" t="s">
        <v>2680</v>
      </c>
      <c r="E25" s="1858" t="s">
        <v>2685</v>
      </c>
    </row>
    <row r="26" spans="1:6" s="1869" customFormat="1" ht="104">
      <c r="A26" s="1855" t="s">
        <v>2686</v>
      </c>
      <c r="B26" s="1867" t="s">
        <v>2687</v>
      </c>
      <c r="C26" s="1868" t="s">
        <v>2688</v>
      </c>
      <c r="D26" s="1856" t="s">
        <v>2689</v>
      </c>
      <c r="E26" s="1858" t="s">
        <v>2690</v>
      </c>
      <c r="F26" s="1846"/>
    </row>
    <row r="27" spans="1:6" ht="91">
      <c r="A27" s="1855" t="s">
        <v>2691</v>
      </c>
      <c r="B27" s="1856" t="s">
        <v>2692</v>
      </c>
      <c r="C27" s="1857">
        <v>1441</v>
      </c>
      <c r="D27" s="1856" t="s">
        <v>2693</v>
      </c>
      <c r="E27" s="1858" t="s">
        <v>2694</v>
      </c>
      <c r="F27" s="1850"/>
    </row>
    <row r="28" spans="1:6" ht="65">
      <c r="A28" s="1855" t="s">
        <v>2695</v>
      </c>
      <c r="B28" s="1856" t="s">
        <v>2696</v>
      </c>
      <c r="C28" s="1856">
        <v>565.22</v>
      </c>
      <c r="D28" s="1856" t="s">
        <v>2697</v>
      </c>
      <c r="E28" s="1858" t="s">
        <v>2698</v>
      </c>
    </row>
    <row r="29" spans="1:6" ht="39">
      <c r="A29" s="1855" t="s">
        <v>2699</v>
      </c>
      <c r="B29" s="1856" t="s">
        <v>2700</v>
      </c>
      <c r="C29" s="1857">
        <v>5127.2299999999996</v>
      </c>
      <c r="D29" s="1856" t="s">
        <v>2701</v>
      </c>
      <c r="E29" s="1858" t="s">
        <v>2702</v>
      </c>
    </row>
    <row r="30" spans="1:6" ht="45" customHeight="1" thickBot="1">
      <c r="A30" s="1870" t="s">
        <v>2703</v>
      </c>
      <c r="B30" s="1871" t="s">
        <v>2614</v>
      </c>
      <c r="C30" s="1871">
        <v>938.31</v>
      </c>
      <c r="D30" s="1871" t="s">
        <v>2704</v>
      </c>
      <c r="E30" s="1872" t="s">
        <v>2705</v>
      </c>
    </row>
    <row r="31" spans="1:6" ht="45" customHeight="1">
      <c r="A31" s="1873"/>
      <c r="B31" s="1873"/>
      <c r="D31" s="1874"/>
      <c r="E31" s="1875"/>
    </row>
  </sheetData>
  <phoneticPr fontId="2"/>
  <printOptions horizontalCentered="1"/>
  <pageMargins left="0.39370078740157483" right="0.39370078740157483" top="0.59055118110236227" bottom="0.59055118110236227" header="0.11811023622047245" footer="0.11811023622047245"/>
  <pageSetup paperSize="9" scale="94" firstPageNumber="86" fitToHeight="0" orientation="portrait" useFirstPageNumber="1" r:id="rId1"/>
  <headerFooter alignWithMargins="0">
    <oddFooter>&amp;C&amp;"ＭＳ 明朝,標準"&amp;10&amp;P</oddFooter>
  </headerFooter>
  <rowBreaks count="1" manualBreakCount="1">
    <brk id="18" max="4"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FD1D4-8AC1-4F2F-9224-BC4ED1424CB0}">
  <sheetPr>
    <pageSetUpPr fitToPage="1"/>
  </sheetPr>
  <dimension ref="A1:E148"/>
  <sheetViews>
    <sheetView showGridLines="0" view="pageLayout" topLeftCell="A115" zoomScaleNormal="100" zoomScaleSheetLayoutView="100" workbookViewId="0">
      <selection activeCell="J21" sqref="J21"/>
    </sheetView>
  </sheetViews>
  <sheetFormatPr defaultColWidth="9" defaultRowHeight="13"/>
  <cols>
    <col min="1" max="1" width="24" style="1878" customWidth="1"/>
    <col min="2" max="2" width="25.36328125" style="1878" customWidth="1"/>
    <col min="3" max="3" width="16.6328125" style="1879" bestFit="1" customWidth="1"/>
    <col min="4" max="4" width="14.90625" style="1878" bestFit="1" customWidth="1"/>
    <col min="5" max="5" width="26.453125" style="1880" bestFit="1" customWidth="1"/>
    <col min="6" max="16384" width="9" style="1878"/>
  </cols>
  <sheetData>
    <row r="1" spans="1:5" s="1876" customFormat="1" ht="30" customHeight="1">
      <c r="A1" s="1842" t="s">
        <v>2706</v>
      </c>
      <c r="B1" s="1842"/>
      <c r="C1" s="1842"/>
      <c r="D1" s="1842"/>
      <c r="E1" s="1842"/>
    </row>
    <row r="2" spans="1:5" ht="15" customHeight="1" thickBot="1">
      <c r="A2" s="1877"/>
    </row>
    <row r="3" spans="1:5" ht="18.75" customHeight="1" thickBot="1">
      <c r="A3" s="1881" t="s">
        <v>2608</v>
      </c>
      <c r="B3" s="1882" t="s">
        <v>2707</v>
      </c>
      <c r="C3" s="1883" t="s">
        <v>2610</v>
      </c>
      <c r="D3" s="1882" t="s">
        <v>2708</v>
      </c>
      <c r="E3" s="1884" t="s">
        <v>2612</v>
      </c>
    </row>
    <row r="4" spans="1:5" ht="15" customHeight="1" thickTop="1">
      <c r="A4" s="5440" t="s">
        <v>2709</v>
      </c>
      <c r="B4" s="1885" t="s">
        <v>2710</v>
      </c>
      <c r="C4" s="1886" t="s">
        <v>2711</v>
      </c>
      <c r="D4" s="1885" t="s">
        <v>2712</v>
      </c>
      <c r="E4" s="1887" t="s">
        <v>2713</v>
      </c>
    </row>
    <row r="5" spans="1:5" ht="15" customHeight="1">
      <c r="A5" s="5433"/>
      <c r="B5" s="1888" t="s">
        <v>2714</v>
      </c>
      <c r="C5" s="1889"/>
      <c r="D5" s="1888"/>
      <c r="E5" s="1890" t="s">
        <v>2715</v>
      </c>
    </row>
    <row r="6" spans="1:5" ht="15" customHeight="1">
      <c r="A6" s="5433"/>
      <c r="B6" s="1888" t="s">
        <v>2716</v>
      </c>
      <c r="C6" s="1889"/>
      <c r="D6" s="1888"/>
      <c r="E6" s="1890" t="s">
        <v>2717</v>
      </c>
    </row>
    <row r="7" spans="1:5" ht="15" customHeight="1">
      <c r="A7" s="5433"/>
      <c r="B7" s="1888"/>
      <c r="C7" s="1889"/>
      <c r="D7" s="1888"/>
      <c r="E7" s="1890" t="s">
        <v>2718</v>
      </c>
    </row>
    <row r="8" spans="1:5" ht="15" customHeight="1">
      <c r="A8" s="5433"/>
      <c r="B8" s="1888"/>
      <c r="C8" s="1889"/>
      <c r="D8" s="1888"/>
      <c r="E8" s="1890" t="s">
        <v>2719</v>
      </c>
    </row>
    <row r="9" spans="1:5" ht="15" customHeight="1">
      <c r="A9" s="5434"/>
      <c r="B9" s="1891"/>
      <c r="C9" s="1892"/>
      <c r="D9" s="1891"/>
      <c r="E9" s="1893" t="s">
        <v>2720</v>
      </c>
    </row>
    <row r="10" spans="1:5" ht="15" customHeight="1">
      <c r="A10" s="5432" t="s">
        <v>2721</v>
      </c>
      <c r="B10" s="1894" t="s">
        <v>2722</v>
      </c>
      <c r="C10" s="1895" t="s">
        <v>2723</v>
      </c>
      <c r="D10" s="1894" t="s">
        <v>2724</v>
      </c>
      <c r="E10" s="1896" t="s">
        <v>2725</v>
      </c>
    </row>
    <row r="11" spans="1:5" ht="15" customHeight="1">
      <c r="A11" s="5433"/>
      <c r="B11" s="1897" t="s">
        <v>2726</v>
      </c>
      <c r="C11" s="1889"/>
      <c r="D11" s="1897"/>
      <c r="E11" s="1898" t="s">
        <v>2727</v>
      </c>
    </row>
    <row r="12" spans="1:5" ht="15" customHeight="1">
      <c r="A12" s="5433"/>
      <c r="B12" s="1888" t="s">
        <v>2728</v>
      </c>
      <c r="C12" s="1889"/>
      <c r="D12" s="1897"/>
      <c r="E12" s="1898" t="s">
        <v>2729</v>
      </c>
    </row>
    <row r="13" spans="1:5" ht="15" customHeight="1">
      <c r="A13" s="5434"/>
      <c r="B13" s="1899"/>
      <c r="C13" s="1892"/>
      <c r="D13" s="1899"/>
      <c r="E13" s="1900" t="s">
        <v>2730</v>
      </c>
    </row>
    <row r="14" spans="1:5" ht="15" customHeight="1">
      <c r="A14" s="5432" t="s">
        <v>2731</v>
      </c>
      <c r="B14" s="1894" t="s">
        <v>2732</v>
      </c>
      <c r="C14" s="1901" t="s">
        <v>2733</v>
      </c>
      <c r="D14" s="1902" t="s">
        <v>2734</v>
      </c>
      <c r="E14" s="1896" t="s">
        <v>2735</v>
      </c>
    </row>
    <row r="15" spans="1:5" ht="15" customHeight="1">
      <c r="A15" s="5433"/>
      <c r="B15" s="1897" t="s">
        <v>2736</v>
      </c>
      <c r="C15" s="1889" t="s">
        <v>2737</v>
      </c>
      <c r="D15" s="1903"/>
      <c r="E15" s="1898" t="s">
        <v>2738</v>
      </c>
    </row>
    <row r="16" spans="1:5" ht="15" customHeight="1">
      <c r="A16" s="5433"/>
      <c r="B16" s="1897" t="s">
        <v>2739</v>
      </c>
      <c r="C16" s="1904" t="s">
        <v>2739</v>
      </c>
      <c r="D16" s="1903"/>
      <c r="E16" s="1898" t="s">
        <v>2740</v>
      </c>
    </row>
    <row r="17" spans="1:5" ht="15" customHeight="1">
      <c r="A17" s="5433"/>
      <c r="B17" s="1897" t="s">
        <v>2741</v>
      </c>
      <c r="C17" s="1889" t="s">
        <v>322</v>
      </c>
      <c r="D17" s="1903"/>
      <c r="E17" s="1905"/>
    </row>
    <row r="18" spans="1:5" ht="15" customHeight="1">
      <c r="A18" s="5433"/>
      <c r="B18" s="1897" t="s">
        <v>2742</v>
      </c>
      <c r="C18" s="1904" t="s">
        <v>2743</v>
      </c>
      <c r="D18" s="1903"/>
      <c r="E18" s="1905"/>
    </row>
    <row r="19" spans="1:5" ht="15" customHeight="1">
      <c r="A19" s="5433"/>
      <c r="B19" s="1897" t="s">
        <v>2744</v>
      </c>
      <c r="C19" s="1889" t="s">
        <v>2745</v>
      </c>
      <c r="D19" s="1903"/>
      <c r="E19" s="1905"/>
    </row>
    <row r="20" spans="1:5" ht="15" customHeight="1">
      <c r="A20" s="5433"/>
      <c r="B20" s="1897"/>
      <c r="C20" s="1904" t="s">
        <v>2746</v>
      </c>
      <c r="D20" s="1903"/>
      <c r="E20" s="1905"/>
    </row>
    <row r="21" spans="1:5" ht="15" customHeight="1">
      <c r="A21" s="5434"/>
      <c r="B21" s="1899"/>
      <c r="C21" s="1892" t="s">
        <v>2747</v>
      </c>
      <c r="D21" s="1906"/>
      <c r="E21" s="1907"/>
    </row>
    <row r="22" spans="1:5" ht="15" customHeight="1">
      <c r="A22" s="5432" t="s">
        <v>2748</v>
      </c>
      <c r="B22" s="1897" t="s">
        <v>2749</v>
      </c>
      <c r="C22" s="1908" t="s">
        <v>2733</v>
      </c>
      <c r="D22" s="1902" t="s">
        <v>2750</v>
      </c>
      <c r="E22" s="1909" t="s">
        <v>2751</v>
      </c>
    </row>
    <row r="23" spans="1:5" ht="15" customHeight="1">
      <c r="A23" s="5433"/>
      <c r="B23" s="1897" t="s">
        <v>2752</v>
      </c>
      <c r="C23" s="1889" t="s">
        <v>2753</v>
      </c>
      <c r="D23" s="1903"/>
      <c r="E23" s="1905" t="s">
        <v>2754</v>
      </c>
    </row>
    <row r="24" spans="1:5" ht="15" customHeight="1">
      <c r="A24" s="5433"/>
      <c r="B24" s="1897" t="s">
        <v>2755</v>
      </c>
      <c r="C24" s="1908" t="s">
        <v>2756</v>
      </c>
      <c r="D24" s="1903"/>
      <c r="E24" s="1905" t="s">
        <v>2757</v>
      </c>
    </row>
    <row r="25" spans="1:5" ht="15" customHeight="1">
      <c r="A25" s="5433"/>
      <c r="B25" s="1897" t="s">
        <v>2758</v>
      </c>
      <c r="C25" s="1889" t="s">
        <v>2759</v>
      </c>
      <c r="D25" s="1903"/>
      <c r="E25" s="1905" t="s">
        <v>2760</v>
      </c>
    </row>
    <row r="26" spans="1:5" ht="15" customHeight="1">
      <c r="A26" s="5433"/>
      <c r="B26" s="1897" t="s">
        <v>2761</v>
      </c>
      <c r="C26" s="1904" t="s">
        <v>2746</v>
      </c>
      <c r="D26" s="1903"/>
      <c r="E26" s="1905" t="s">
        <v>2762</v>
      </c>
    </row>
    <row r="27" spans="1:5" ht="15" customHeight="1">
      <c r="A27" s="5434"/>
      <c r="B27" s="1897"/>
      <c r="C27" s="1889" t="s">
        <v>2763</v>
      </c>
      <c r="D27" s="1903"/>
      <c r="E27" s="1907"/>
    </row>
    <row r="28" spans="1:5" ht="15" customHeight="1">
      <c r="A28" s="5432" t="s">
        <v>2764</v>
      </c>
      <c r="B28" s="1902" t="s">
        <v>2765</v>
      </c>
      <c r="C28" s="1895" t="s">
        <v>2766</v>
      </c>
      <c r="D28" s="1894" t="s">
        <v>2767</v>
      </c>
      <c r="E28" s="1905" t="s">
        <v>2768</v>
      </c>
    </row>
    <row r="29" spans="1:5" ht="15" customHeight="1">
      <c r="A29" s="5433"/>
      <c r="B29" s="1903" t="s">
        <v>2769</v>
      </c>
      <c r="C29" s="1908"/>
      <c r="D29" s="1897"/>
      <c r="E29" s="1905"/>
    </row>
    <row r="30" spans="1:5" ht="15" customHeight="1">
      <c r="A30" s="5433"/>
      <c r="B30" s="1910"/>
      <c r="C30" s="1908"/>
      <c r="D30" s="1897"/>
      <c r="E30" s="1907"/>
    </row>
    <row r="31" spans="1:5" ht="15" customHeight="1">
      <c r="A31" s="5432" t="s">
        <v>2770</v>
      </c>
      <c r="B31" s="1894" t="s">
        <v>2771</v>
      </c>
      <c r="C31" s="1895" t="s">
        <v>2772</v>
      </c>
      <c r="D31" s="1911" t="s">
        <v>2773</v>
      </c>
      <c r="E31" s="1905" t="s">
        <v>2774</v>
      </c>
    </row>
    <row r="32" spans="1:5" ht="15" customHeight="1">
      <c r="A32" s="5433"/>
      <c r="B32" s="1897" t="s">
        <v>2775</v>
      </c>
      <c r="C32" s="1889"/>
      <c r="D32" s="1912"/>
      <c r="E32" s="1905"/>
    </row>
    <row r="33" spans="1:5" ht="15" customHeight="1">
      <c r="A33" s="5434"/>
      <c r="B33" s="1899" t="s">
        <v>2776</v>
      </c>
      <c r="C33" s="1913"/>
      <c r="D33" s="1914"/>
      <c r="E33" s="1907"/>
    </row>
    <row r="34" spans="1:5" ht="15" customHeight="1">
      <c r="A34" s="5432" t="s">
        <v>2777</v>
      </c>
      <c r="B34" s="1894" t="s">
        <v>2778</v>
      </c>
      <c r="C34" s="1895" t="s">
        <v>2779</v>
      </c>
      <c r="D34" s="1902" t="s">
        <v>2780</v>
      </c>
      <c r="E34" s="1909" t="s">
        <v>2781</v>
      </c>
    </row>
    <row r="35" spans="1:5" ht="15" customHeight="1">
      <c r="A35" s="5433"/>
      <c r="B35" s="1897" t="s">
        <v>2782</v>
      </c>
      <c r="C35" s="1904"/>
      <c r="D35" s="1903"/>
      <c r="E35" s="1905" t="s">
        <v>2754</v>
      </c>
    </row>
    <row r="36" spans="1:5" ht="15" customHeight="1">
      <c r="A36" s="5433"/>
      <c r="B36" s="1897" t="s">
        <v>2783</v>
      </c>
      <c r="C36" s="1904"/>
      <c r="D36" s="1903"/>
      <c r="E36" s="1905" t="s">
        <v>2784</v>
      </c>
    </row>
    <row r="37" spans="1:5" ht="15" customHeight="1">
      <c r="A37" s="5433"/>
      <c r="B37" s="1897" t="s">
        <v>2785</v>
      </c>
      <c r="C37" s="1904"/>
      <c r="D37" s="1903"/>
      <c r="E37" s="1905" t="s">
        <v>2786</v>
      </c>
    </row>
    <row r="38" spans="1:5" ht="15" customHeight="1">
      <c r="A38" s="5433"/>
      <c r="B38" s="1897" t="s">
        <v>2783</v>
      </c>
      <c r="C38" s="1904"/>
      <c r="D38" s="1903"/>
      <c r="E38" s="1915"/>
    </row>
    <row r="39" spans="1:5" ht="15" customHeight="1">
      <c r="A39" s="5432" t="s">
        <v>2787</v>
      </c>
      <c r="B39" s="1916" t="s">
        <v>2788</v>
      </c>
      <c r="C39" s="1916" t="s">
        <v>2789</v>
      </c>
      <c r="D39" s="1916" t="s">
        <v>2790</v>
      </c>
      <c r="E39" s="1917" t="s">
        <v>2791</v>
      </c>
    </row>
    <row r="40" spans="1:5" ht="15" customHeight="1">
      <c r="A40" s="5433"/>
      <c r="B40" s="1918" t="s">
        <v>2792</v>
      </c>
      <c r="C40" s="1919" t="s">
        <v>2793</v>
      </c>
      <c r="D40" s="1918"/>
      <c r="E40" s="1920" t="s">
        <v>2794</v>
      </c>
    </row>
    <row r="41" spans="1:5" ht="15" customHeight="1">
      <c r="A41" s="5433"/>
      <c r="B41" s="1918" t="s">
        <v>2795</v>
      </c>
      <c r="C41" s="1918" t="s">
        <v>2796</v>
      </c>
      <c r="D41" s="1918"/>
      <c r="E41" s="1920" t="s">
        <v>2797</v>
      </c>
    </row>
    <row r="42" spans="1:5" ht="15" customHeight="1">
      <c r="A42" s="5433"/>
      <c r="B42" s="1918" t="s">
        <v>2798</v>
      </c>
      <c r="C42" s="1919" t="s">
        <v>2799</v>
      </c>
      <c r="D42" s="1918"/>
      <c r="E42" s="1920" t="s">
        <v>2800</v>
      </c>
    </row>
    <row r="43" spans="1:5" ht="15" customHeight="1">
      <c r="A43" s="5433"/>
      <c r="B43" s="1918" t="s">
        <v>2801</v>
      </c>
      <c r="C43" s="1918" t="s">
        <v>2802</v>
      </c>
      <c r="D43" s="1918"/>
      <c r="E43" s="1920" t="s">
        <v>2803</v>
      </c>
    </row>
    <row r="44" spans="1:5" ht="15" customHeight="1">
      <c r="A44" s="5433"/>
      <c r="B44" s="1918" t="s">
        <v>2804</v>
      </c>
      <c r="C44" s="1921" t="s">
        <v>2805</v>
      </c>
      <c r="D44" s="1918"/>
      <c r="E44" s="1920" t="s">
        <v>2806</v>
      </c>
    </row>
    <row r="45" spans="1:5" ht="15" customHeight="1">
      <c r="A45" s="5433"/>
      <c r="B45" s="1918" t="s">
        <v>2807</v>
      </c>
      <c r="C45" s="1918"/>
      <c r="D45" s="1918"/>
      <c r="E45" s="1920" t="s">
        <v>2808</v>
      </c>
    </row>
    <row r="46" spans="1:5" ht="15" customHeight="1">
      <c r="A46" s="5433"/>
      <c r="B46" s="1918" t="s">
        <v>2809</v>
      </c>
      <c r="C46" s="1918"/>
      <c r="D46" s="1918"/>
      <c r="E46" s="1920" t="s">
        <v>2810</v>
      </c>
    </row>
    <row r="47" spans="1:5" ht="15" customHeight="1">
      <c r="A47" s="5433"/>
      <c r="B47" s="1918" t="s">
        <v>2811</v>
      </c>
      <c r="C47" s="1918"/>
      <c r="D47" s="1918"/>
      <c r="E47" s="1920"/>
    </row>
    <row r="48" spans="1:5" ht="15" customHeight="1">
      <c r="A48" s="5434"/>
      <c r="B48" s="1918" t="s">
        <v>2812</v>
      </c>
      <c r="C48" s="1922"/>
      <c r="D48" s="1922"/>
      <c r="E48" s="1923"/>
    </row>
    <row r="49" spans="1:5" ht="15" customHeight="1">
      <c r="A49" s="5432" t="s">
        <v>2813</v>
      </c>
      <c r="B49" s="1924" t="s">
        <v>2814</v>
      </c>
      <c r="C49" s="1895" t="s">
        <v>2815</v>
      </c>
      <c r="D49" s="1902" t="s">
        <v>2816</v>
      </c>
      <c r="E49" s="1905" t="s">
        <v>2817</v>
      </c>
    </row>
    <row r="50" spans="1:5" ht="15" customHeight="1">
      <c r="A50" s="5433"/>
      <c r="B50" s="1888" t="s">
        <v>2818</v>
      </c>
      <c r="C50" s="1904"/>
      <c r="D50" s="1903"/>
      <c r="E50" s="1905" t="s">
        <v>2786</v>
      </c>
    </row>
    <row r="51" spans="1:5" ht="15" customHeight="1">
      <c r="A51" s="5433"/>
      <c r="B51" s="1888" t="s">
        <v>2819</v>
      </c>
      <c r="C51" s="1904"/>
      <c r="D51" s="1903"/>
      <c r="E51" s="1905" t="s">
        <v>2820</v>
      </c>
    </row>
    <row r="52" spans="1:5" ht="15" customHeight="1">
      <c r="A52" s="5433"/>
      <c r="B52" s="1888"/>
      <c r="C52" s="1904"/>
      <c r="D52" s="1903"/>
      <c r="E52" s="1905" t="s">
        <v>2821</v>
      </c>
    </row>
    <row r="53" spans="1:5" ht="15" customHeight="1" thickBot="1">
      <c r="A53" s="5436"/>
      <c r="B53" s="1925"/>
      <c r="C53" s="1926"/>
      <c r="D53" s="1927"/>
      <c r="E53" s="1928"/>
    </row>
    <row r="54" spans="1:5" ht="15" customHeight="1">
      <c r="A54" s="5433" t="s">
        <v>2822</v>
      </c>
      <c r="B54" s="1903" t="s">
        <v>2823</v>
      </c>
      <c r="C54" s="1904" t="s">
        <v>2824</v>
      </c>
      <c r="D54" s="1903" t="s">
        <v>2825</v>
      </c>
      <c r="E54" s="1905" t="s">
        <v>2826</v>
      </c>
    </row>
    <row r="55" spans="1:5" ht="15" customHeight="1">
      <c r="A55" s="5433"/>
      <c r="B55" s="1903"/>
      <c r="C55" s="1889" t="s">
        <v>2827</v>
      </c>
      <c r="D55" s="1903"/>
      <c r="E55" s="1905" t="s">
        <v>2828</v>
      </c>
    </row>
    <row r="56" spans="1:5" ht="15" customHeight="1">
      <c r="A56" s="5433"/>
      <c r="B56" s="1903"/>
      <c r="C56" s="1904" t="s">
        <v>2829</v>
      </c>
      <c r="D56" s="1903"/>
      <c r="E56" s="1905" t="s">
        <v>2830</v>
      </c>
    </row>
    <row r="57" spans="1:5" ht="15" customHeight="1">
      <c r="A57" s="5433"/>
      <c r="B57" s="1903"/>
      <c r="C57" s="1889" t="s">
        <v>2831</v>
      </c>
      <c r="D57" s="1903"/>
      <c r="E57" s="1905" t="s">
        <v>2832</v>
      </c>
    </row>
    <row r="58" spans="1:5" ht="15" customHeight="1">
      <c r="A58" s="5434"/>
      <c r="B58" s="1906"/>
      <c r="C58" s="1892"/>
      <c r="D58" s="1906"/>
      <c r="E58" s="1907" t="s">
        <v>2833</v>
      </c>
    </row>
    <row r="59" spans="1:5" ht="15" customHeight="1">
      <c r="A59" s="5437" t="s">
        <v>2834</v>
      </c>
      <c r="B59" s="1894" t="s">
        <v>2835</v>
      </c>
      <c r="C59" s="1901" t="s">
        <v>2836</v>
      </c>
      <c r="D59" s="1902" t="s">
        <v>2837</v>
      </c>
      <c r="E59" s="1909" t="s">
        <v>2838</v>
      </c>
    </row>
    <row r="60" spans="1:5" ht="15" customHeight="1">
      <c r="A60" s="5438"/>
      <c r="B60" s="1897" t="s">
        <v>2839</v>
      </c>
      <c r="C60" s="1889" t="s">
        <v>2840</v>
      </c>
      <c r="D60" s="1903"/>
      <c r="E60" s="1905" t="s">
        <v>2841</v>
      </c>
    </row>
    <row r="61" spans="1:5" ht="15" customHeight="1">
      <c r="A61" s="5438"/>
      <c r="B61" s="1897" t="s">
        <v>2842</v>
      </c>
      <c r="C61" s="1904" t="s">
        <v>2843</v>
      </c>
      <c r="D61" s="1903"/>
      <c r="E61" s="1905" t="s">
        <v>2844</v>
      </c>
    </row>
    <row r="62" spans="1:5" ht="15" customHeight="1">
      <c r="A62" s="5438"/>
      <c r="B62" s="1897" t="s">
        <v>2845</v>
      </c>
      <c r="C62" s="1889" t="s">
        <v>2846</v>
      </c>
      <c r="D62" s="1903"/>
      <c r="E62" s="1905" t="s">
        <v>2847</v>
      </c>
    </row>
    <row r="63" spans="1:5" ht="15" customHeight="1">
      <c r="A63" s="5438"/>
      <c r="B63" s="1903" t="s">
        <v>2848</v>
      </c>
      <c r="C63" s="1904" t="s">
        <v>2849</v>
      </c>
      <c r="D63" s="1903"/>
      <c r="E63" s="1905" t="s">
        <v>2850</v>
      </c>
    </row>
    <row r="64" spans="1:5" ht="15" customHeight="1">
      <c r="A64" s="5438"/>
      <c r="B64" s="1897" t="s">
        <v>2851</v>
      </c>
      <c r="C64" s="1889" t="s">
        <v>2852</v>
      </c>
      <c r="D64" s="1903"/>
      <c r="E64" s="1905"/>
    </row>
    <row r="65" spans="1:5" ht="15" customHeight="1">
      <c r="A65" s="5438"/>
      <c r="B65" s="1897" t="s">
        <v>2853</v>
      </c>
      <c r="C65" s="1904"/>
      <c r="D65" s="1903"/>
      <c r="E65" s="1905"/>
    </row>
    <row r="66" spans="1:5" ht="15" customHeight="1">
      <c r="A66" s="5439"/>
      <c r="B66" s="1929" t="s">
        <v>2854</v>
      </c>
      <c r="C66" s="1930"/>
      <c r="D66" s="1906"/>
      <c r="E66" s="1907"/>
    </row>
    <row r="67" spans="1:5" ht="15" customHeight="1">
      <c r="A67" s="5432" t="s">
        <v>2855</v>
      </c>
      <c r="B67" s="1894" t="s">
        <v>2835</v>
      </c>
      <c r="C67" s="1895" t="s">
        <v>2856</v>
      </c>
      <c r="D67" s="1902" t="s">
        <v>2857</v>
      </c>
      <c r="E67" s="1909" t="s">
        <v>2844</v>
      </c>
    </row>
    <row r="68" spans="1:5" ht="15" customHeight="1">
      <c r="A68" s="5433"/>
      <c r="B68" s="1897" t="s">
        <v>2858</v>
      </c>
      <c r="C68" s="1904" t="s">
        <v>2739</v>
      </c>
      <c r="D68" s="1903"/>
      <c r="E68" s="1905" t="s">
        <v>2859</v>
      </c>
    </row>
    <row r="69" spans="1:5" ht="15" customHeight="1">
      <c r="A69" s="5433"/>
      <c r="B69" s="1888" t="s">
        <v>2860</v>
      </c>
      <c r="C69" s="1889" t="s">
        <v>2861</v>
      </c>
      <c r="D69" s="1903"/>
      <c r="E69" s="1905" t="s">
        <v>2862</v>
      </c>
    </row>
    <row r="70" spans="1:5" ht="15" customHeight="1">
      <c r="A70" s="5433"/>
      <c r="B70" s="1897" t="s">
        <v>2863</v>
      </c>
      <c r="C70" s="1904"/>
      <c r="D70" s="1903"/>
      <c r="E70" s="1905"/>
    </row>
    <row r="71" spans="1:5" ht="15" customHeight="1">
      <c r="A71" s="5433"/>
      <c r="B71" s="1897" t="s">
        <v>2739</v>
      </c>
      <c r="C71" s="1904"/>
      <c r="D71" s="1903"/>
      <c r="E71" s="1905"/>
    </row>
    <row r="72" spans="1:5" ht="15" customHeight="1">
      <c r="A72" s="5434"/>
      <c r="B72" s="1899" t="s">
        <v>2864</v>
      </c>
      <c r="C72" s="1892"/>
      <c r="D72" s="1906"/>
      <c r="E72" s="1907"/>
    </row>
    <row r="73" spans="1:5" ht="15" customHeight="1">
      <c r="A73" s="5432" t="s">
        <v>2865</v>
      </c>
      <c r="B73" s="1894" t="s">
        <v>2835</v>
      </c>
      <c r="C73" s="1895" t="s">
        <v>2866</v>
      </c>
      <c r="D73" s="1902" t="s">
        <v>2857</v>
      </c>
      <c r="E73" s="1909" t="s">
        <v>2867</v>
      </c>
    </row>
    <row r="74" spans="1:5" ht="15" customHeight="1">
      <c r="A74" s="5433"/>
      <c r="B74" s="1897" t="s">
        <v>2868</v>
      </c>
      <c r="C74" s="1904" t="s">
        <v>2869</v>
      </c>
      <c r="D74" s="1903"/>
      <c r="E74" s="1905"/>
    </row>
    <row r="75" spans="1:5" ht="15" customHeight="1">
      <c r="A75" s="5433"/>
      <c r="B75" s="1897" t="s">
        <v>2870</v>
      </c>
      <c r="C75" s="1889" t="s">
        <v>2871</v>
      </c>
      <c r="D75" s="1903"/>
      <c r="E75" s="1905"/>
    </row>
    <row r="76" spans="1:5" ht="15" customHeight="1">
      <c r="A76" s="5433"/>
      <c r="B76" s="1897" t="s">
        <v>2872</v>
      </c>
      <c r="C76" s="1904"/>
      <c r="D76" s="1903"/>
      <c r="E76" s="1905"/>
    </row>
    <row r="77" spans="1:5" ht="15" customHeight="1">
      <c r="A77" s="5433"/>
      <c r="B77" s="1897" t="s">
        <v>2873</v>
      </c>
      <c r="C77" s="1889"/>
      <c r="D77" s="1903"/>
      <c r="E77" s="1905"/>
    </row>
    <row r="78" spans="1:5" ht="15" customHeight="1">
      <c r="A78" s="5433"/>
      <c r="B78" s="1897" t="s">
        <v>2874</v>
      </c>
      <c r="C78" s="1931"/>
      <c r="D78" s="1903"/>
      <c r="E78" s="1905"/>
    </row>
    <row r="79" spans="1:5" ht="15" customHeight="1">
      <c r="A79" s="5433"/>
      <c r="B79" s="1897" t="s">
        <v>2875</v>
      </c>
      <c r="C79" s="1889"/>
      <c r="D79" s="1903"/>
      <c r="E79" s="1905"/>
    </row>
    <row r="80" spans="1:5" ht="15" customHeight="1">
      <c r="A80" s="5433"/>
      <c r="B80" s="1897" t="s">
        <v>2876</v>
      </c>
      <c r="C80" s="1904"/>
      <c r="D80" s="1903"/>
      <c r="E80" s="1905"/>
    </row>
    <row r="81" spans="1:5" ht="15" customHeight="1">
      <c r="A81" s="5433"/>
      <c r="B81" s="1897" t="s">
        <v>2869</v>
      </c>
      <c r="C81" s="1889"/>
      <c r="D81" s="1903"/>
      <c r="E81" s="1905"/>
    </row>
    <row r="82" spans="1:5" ht="15" customHeight="1">
      <c r="A82" s="5434"/>
      <c r="B82" s="1899" t="s">
        <v>2864</v>
      </c>
      <c r="C82" s="1892"/>
      <c r="D82" s="1906"/>
      <c r="E82" s="1907"/>
    </row>
    <row r="83" spans="1:5" ht="15" customHeight="1">
      <c r="A83" s="5433" t="s">
        <v>2877</v>
      </c>
      <c r="B83" s="1897" t="s">
        <v>2878</v>
      </c>
      <c r="C83" s="1889" t="s">
        <v>2879</v>
      </c>
      <c r="D83" s="1903" t="s">
        <v>2780</v>
      </c>
      <c r="E83" s="1905" t="s">
        <v>2880</v>
      </c>
    </row>
    <row r="84" spans="1:5" ht="15" customHeight="1">
      <c r="A84" s="5433"/>
      <c r="B84" s="1897" t="s">
        <v>2881</v>
      </c>
      <c r="C84" s="1904" t="s">
        <v>2882</v>
      </c>
      <c r="D84" s="1903"/>
      <c r="E84" s="1905" t="s">
        <v>2883</v>
      </c>
    </row>
    <row r="85" spans="1:5" ht="15" customHeight="1">
      <c r="A85" s="5433"/>
      <c r="B85" s="1897" t="s">
        <v>2884</v>
      </c>
      <c r="C85" s="1889" t="s">
        <v>2885</v>
      </c>
      <c r="D85" s="1903"/>
      <c r="E85" s="1905" t="s">
        <v>2886</v>
      </c>
    </row>
    <row r="86" spans="1:5" ht="15" customHeight="1">
      <c r="A86" s="5433"/>
      <c r="B86" s="1897" t="s">
        <v>2887</v>
      </c>
      <c r="C86" s="1931" t="s">
        <v>2888</v>
      </c>
      <c r="D86" s="1903"/>
      <c r="E86" s="1905" t="s">
        <v>2889</v>
      </c>
    </row>
    <row r="87" spans="1:5" ht="15" customHeight="1">
      <c r="A87" s="1932"/>
      <c r="B87" s="5435" t="s">
        <v>2890</v>
      </c>
      <c r="C87" s="1889" t="s">
        <v>2891</v>
      </c>
      <c r="D87" s="1903"/>
      <c r="E87" s="1905" t="s">
        <v>2892</v>
      </c>
    </row>
    <row r="88" spans="1:5" ht="15" customHeight="1">
      <c r="A88" s="1932"/>
      <c r="B88" s="5435"/>
      <c r="C88" s="1904" t="s">
        <v>2893</v>
      </c>
      <c r="D88" s="1903"/>
      <c r="E88" s="1905" t="s">
        <v>2894</v>
      </c>
    </row>
    <row r="89" spans="1:5" ht="15" customHeight="1">
      <c r="A89" s="1932"/>
      <c r="B89" s="5435"/>
      <c r="C89" s="1889" t="s">
        <v>2895</v>
      </c>
      <c r="D89" s="1903"/>
      <c r="E89" s="1905"/>
    </row>
    <row r="90" spans="1:5" ht="15" customHeight="1">
      <c r="A90" s="1932"/>
      <c r="B90" s="5435"/>
      <c r="C90" s="1904"/>
      <c r="D90" s="1903"/>
      <c r="E90" s="1905"/>
    </row>
    <row r="91" spans="1:5" ht="15" customHeight="1">
      <c r="A91" s="1932"/>
      <c r="B91" s="5435"/>
      <c r="C91" s="1904"/>
      <c r="D91" s="1903"/>
      <c r="E91" s="1905"/>
    </row>
    <row r="92" spans="1:5" ht="15" customHeight="1">
      <c r="A92" s="5432" t="s">
        <v>2896</v>
      </c>
      <c r="B92" s="1902" t="s">
        <v>2897</v>
      </c>
      <c r="C92" s="1895" t="s">
        <v>2898</v>
      </c>
      <c r="D92" s="1902" t="s">
        <v>2899</v>
      </c>
      <c r="E92" s="1909"/>
    </row>
    <row r="93" spans="1:5" ht="15" customHeight="1">
      <c r="A93" s="5433"/>
      <c r="B93" s="1903" t="s">
        <v>2900</v>
      </c>
      <c r="C93" s="1889" t="s">
        <v>2901</v>
      </c>
      <c r="D93" s="1903"/>
      <c r="E93" s="1905"/>
    </row>
    <row r="94" spans="1:5" ht="15" customHeight="1">
      <c r="A94" s="5433"/>
      <c r="B94" s="1903" t="s">
        <v>2902</v>
      </c>
      <c r="C94" s="1889" t="s">
        <v>2903</v>
      </c>
      <c r="D94" s="1903"/>
      <c r="E94" s="1905"/>
    </row>
    <row r="95" spans="1:5" ht="15" customHeight="1">
      <c r="A95" s="5434"/>
      <c r="B95" s="1906" t="s">
        <v>2904</v>
      </c>
      <c r="C95" s="1892" t="s">
        <v>2905</v>
      </c>
      <c r="D95" s="1906"/>
      <c r="E95" s="1907"/>
    </row>
    <row r="96" spans="1:5" ht="15" customHeight="1">
      <c r="A96" s="5432" t="s">
        <v>2906</v>
      </c>
      <c r="B96" s="1902" t="s">
        <v>2804</v>
      </c>
      <c r="C96" s="1895" t="s">
        <v>2907</v>
      </c>
      <c r="D96" s="1902" t="s">
        <v>2908</v>
      </c>
      <c r="E96" s="1909" t="s">
        <v>2909</v>
      </c>
    </row>
    <row r="97" spans="1:5" ht="15" customHeight="1">
      <c r="A97" s="5433"/>
      <c r="B97" s="1903" t="s">
        <v>2910</v>
      </c>
      <c r="C97" s="1904"/>
      <c r="D97" s="1903"/>
      <c r="E97" s="1905" t="s">
        <v>2911</v>
      </c>
    </row>
    <row r="98" spans="1:5" ht="15" customHeight="1">
      <c r="A98" s="5433"/>
      <c r="B98" s="1903"/>
      <c r="C98" s="1904"/>
      <c r="D98" s="1903"/>
      <c r="E98" s="1905" t="s">
        <v>2912</v>
      </c>
    </row>
    <row r="99" spans="1:5" ht="15" customHeight="1">
      <c r="A99" s="5433"/>
      <c r="B99" s="1903"/>
      <c r="C99" s="1904"/>
      <c r="D99" s="1903"/>
      <c r="E99" s="1905" t="s">
        <v>2913</v>
      </c>
    </row>
    <row r="100" spans="1:5" ht="15" customHeight="1">
      <c r="A100" s="5433"/>
      <c r="B100" s="1903"/>
      <c r="C100" s="1904"/>
      <c r="D100" s="1903"/>
      <c r="E100" s="1905" t="s">
        <v>2914</v>
      </c>
    </row>
    <row r="101" spans="1:5" ht="15" customHeight="1">
      <c r="A101" s="5433"/>
      <c r="B101" s="1903"/>
      <c r="C101" s="1904"/>
      <c r="D101" s="1903"/>
      <c r="E101" s="1905" t="s">
        <v>2915</v>
      </c>
    </row>
    <row r="102" spans="1:5" ht="15" customHeight="1">
      <c r="A102" s="5433"/>
      <c r="B102" s="1903"/>
      <c r="C102" s="1904"/>
      <c r="D102" s="1903"/>
      <c r="E102" s="1905" t="s">
        <v>2916</v>
      </c>
    </row>
    <row r="103" spans="1:5" ht="15" customHeight="1">
      <c r="A103" s="5433"/>
      <c r="B103" s="1903"/>
      <c r="C103" s="1904"/>
      <c r="D103" s="1903"/>
      <c r="E103" s="1905" t="s">
        <v>2917</v>
      </c>
    </row>
    <row r="104" spans="1:5" ht="15" customHeight="1">
      <c r="A104" s="5433"/>
      <c r="B104" s="1903"/>
      <c r="C104" s="1904"/>
      <c r="D104" s="1903"/>
      <c r="E104" s="1905" t="s">
        <v>2918</v>
      </c>
    </row>
    <row r="105" spans="1:5" ht="15" customHeight="1">
      <c r="A105" s="5433"/>
      <c r="B105" s="1903"/>
      <c r="C105" s="1904"/>
      <c r="D105" s="1903"/>
      <c r="E105" s="1905" t="s">
        <v>2919</v>
      </c>
    </row>
    <row r="106" spans="1:5" ht="15" customHeight="1">
      <c r="A106" s="5433"/>
      <c r="B106" s="1903"/>
      <c r="C106" s="1904"/>
      <c r="D106" s="1903"/>
      <c r="E106" s="1905" t="s">
        <v>2920</v>
      </c>
    </row>
    <row r="107" spans="1:5" ht="15" customHeight="1" thickBot="1">
      <c r="A107" s="5436"/>
      <c r="B107" s="1927"/>
      <c r="C107" s="1926"/>
      <c r="D107" s="1927"/>
      <c r="E107" s="1928" t="s">
        <v>2921</v>
      </c>
    </row>
    <row r="108" spans="1:5" ht="15" customHeight="1">
      <c r="A108" s="5433" t="s">
        <v>2922</v>
      </c>
      <c r="B108" s="1897" t="s">
        <v>2923</v>
      </c>
      <c r="C108" s="1889" t="s">
        <v>2924</v>
      </c>
      <c r="D108" s="1897" t="s">
        <v>2925</v>
      </c>
      <c r="E108" s="1898" t="s">
        <v>2926</v>
      </c>
    </row>
    <row r="109" spans="1:5" ht="15" customHeight="1">
      <c r="A109" s="5433"/>
      <c r="B109" s="1897" t="s">
        <v>2927</v>
      </c>
      <c r="C109" s="1889"/>
      <c r="D109" s="1897"/>
      <c r="E109" s="1898"/>
    </row>
    <row r="110" spans="1:5" ht="15" customHeight="1">
      <c r="A110" s="5433"/>
      <c r="B110" s="1897" t="s">
        <v>2928</v>
      </c>
      <c r="C110" s="1889" t="s">
        <v>2929</v>
      </c>
      <c r="D110" s="1897" t="s">
        <v>2930</v>
      </c>
      <c r="E110" s="1898" t="s">
        <v>2931</v>
      </c>
    </row>
    <row r="111" spans="1:5" ht="15" customHeight="1">
      <c r="A111" s="5433"/>
      <c r="B111" s="1897" t="s">
        <v>2932</v>
      </c>
      <c r="C111" s="1889"/>
      <c r="D111" s="1897"/>
      <c r="E111" s="1898" t="s">
        <v>2933</v>
      </c>
    </row>
    <row r="112" spans="1:5" ht="15" customHeight="1">
      <c r="A112" s="5433"/>
      <c r="B112" s="1897" t="s">
        <v>2934</v>
      </c>
      <c r="C112" s="1908"/>
      <c r="D112" s="1897"/>
      <c r="E112" s="1898"/>
    </row>
    <row r="113" spans="1:5" ht="15" customHeight="1">
      <c r="A113" s="5433"/>
      <c r="B113" s="1897" t="s">
        <v>2935</v>
      </c>
      <c r="C113" s="1889" t="s">
        <v>2936</v>
      </c>
      <c r="D113" s="1897" t="s">
        <v>2937</v>
      </c>
      <c r="E113" s="1898" t="s">
        <v>2938</v>
      </c>
    </row>
    <row r="114" spans="1:5" ht="15" customHeight="1">
      <c r="A114" s="5434"/>
      <c r="B114" s="1899" t="s">
        <v>2927</v>
      </c>
      <c r="C114" s="1892"/>
      <c r="D114" s="1899"/>
      <c r="E114" s="1900" t="s">
        <v>2939</v>
      </c>
    </row>
    <row r="115" spans="1:5" ht="15" customHeight="1">
      <c r="A115" s="5432" t="s">
        <v>2940</v>
      </c>
      <c r="B115" s="1894" t="s">
        <v>2941</v>
      </c>
      <c r="C115" s="1901" t="s">
        <v>2942</v>
      </c>
      <c r="D115" s="1894" t="s">
        <v>2943</v>
      </c>
      <c r="E115" s="1896" t="s">
        <v>2944</v>
      </c>
    </row>
    <row r="116" spans="1:5" ht="15" customHeight="1">
      <c r="A116" s="5433"/>
      <c r="B116" s="1897" t="s">
        <v>2945</v>
      </c>
      <c r="C116" s="1889" t="s">
        <v>2946</v>
      </c>
      <c r="D116" s="1897"/>
      <c r="E116" s="1898" t="s">
        <v>2715</v>
      </c>
    </row>
    <row r="117" spans="1:5" ht="15" customHeight="1">
      <c r="A117" s="5433"/>
      <c r="B117" s="1897" t="s">
        <v>2947</v>
      </c>
      <c r="C117" s="1904" t="s">
        <v>2948</v>
      </c>
      <c r="D117" s="1897"/>
      <c r="E117" s="1898" t="s">
        <v>2717</v>
      </c>
    </row>
    <row r="118" spans="1:5" ht="15" customHeight="1">
      <c r="A118" s="5433"/>
      <c r="B118" s="1897" t="s">
        <v>2949</v>
      </c>
      <c r="C118" s="1889" t="s">
        <v>2950</v>
      </c>
      <c r="D118" s="1897"/>
      <c r="E118" s="1898" t="s">
        <v>2951</v>
      </c>
    </row>
    <row r="119" spans="1:5" ht="15" customHeight="1">
      <c r="A119" s="5433"/>
      <c r="B119" s="1897"/>
      <c r="C119" s="1904" t="s">
        <v>2952</v>
      </c>
      <c r="D119" s="1897"/>
      <c r="E119" s="1898" t="s">
        <v>2953</v>
      </c>
    </row>
    <row r="120" spans="1:5" ht="15" customHeight="1">
      <c r="A120" s="5433"/>
      <c r="B120" s="1897"/>
      <c r="C120" s="1889" t="s">
        <v>2954</v>
      </c>
      <c r="D120" s="1897"/>
      <c r="E120" s="1898" t="s">
        <v>2955</v>
      </c>
    </row>
    <row r="121" spans="1:5" ht="15" customHeight="1">
      <c r="A121" s="1932"/>
      <c r="B121" s="1897"/>
      <c r="C121" s="1904" t="s">
        <v>2849</v>
      </c>
      <c r="D121" s="1897"/>
      <c r="E121" s="1898"/>
    </row>
    <row r="122" spans="1:5" ht="15" customHeight="1">
      <c r="A122" s="1932"/>
      <c r="B122" s="1897"/>
      <c r="C122" s="1889" t="s">
        <v>2956</v>
      </c>
      <c r="D122" s="1897"/>
      <c r="E122" s="1898"/>
    </row>
    <row r="123" spans="1:5" ht="15" customHeight="1">
      <c r="A123" s="5432" t="s">
        <v>2957</v>
      </c>
      <c r="B123" s="1902" t="s">
        <v>2958</v>
      </c>
      <c r="C123" s="1901" t="s">
        <v>2942</v>
      </c>
      <c r="D123" s="1902" t="s">
        <v>2959</v>
      </c>
      <c r="E123" s="1909" t="s">
        <v>2960</v>
      </c>
    </row>
    <row r="124" spans="1:5" ht="15" customHeight="1">
      <c r="A124" s="5433"/>
      <c r="B124" s="1903" t="s">
        <v>2961</v>
      </c>
      <c r="C124" s="1889" t="s">
        <v>2962</v>
      </c>
      <c r="D124" s="1903"/>
      <c r="E124" s="1898" t="s">
        <v>2963</v>
      </c>
    </row>
    <row r="125" spans="1:5" ht="15" customHeight="1">
      <c r="A125" s="5433"/>
      <c r="B125" s="1903"/>
      <c r="C125" s="1904" t="s">
        <v>2836</v>
      </c>
      <c r="D125" s="1903"/>
      <c r="E125" s="1898" t="s">
        <v>2964</v>
      </c>
    </row>
    <row r="126" spans="1:5" ht="15" customHeight="1">
      <c r="A126" s="5433"/>
      <c r="B126" s="1903"/>
      <c r="C126" s="1889" t="s">
        <v>2965</v>
      </c>
      <c r="D126" s="1903"/>
      <c r="E126" s="1898" t="s">
        <v>2963</v>
      </c>
    </row>
    <row r="127" spans="1:5" ht="15" customHeight="1">
      <c r="A127" s="5433"/>
      <c r="B127" s="1903"/>
      <c r="C127" s="1904" t="s">
        <v>2966</v>
      </c>
      <c r="D127" s="1903"/>
      <c r="E127" s="1898" t="s">
        <v>2967</v>
      </c>
    </row>
    <row r="128" spans="1:5" ht="15" customHeight="1">
      <c r="A128" s="5434"/>
      <c r="B128" s="1906"/>
      <c r="C128" s="1892" t="s">
        <v>2968</v>
      </c>
      <c r="D128" s="1906"/>
      <c r="E128" s="1900" t="s">
        <v>2969</v>
      </c>
    </row>
    <row r="129" spans="1:5" ht="15" customHeight="1">
      <c r="A129" s="5433" t="s">
        <v>2970</v>
      </c>
      <c r="B129" s="1897" t="s">
        <v>2971</v>
      </c>
      <c r="C129" s="1889" t="s">
        <v>2972</v>
      </c>
      <c r="D129" s="1897" t="s">
        <v>2973</v>
      </c>
      <c r="E129" s="1898" t="s">
        <v>2974</v>
      </c>
    </row>
    <row r="130" spans="1:5" ht="15" customHeight="1">
      <c r="A130" s="5433"/>
      <c r="B130" s="1897"/>
      <c r="C130" s="1889" t="s">
        <v>2975</v>
      </c>
      <c r="D130" s="1897"/>
      <c r="E130" s="1898" t="s">
        <v>2976</v>
      </c>
    </row>
    <row r="131" spans="1:5" ht="15" customHeight="1">
      <c r="A131" s="5433"/>
      <c r="B131" s="1897"/>
      <c r="C131" s="1889" t="s">
        <v>2802</v>
      </c>
      <c r="D131" s="1897"/>
      <c r="E131" s="1898" t="s">
        <v>2977</v>
      </c>
    </row>
    <row r="132" spans="1:5" ht="15" customHeight="1">
      <c r="A132" s="5434"/>
      <c r="B132" s="1899"/>
      <c r="C132" s="1892" t="s">
        <v>2978</v>
      </c>
      <c r="D132" s="1899"/>
      <c r="E132" s="1900" t="s">
        <v>2785</v>
      </c>
    </row>
    <row r="133" spans="1:5" ht="15" customHeight="1">
      <c r="A133" s="5432" t="s">
        <v>2979</v>
      </c>
      <c r="B133" s="1916" t="s">
        <v>2980</v>
      </c>
      <c r="C133" s="1901" t="s">
        <v>2981</v>
      </c>
      <c r="D133" s="1902" t="s">
        <v>2982</v>
      </c>
      <c r="E133" s="1896" t="s">
        <v>2739</v>
      </c>
    </row>
    <row r="134" spans="1:5" ht="15" customHeight="1">
      <c r="A134" s="5433"/>
      <c r="B134" s="1918" t="s">
        <v>2983</v>
      </c>
      <c r="C134" s="1889" t="s">
        <v>2984</v>
      </c>
      <c r="D134" s="1903"/>
      <c r="E134" s="1898" t="s">
        <v>2985</v>
      </c>
    </row>
    <row r="135" spans="1:5" ht="33" customHeight="1">
      <c r="A135" s="5433"/>
      <c r="B135" s="1933" t="s">
        <v>2986</v>
      </c>
      <c r="C135" s="1904" t="s">
        <v>2739</v>
      </c>
      <c r="D135" s="1903"/>
      <c r="E135" s="1898" t="s">
        <v>2987</v>
      </c>
    </row>
    <row r="136" spans="1:5" ht="33" customHeight="1">
      <c r="A136" s="5433"/>
      <c r="B136" s="1918" t="s">
        <v>2988</v>
      </c>
      <c r="C136" s="1889" t="s">
        <v>2989</v>
      </c>
      <c r="D136" s="1903"/>
      <c r="E136" s="1898" t="s">
        <v>2990</v>
      </c>
    </row>
    <row r="137" spans="1:5" ht="15" customHeight="1">
      <c r="A137" s="5433"/>
      <c r="B137" s="1918" t="s">
        <v>2991</v>
      </c>
      <c r="C137" s="1904"/>
      <c r="D137" s="1903"/>
      <c r="E137" s="1898" t="s">
        <v>2992</v>
      </c>
    </row>
    <row r="138" spans="1:5" ht="15" customHeight="1">
      <c r="A138" s="5433"/>
      <c r="B138" s="1903" t="s">
        <v>2993</v>
      </c>
      <c r="C138" s="1904"/>
      <c r="D138" s="1903"/>
      <c r="E138" s="1898"/>
    </row>
    <row r="139" spans="1:5" ht="15" customHeight="1">
      <c r="A139" s="5433"/>
      <c r="B139" s="1903"/>
      <c r="C139" s="1904"/>
      <c r="D139" s="1903"/>
      <c r="E139" s="1898"/>
    </row>
    <row r="140" spans="1:5" ht="15" customHeight="1">
      <c r="A140" s="5432" t="s">
        <v>2994</v>
      </c>
      <c r="B140" s="1894" t="s">
        <v>2995</v>
      </c>
      <c r="C140" s="1895" t="s">
        <v>2972</v>
      </c>
      <c r="D140" s="1894" t="s">
        <v>2996</v>
      </c>
      <c r="E140" s="1896"/>
    </row>
    <row r="141" spans="1:5" ht="15" customHeight="1">
      <c r="A141" s="5434"/>
      <c r="B141" s="1899" t="s">
        <v>2997</v>
      </c>
      <c r="C141" s="1892" t="s">
        <v>2998</v>
      </c>
      <c r="D141" s="1899"/>
      <c r="E141" s="1900"/>
    </row>
    <row r="142" spans="1:5" ht="15" customHeight="1">
      <c r="A142" s="5433" t="s">
        <v>2999</v>
      </c>
      <c r="B142" s="1897" t="s">
        <v>3000</v>
      </c>
      <c r="C142" s="1889" t="s">
        <v>3001</v>
      </c>
      <c r="D142" s="1897" t="s">
        <v>3002</v>
      </c>
      <c r="E142" s="1898"/>
    </row>
    <row r="143" spans="1:5" ht="15" customHeight="1">
      <c r="A143" s="5434"/>
      <c r="B143" s="1899" t="s">
        <v>3003</v>
      </c>
      <c r="C143" s="1892" t="s">
        <v>3004</v>
      </c>
      <c r="D143" s="1899"/>
      <c r="E143" s="1900"/>
    </row>
    <row r="144" spans="1:5" ht="15.75" customHeight="1">
      <c r="A144" s="1934" t="s">
        <v>3005</v>
      </c>
      <c r="B144" s="1903" t="s">
        <v>3006</v>
      </c>
      <c r="C144" s="1889" t="s">
        <v>2972</v>
      </c>
      <c r="D144" s="5431" t="s">
        <v>3007</v>
      </c>
      <c r="E144" s="1888" t="s">
        <v>3008</v>
      </c>
    </row>
    <row r="145" spans="1:5" ht="15.75" customHeight="1">
      <c r="A145" s="1932" t="s">
        <v>3009</v>
      </c>
      <c r="B145" s="1897" t="s">
        <v>3010</v>
      </c>
      <c r="C145" s="1889" t="s">
        <v>3011</v>
      </c>
      <c r="D145" s="5431"/>
      <c r="E145" s="1897" t="s">
        <v>3012</v>
      </c>
    </row>
    <row r="146" spans="1:5" ht="15.75" customHeight="1">
      <c r="A146" s="1932"/>
      <c r="B146" s="1897" t="s">
        <v>3013</v>
      </c>
      <c r="C146" s="1889"/>
      <c r="D146" s="1897"/>
      <c r="E146" s="1897" t="s">
        <v>3014</v>
      </c>
    </row>
    <row r="147" spans="1:5" ht="15.75" customHeight="1" thickBot="1">
      <c r="A147" s="1935"/>
      <c r="B147" s="1936"/>
      <c r="C147" s="1937"/>
      <c r="D147" s="1936"/>
      <c r="E147" s="1936" t="s">
        <v>3015</v>
      </c>
    </row>
    <row r="148" spans="1:5" ht="15" customHeight="1">
      <c r="E148" s="1938" t="s">
        <v>3016</v>
      </c>
    </row>
  </sheetData>
  <mergeCells count="25">
    <mergeCell ref="A31:A33"/>
    <mergeCell ref="A4:A9"/>
    <mergeCell ref="A10:A13"/>
    <mergeCell ref="A14:A21"/>
    <mergeCell ref="A22:A27"/>
    <mergeCell ref="A28:A30"/>
    <mergeCell ref="A108:A114"/>
    <mergeCell ref="A34:A38"/>
    <mergeCell ref="A39:A48"/>
    <mergeCell ref="A49:A53"/>
    <mergeCell ref="A54:A58"/>
    <mergeCell ref="A59:A66"/>
    <mergeCell ref="A67:A72"/>
    <mergeCell ref="A73:A82"/>
    <mergeCell ref="A83:A86"/>
    <mergeCell ref="B87:B91"/>
    <mergeCell ref="A92:A95"/>
    <mergeCell ref="A96:A107"/>
    <mergeCell ref="D144:D145"/>
    <mergeCell ref="A115:A120"/>
    <mergeCell ref="A123:A128"/>
    <mergeCell ref="A129:A132"/>
    <mergeCell ref="A133:A139"/>
    <mergeCell ref="A140:A141"/>
    <mergeCell ref="A142:A143"/>
  </mergeCells>
  <phoneticPr fontId="2"/>
  <printOptions horizontalCentered="1"/>
  <pageMargins left="0.39370078740157483" right="0.39370078740157483" top="0.59055118110236227" bottom="0.59055118110236227" header="0.11811023622047245" footer="0.11811023622047245"/>
  <pageSetup paperSize="9" scale="90" firstPageNumber="72" fitToHeight="0" orientation="portrait" r:id="rId1"/>
  <headerFooter alignWithMargins="0">
    <oddFooter>&amp;C&amp;"ＭＳ 明朝,標準"&amp;10&amp;P</oddFooter>
  </headerFooter>
  <rowBreaks count="2" manualBreakCount="2">
    <brk id="53" max="4" man="1"/>
    <brk id="107" max="4"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5514-9685-4E24-99BB-6AA4DD02DD1F}">
  <sheetPr>
    <pageSetUpPr fitToPage="1"/>
  </sheetPr>
  <dimension ref="A1:J27"/>
  <sheetViews>
    <sheetView view="pageLayout" zoomScaleNormal="80" zoomScaleSheetLayoutView="100" workbookViewId="0">
      <selection activeCell="F9" sqref="F9"/>
    </sheetView>
  </sheetViews>
  <sheetFormatPr defaultColWidth="9" defaultRowHeight="13"/>
  <cols>
    <col min="1" max="1" width="11.90625" style="1946" customWidth="1"/>
    <col min="2" max="8" width="9" style="1946"/>
    <col min="9" max="9" width="11.36328125" style="1946" customWidth="1"/>
    <col min="10" max="10" width="11" style="1946" customWidth="1"/>
    <col min="11" max="16384" width="9" style="1946"/>
  </cols>
  <sheetData>
    <row r="1" spans="1:10" s="1940" customFormat="1" ht="30" customHeight="1">
      <c r="A1" s="1939" t="s">
        <v>3017</v>
      </c>
      <c r="B1" s="1939"/>
      <c r="C1" s="1939"/>
      <c r="D1" s="1939"/>
      <c r="E1" s="1843"/>
      <c r="F1" s="1843"/>
      <c r="G1" s="1843"/>
      <c r="H1" s="1843"/>
      <c r="I1" s="1843"/>
      <c r="J1" s="1843"/>
    </row>
    <row r="2" spans="1:10" s="1945" customFormat="1" ht="15" customHeight="1" thickBot="1">
      <c r="A2" s="1941"/>
      <c r="B2" s="1941"/>
      <c r="C2" s="1941"/>
      <c r="D2" s="1941"/>
      <c r="E2" s="1941"/>
      <c r="F2" s="1941"/>
      <c r="G2" s="1941"/>
      <c r="H2" s="1942"/>
      <c r="I2" s="1943"/>
      <c r="J2" s="1944" t="s">
        <v>3018</v>
      </c>
    </row>
    <row r="3" spans="1:10" ht="18.75" customHeight="1">
      <c r="A3" s="5441" t="s">
        <v>3019</v>
      </c>
      <c r="B3" s="5443" t="s">
        <v>3020</v>
      </c>
      <c r="C3" s="5443"/>
      <c r="D3" s="5443"/>
      <c r="E3" s="5443" t="s">
        <v>3021</v>
      </c>
      <c r="F3" s="5445" t="s">
        <v>3022</v>
      </c>
      <c r="G3" s="5445"/>
      <c r="H3" s="5445"/>
      <c r="I3" s="5443" t="s">
        <v>3023</v>
      </c>
      <c r="J3" s="5447" t="s">
        <v>3024</v>
      </c>
    </row>
    <row r="4" spans="1:10" ht="18.75" customHeight="1">
      <c r="A4" s="5442"/>
      <c r="B4" s="1947" t="s">
        <v>838</v>
      </c>
      <c r="C4" s="1947" t="s">
        <v>3025</v>
      </c>
      <c r="D4" s="1947" t="s">
        <v>3026</v>
      </c>
      <c r="E4" s="5444"/>
      <c r="F4" s="1947" t="s">
        <v>838</v>
      </c>
      <c r="G4" s="1947" t="s">
        <v>379</v>
      </c>
      <c r="H4" s="1947" t="s">
        <v>380</v>
      </c>
      <c r="I4" s="5446"/>
      <c r="J4" s="5448"/>
    </row>
    <row r="5" spans="1:10" ht="16.5" customHeight="1">
      <c r="A5" s="1948" t="s">
        <v>3027</v>
      </c>
      <c r="B5" s="1949">
        <f t="shared" ref="B5:H5" si="0">SUM(B6:B23)</f>
        <v>309</v>
      </c>
      <c r="C5" s="1950">
        <f>SUM(C6:C23)</f>
        <v>264</v>
      </c>
      <c r="D5" s="1950">
        <f t="shared" si="0"/>
        <v>45</v>
      </c>
      <c r="E5" s="1949">
        <f>SUM(E6:E23)</f>
        <v>123</v>
      </c>
      <c r="F5" s="1949">
        <f t="shared" si="0"/>
        <v>2862</v>
      </c>
      <c r="G5" s="1950">
        <f t="shared" si="0"/>
        <v>1471</v>
      </c>
      <c r="H5" s="1950">
        <f t="shared" si="0"/>
        <v>1391</v>
      </c>
      <c r="I5" s="1951"/>
      <c r="J5" s="1951"/>
    </row>
    <row r="6" spans="1:10" ht="16.5" customHeight="1">
      <c r="A6" s="1952" t="s">
        <v>3028</v>
      </c>
      <c r="B6" s="1953">
        <v>32</v>
      </c>
      <c r="C6" s="1954">
        <v>24</v>
      </c>
      <c r="D6" s="1954">
        <v>8</v>
      </c>
      <c r="E6" s="1955">
        <v>11</v>
      </c>
      <c r="F6" s="1955">
        <v>319</v>
      </c>
      <c r="G6" s="1954">
        <v>170</v>
      </c>
      <c r="H6" s="1956">
        <v>149</v>
      </c>
      <c r="I6" s="1957" t="s">
        <v>3029</v>
      </c>
      <c r="J6" s="1956">
        <v>7713</v>
      </c>
    </row>
    <row r="7" spans="1:10" ht="16.5" customHeight="1">
      <c r="A7" s="1952" t="s">
        <v>3030</v>
      </c>
      <c r="B7" s="1953">
        <v>17</v>
      </c>
      <c r="C7" s="1956">
        <v>13</v>
      </c>
      <c r="D7" s="1956">
        <v>4</v>
      </c>
      <c r="E7" s="1958">
        <v>6</v>
      </c>
      <c r="F7" s="1958">
        <v>190</v>
      </c>
      <c r="G7" s="1956">
        <v>109</v>
      </c>
      <c r="H7" s="1956">
        <v>81</v>
      </c>
      <c r="I7" s="1957" t="s">
        <v>3029</v>
      </c>
      <c r="J7" s="1956">
        <v>5329</v>
      </c>
    </row>
    <row r="8" spans="1:10" ht="16.5" customHeight="1">
      <c r="A8" s="1952" t="s">
        <v>3031</v>
      </c>
      <c r="B8" s="1953">
        <v>8</v>
      </c>
      <c r="C8" s="1956">
        <v>6</v>
      </c>
      <c r="D8" s="1956">
        <v>2</v>
      </c>
      <c r="E8" s="1958">
        <v>3</v>
      </c>
      <c r="F8" s="1958">
        <v>21</v>
      </c>
      <c r="G8" s="1956">
        <v>9</v>
      </c>
      <c r="H8" s="1956">
        <v>12</v>
      </c>
      <c r="I8" s="1957" t="s">
        <v>3032</v>
      </c>
      <c r="J8" s="1956">
        <v>2108</v>
      </c>
    </row>
    <row r="9" spans="1:10" ht="16.5" customHeight="1">
      <c r="A9" s="1952" t="s">
        <v>3033</v>
      </c>
      <c r="B9" s="1953">
        <v>7</v>
      </c>
      <c r="C9" s="1956">
        <v>6</v>
      </c>
      <c r="D9" s="1956">
        <v>1</v>
      </c>
      <c r="E9" s="1958">
        <v>3</v>
      </c>
      <c r="F9" s="1958">
        <v>30</v>
      </c>
      <c r="G9" s="1956">
        <v>17</v>
      </c>
      <c r="H9" s="1956">
        <v>13</v>
      </c>
      <c r="I9" s="1957" t="s">
        <v>3029</v>
      </c>
      <c r="J9" s="1956">
        <v>2152</v>
      </c>
    </row>
    <row r="10" spans="1:10" ht="16.5" customHeight="1">
      <c r="A10" s="1952" t="s">
        <v>3034</v>
      </c>
      <c r="B10" s="1953">
        <v>11</v>
      </c>
      <c r="C10" s="1956">
        <v>10</v>
      </c>
      <c r="D10" s="1956">
        <v>1</v>
      </c>
      <c r="E10" s="1958">
        <v>5</v>
      </c>
      <c r="F10" s="1958">
        <v>47</v>
      </c>
      <c r="G10" s="1956">
        <v>18</v>
      </c>
      <c r="H10" s="1956">
        <v>29</v>
      </c>
      <c r="I10" s="1957" t="s">
        <v>3032</v>
      </c>
      <c r="J10" s="1956">
        <v>2242</v>
      </c>
    </row>
    <row r="11" spans="1:10" ht="16.5" customHeight="1">
      <c r="A11" s="1952" t="s">
        <v>3035</v>
      </c>
      <c r="B11" s="1953">
        <v>12</v>
      </c>
      <c r="C11" s="1956">
        <v>12</v>
      </c>
      <c r="D11" s="1956">
        <v>0</v>
      </c>
      <c r="E11" s="1958">
        <v>6</v>
      </c>
      <c r="F11" s="1958">
        <v>95</v>
      </c>
      <c r="G11" s="1956">
        <v>45</v>
      </c>
      <c r="H11" s="1956">
        <v>50</v>
      </c>
      <c r="I11" s="1957" t="s">
        <v>3029</v>
      </c>
      <c r="J11" s="1956">
        <v>2301</v>
      </c>
    </row>
    <row r="12" spans="1:10" ht="16.5" customHeight="1">
      <c r="A12" s="1952" t="s">
        <v>3036</v>
      </c>
      <c r="B12" s="1953">
        <v>18</v>
      </c>
      <c r="C12" s="1956">
        <v>15</v>
      </c>
      <c r="D12" s="1956">
        <v>3</v>
      </c>
      <c r="E12" s="1958">
        <v>6</v>
      </c>
      <c r="F12" s="1958">
        <v>192</v>
      </c>
      <c r="G12" s="1956">
        <v>95</v>
      </c>
      <c r="H12" s="1956">
        <v>97</v>
      </c>
      <c r="I12" s="1957" t="s">
        <v>3029</v>
      </c>
      <c r="J12" s="1956">
        <v>3975</v>
      </c>
    </row>
    <row r="13" spans="1:10" ht="16.5" customHeight="1">
      <c r="A13" s="1952" t="s">
        <v>3037</v>
      </c>
      <c r="B13" s="1953">
        <v>14</v>
      </c>
      <c r="C13" s="1956">
        <v>12</v>
      </c>
      <c r="D13" s="1956">
        <v>2</v>
      </c>
      <c r="E13" s="1958">
        <v>6</v>
      </c>
      <c r="F13" s="1958">
        <v>92</v>
      </c>
      <c r="G13" s="1956">
        <v>48</v>
      </c>
      <c r="H13" s="1956">
        <v>44</v>
      </c>
      <c r="I13" s="1957" t="s">
        <v>3029</v>
      </c>
      <c r="J13" s="1956">
        <v>2351</v>
      </c>
    </row>
    <row r="14" spans="1:10" ht="16.5" customHeight="1">
      <c r="A14" s="1952" t="s">
        <v>3038</v>
      </c>
      <c r="B14" s="1953">
        <v>13</v>
      </c>
      <c r="C14" s="1956">
        <v>11</v>
      </c>
      <c r="D14" s="1956">
        <v>2</v>
      </c>
      <c r="E14" s="1958">
        <v>6</v>
      </c>
      <c r="F14" s="1958">
        <v>106</v>
      </c>
      <c r="G14" s="1956">
        <v>53</v>
      </c>
      <c r="H14" s="1956">
        <v>53</v>
      </c>
      <c r="I14" s="1957" t="s">
        <v>3032</v>
      </c>
      <c r="J14" s="1956">
        <v>1759</v>
      </c>
    </row>
    <row r="15" spans="1:10" ht="16.5" customHeight="1">
      <c r="A15" s="1952" t="s">
        <v>3039</v>
      </c>
      <c r="B15" s="1953">
        <v>19</v>
      </c>
      <c r="C15" s="1956">
        <v>16</v>
      </c>
      <c r="D15" s="1956">
        <v>3</v>
      </c>
      <c r="E15" s="1958">
        <v>8</v>
      </c>
      <c r="F15" s="1958">
        <v>219</v>
      </c>
      <c r="G15" s="1956">
        <v>111</v>
      </c>
      <c r="H15" s="1956">
        <v>108</v>
      </c>
      <c r="I15" s="1957" t="s">
        <v>3032</v>
      </c>
      <c r="J15" s="1956">
        <v>2833</v>
      </c>
    </row>
    <row r="16" spans="1:10" ht="16.5" customHeight="1">
      <c r="A16" s="1952" t="s">
        <v>3040</v>
      </c>
      <c r="B16" s="1953">
        <v>15</v>
      </c>
      <c r="C16" s="1956">
        <v>13</v>
      </c>
      <c r="D16" s="1956">
        <v>2</v>
      </c>
      <c r="E16" s="1958">
        <v>6</v>
      </c>
      <c r="F16" s="1958">
        <v>126</v>
      </c>
      <c r="G16" s="1956">
        <v>69</v>
      </c>
      <c r="H16" s="1956">
        <v>57</v>
      </c>
      <c r="I16" s="1957" t="s">
        <v>3029</v>
      </c>
      <c r="J16" s="1956">
        <v>2803</v>
      </c>
    </row>
    <row r="17" spans="1:10" ht="16.5" customHeight="1">
      <c r="A17" s="1952" t="s">
        <v>3041</v>
      </c>
      <c r="B17" s="1953">
        <v>27</v>
      </c>
      <c r="C17" s="1956">
        <v>24</v>
      </c>
      <c r="D17" s="1956">
        <v>3</v>
      </c>
      <c r="E17" s="1958">
        <v>12</v>
      </c>
      <c r="F17" s="1958">
        <v>354</v>
      </c>
      <c r="G17" s="1956">
        <v>176</v>
      </c>
      <c r="H17" s="1956">
        <v>178</v>
      </c>
      <c r="I17" s="1957" t="s">
        <v>3029</v>
      </c>
      <c r="J17" s="1956">
        <v>4342</v>
      </c>
    </row>
    <row r="18" spans="1:10" ht="16.5" customHeight="1">
      <c r="A18" s="1952" t="s">
        <v>3042</v>
      </c>
      <c r="B18" s="1953">
        <v>43</v>
      </c>
      <c r="C18" s="1956">
        <v>39</v>
      </c>
      <c r="D18" s="1956">
        <v>4</v>
      </c>
      <c r="E18" s="1958">
        <v>17</v>
      </c>
      <c r="F18" s="1958">
        <v>522</v>
      </c>
      <c r="G18" s="1956">
        <v>256</v>
      </c>
      <c r="H18" s="1956">
        <v>266</v>
      </c>
      <c r="I18" s="1957" t="s">
        <v>3029</v>
      </c>
      <c r="J18" s="1956">
        <v>6751</v>
      </c>
    </row>
    <row r="19" spans="1:10" ht="16.5" customHeight="1">
      <c r="A19" s="1952" t="s">
        <v>3043</v>
      </c>
      <c r="B19" s="1953">
        <v>15</v>
      </c>
      <c r="C19" s="1956">
        <v>13</v>
      </c>
      <c r="D19" s="1956">
        <v>2</v>
      </c>
      <c r="E19" s="1958">
        <v>6</v>
      </c>
      <c r="F19" s="1958">
        <v>102</v>
      </c>
      <c r="G19" s="1956">
        <v>56</v>
      </c>
      <c r="H19" s="1956">
        <v>46</v>
      </c>
      <c r="I19" s="1957" t="s">
        <v>3029</v>
      </c>
      <c r="J19" s="1956">
        <v>1992</v>
      </c>
    </row>
    <row r="20" spans="1:10" ht="16.5" customHeight="1">
      <c r="A20" s="1952" t="s">
        <v>3044</v>
      </c>
      <c r="B20" s="1953">
        <v>10</v>
      </c>
      <c r="C20" s="1956">
        <v>9</v>
      </c>
      <c r="D20" s="1956">
        <v>1</v>
      </c>
      <c r="E20" s="1958">
        <v>4</v>
      </c>
      <c r="F20" s="1958">
        <v>40</v>
      </c>
      <c r="G20" s="1956">
        <v>23</v>
      </c>
      <c r="H20" s="1956">
        <v>17</v>
      </c>
      <c r="I20" s="1957" t="s">
        <v>3032</v>
      </c>
      <c r="J20" s="1956">
        <v>2203</v>
      </c>
    </row>
    <row r="21" spans="1:10" ht="16.5" customHeight="1">
      <c r="A21" s="1952" t="s">
        <v>3045</v>
      </c>
      <c r="B21" s="1953">
        <v>13</v>
      </c>
      <c r="C21" s="1956">
        <v>12</v>
      </c>
      <c r="D21" s="1956">
        <v>1</v>
      </c>
      <c r="E21" s="1958">
        <v>6</v>
      </c>
      <c r="F21" s="1958">
        <v>78</v>
      </c>
      <c r="G21" s="1956">
        <v>41</v>
      </c>
      <c r="H21" s="1956">
        <v>37</v>
      </c>
      <c r="I21" s="1957" t="s">
        <v>3032</v>
      </c>
      <c r="J21" s="1956">
        <v>2107</v>
      </c>
    </row>
    <row r="22" spans="1:10" ht="16.5" customHeight="1">
      <c r="A22" s="1952" t="s">
        <v>3046</v>
      </c>
      <c r="B22" s="1953">
        <v>19</v>
      </c>
      <c r="C22" s="1956">
        <v>15</v>
      </c>
      <c r="D22" s="1956">
        <v>4</v>
      </c>
      <c r="E22" s="1958">
        <v>6</v>
      </c>
      <c r="F22" s="1958">
        <v>191</v>
      </c>
      <c r="G22" s="1956">
        <v>105</v>
      </c>
      <c r="H22" s="1956">
        <v>86</v>
      </c>
      <c r="I22" s="1957" t="s">
        <v>3029</v>
      </c>
      <c r="J22" s="1956">
        <v>5338</v>
      </c>
    </row>
    <row r="23" spans="1:10" ht="16.5" customHeight="1" thickBot="1">
      <c r="A23" s="1959" t="s">
        <v>3047</v>
      </c>
      <c r="B23" s="1960">
        <v>16</v>
      </c>
      <c r="C23" s="1961">
        <v>14</v>
      </c>
      <c r="D23" s="1961">
        <v>2</v>
      </c>
      <c r="E23" s="1962">
        <v>6</v>
      </c>
      <c r="F23" s="1962">
        <v>138</v>
      </c>
      <c r="G23" s="1961">
        <v>70</v>
      </c>
      <c r="H23" s="1956">
        <v>68</v>
      </c>
      <c r="I23" s="1957" t="s">
        <v>3029</v>
      </c>
      <c r="J23" s="1956">
        <v>3267</v>
      </c>
    </row>
    <row r="24" spans="1:10" ht="15" customHeight="1">
      <c r="A24" s="1941"/>
      <c r="B24" s="1941"/>
      <c r="C24" s="1941"/>
      <c r="D24" s="1941"/>
      <c r="E24" s="1963"/>
      <c r="F24" s="1941"/>
      <c r="G24" s="1942"/>
      <c r="H24" s="1964"/>
      <c r="I24" s="1964"/>
      <c r="J24" s="1965" t="s">
        <v>3048</v>
      </c>
    </row>
    <row r="25" spans="1:10" s="1945" customFormat="1" ht="15" customHeight="1">
      <c r="A25" s="1966"/>
      <c r="B25" s="1966"/>
      <c r="C25" s="1966"/>
      <c r="D25" s="1966"/>
      <c r="E25" s="1967"/>
      <c r="F25" s="1966"/>
      <c r="H25" s="1968"/>
      <c r="I25" s="1968"/>
      <c r="J25" s="1969"/>
    </row>
    <row r="26" spans="1:10">
      <c r="A26" s="1970"/>
    </row>
    <row r="27" spans="1:10">
      <c r="A27" s="1970"/>
    </row>
  </sheetData>
  <mergeCells count="6">
    <mergeCell ref="J3:J4"/>
    <mergeCell ref="A3:A4"/>
    <mergeCell ref="B3:D3"/>
    <mergeCell ref="E3:E4"/>
    <mergeCell ref="F3:H3"/>
    <mergeCell ref="I3:I4"/>
  </mergeCells>
  <phoneticPr fontId="2"/>
  <printOptions horizontalCentered="1"/>
  <pageMargins left="0.39370078740157483" right="0.39370078740157483" top="0.59055118110236227" bottom="0.59055118110236227" header="0.11811023622047245" footer="0.11811023622047245"/>
  <pageSetup paperSize="9" firstPageNumber="72" fitToHeight="0" orientation="portrait" r:id="rId1"/>
  <headerFooter alignWithMargins="0">
    <oddFooter>&amp;C&amp;"ＭＳ 明朝,標準"&amp;10&amp;P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0246B-56E4-4197-992C-A2E105B37BE0}">
  <sheetPr>
    <pageSetUpPr fitToPage="1"/>
  </sheetPr>
  <dimension ref="A1:J37"/>
  <sheetViews>
    <sheetView view="pageLayout" zoomScaleNormal="80" zoomScaleSheetLayoutView="100" workbookViewId="0">
      <selection activeCell="J21" sqref="J21"/>
    </sheetView>
  </sheetViews>
  <sheetFormatPr defaultColWidth="9" defaultRowHeight="13"/>
  <cols>
    <col min="1" max="1" width="11.6328125" style="1978" customWidth="1"/>
    <col min="2" max="8" width="9" style="1978"/>
    <col min="9" max="9" width="11.36328125" style="1978" customWidth="1"/>
    <col min="10" max="10" width="11.1796875" style="1978" customWidth="1"/>
    <col min="11" max="16384" width="9" style="1978"/>
  </cols>
  <sheetData>
    <row r="1" spans="1:10" s="1973" customFormat="1" ht="30" customHeight="1">
      <c r="A1" s="1971" t="s">
        <v>3049</v>
      </c>
      <c r="B1" s="1971"/>
      <c r="C1" s="1971"/>
      <c r="D1" s="1971"/>
      <c r="E1" s="1972"/>
      <c r="F1" s="1972"/>
      <c r="G1" s="1972"/>
      <c r="H1" s="1972"/>
      <c r="I1" s="1972"/>
      <c r="J1" s="1972"/>
    </row>
    <row r="2" spans="1:10" s="1977" customFormat="1" ht="15" customHeight="1" thickBot="1">
      <c r="A2" s="1974"/>
      <c r="B2" s="1975"/>
      <c r="C2" s="1975"/>
      <c r="D2" s="1975"/>
      <c r="E2" s="1975"/>
      <c r="F2" s="1975"/>
      <c r="G2" s="1975"/>
      <c r="H2" s="1975"/>
      <c r="I2" s="1975"/>
      <c r="J2" s="1976" t="s">
        <v>3050</v>
      </c>
    </row>
    <row r="3" spans="1:10" ht="18.75" customHeight="1">
      <c r="A3" s="5466" t="s">
        <v>3019</v>
      </c>
      <c r="B3" s="5468" t="s">
        <v>3020</v>
      </c>
      <c r="C3" s="5468"/>
      <c r="D3" s="5468"/>
      <c r="E3" s="5468" t="s">
        <v>3021</v>
      </c>
      <c r="F3" s="5453" t="s">
        <v>3051</v>
      </c>
      <c r="G3" s="5453"/>
      <c r="H3" s="5453"/>
      <c r="I3" s="5468" t="s">
        <v>3023</v>
      </c>
      <c r="J3" s="5470" t="s">
        <v>3024</v>
      </c>
    </row>
    <row r="4" spans="1:10" ht="18.75" customHeight="1">
      <c r="A4" s="5467"/>
      <c r="B4" s="1979" t="s">
        <v>838</v>
      </c>
      <c r="C4" s="1979" t="s">
        <v>3025</v>
      </c>
      <c r="D4" s="1979" t="s">
        <v>3026</v>
      </c>
      <c r="E4" s="5469"/>
      <c r="F4" s="1979" t="s">
        <v>838</v>
      </c>
      <c r="G4" s="1979" t="s">
        <v>379</v>
      </c>
      <c r="H4" s="1979" t="s">
        <v>380</v>
      </c>
      <c r="I4" s="5469"/>
      <c r="J4" s="5471"/>
    </row>
    <row r="5" spans="1:10" ht="16.5" customHeight="1">
      <c r="A5" s="1980" t="s">
        <v>3027</v>
      </c>
      <c r="B5" s="1981">
        <f>SUM(B6:B11)</f>
        <v>144</v>
      </c>
      <c r="C5" s="1982">
        <f t="shared" ref="C5:H5" si="0">SUM(C6:C11)</f>
        <v>125</v>
      </c>
      <c r="D5" s="1982">
        <f t="shared" si="0"/>
        <v>19</v>
      </c>
      <c r="E5" s="1983">
        <f t="shared" si="0"/>
        <v>50</v>
      </c>
      <c r="F5" s="1984">
        <f t="shared" si="0"/>
        <v>1597</v>
      </c>
      <c r="G5" s="1982">
        <f t="shared" si="0"/>
        <v>817</v>
      </c>
      <c r="H5" s="1982">
        <f t="shared" si="0"/>
        <v>780</v>
      </c>
      <c r="I5" s="1985"/>
      <c r="J5" s="1986"/>
    </row>
    <row r="6" spans="1:10" ht="16.5" customHeight="1">
      <c r="A6" s="1987" t="s">
        <v>3052</v>
      </c>
      <c r="B6" s="1953">
        <v>30</v>
      </c>
      <c r="C6" s="1954">
        <v>27</v>
      </c>
      <c r="D6" s="1954">
        <v>3</v>
      </c>
      <c r="E6" s="1955">
        <v>12</v>
      </c>
      <c r="F6" s="1955">
        <v>402</v>
      </c>
      <c r="G6" s="1954">
        <v>208</v>
      </c>
      <c r="H6" s="1954">
        <v>194</v>
      </c>
      <c r="I6" s="1988" t="s">
        <v>3053</v>
      </c>
      <c r="J6" s="1954">
        <v>6965</v>
      </c>
    </row>
    <row r="7" spans="1:10" ht="16.5" customHeight="1">
      <c r="A7" s="1987" t="s">
        <v>3054</v>
      </c>
      <c r="B7" s="1953">
        <v>12</v>
      </c>
      <c r="C7" s="1954">
        <v>9</v>
      </c>
      <c r="D7" s="1954">
        <v>3</v>
      </c>
      <c r="E7" s="1955">
        <v>3</v>
      </c>
      <c r="F7" s="1955">
        <v>70</v>
      </c>
      <c r="G7" s="1954">
        <v>42</v>
      </c>
      <c r="H7" s="1954">
        <v>28</v>
      </c>
      <c r="I7" s="1988" t="s">
        <v>3029</v>
      </c>
      <c r="J7" s="1954">
        <v>2877</v>
      </c>
    </row>
    <row r="8" spans="1:10" ht="16.5" customHeight="1">
      <c r="A8" s="1987" t="s">
        <v>3055</v>
      </c>
      <c r="B8" s="1953">
        <v>23</v>
      </c>
      <c r="C8" s="1954">
        <v>20</v>
      </c>
      <c r="D8" s="1954">
        <v>3</v>
      </c>
      <c r="E8" s="1955">
        <v>7</v>
      </c>
      <c r="F8" s="1955">
        <v>216</v>
      </c>
      <c r="G8" s="1954">
        <v>114</v>
      </c>
      <c r="H8" s="1954">
        <v>102</v>
      </c>
      <c r="I8" s="1988" t="s">
        <v>3056</v>
      </c>
      <c r="J8" s="1954">
        <v>4355</v>
      </c>
    </row>
    <row r="9" spans="1:10" ht="16.5" customHeight="1">
      <c r="A9" s="1987" t="s">
        <v>3057</v>
      </c>
      <c r="B9" s="1953">
        <v>31</v>
      </c>
      <c r="C9" s="1954">
        <v>27</v>
      </c>
      <c r="D9" s="1954">
        <v>4</v>
      </c>
      <c r="E9" s="1955">
        <v>10</v>
      </c>
      <c r="F9" s="1955">
        <v>336</v>
      </c>
      <c r="G9" s="1954">
        <v>169</v>
      </c>
      <c r="H9" s="1954">
        <v>167</v>
      </c>
      <c r="I9" s="1988" t="s">
        <v>3029</v>
      </c>
      <c r="J9" s="1954">
        <v>5664</v>
      </c>
    </row>
    <row r="10" spans="1:10" ht="16.5" customHeight="1">
      <c r="A10" s="1989" t="s">
        <v>3058</v>
      </c>
      <c r="B10" s="1953">
        <v>31</v>
      </c>
      <c r="C10" s="1954">
        <v>27</v>
      </c>
      <c r="D10" s="1954">
        <v>4</v>
      </c>
      <c r="E10" s="1955">
        <v>12</v>
      </c>
      <c r="F10" s="1955">
        <v>404</v>
      </c>
      <c r="G10" s="1954">
        <v>198</v>
      </c>
      <c r="H10" s="1954">
        <v>206</v>
      </c>
      <c r="I10" s="1988" t="s">
        <v>3056</v>
      </c>
      <c r="J10" s="1954">
        <v>8721</v>
      </c>
    </row>
    <row r="11" spans="1:10" ht="16.5" customHeight="1" thickBot="1">
      <c r="A11" s="1990" t="s">
        <v>3059</v>
      </c>
      <c r="B11" s="1953">
        <v>17</v>
      </c>
      <c r="C11" s="1954">
        <v>15</v>
      </c>
      <c r="D11" s="1954">
        <v>2</v>
      </c>
      <c r="E11" s="1955">
        <v>6</v>
      </c>
      <c r="F11" s="1955">
        <v>169</v>
      </c>
      <c r="G11" s="1954">
        <v>86</v>
      </c>
      <c r="H11" s="1954">
        <v>83</v>
      </c>
      <c r="I11" s="1988" t="s">
        <v>3056</v>
      </c>
      <c r="J11" s="1954">
        <v>6532</v>
      </c>
    </row>
    <row r="12" spans="1:10" s="1977" customFormat="1" ht="15" customHeight="1">
      <c r="A12" s="1974"/>
      <c r="B12" s="1991"/>
      <c r="C12" s="1991"/>
      <c r="D12" s="1991"/>
      <c r="E12" s="1991"/>
      <c r="F12" s="1991"/>
      <c r="G12" s="1991"/>
      <c r="H12" s="1991"/>
      <c r="I12" s="1991"/>
      <c r="J12" s="1992" t="s">
        <v>3048</v>
      </c>
    </row>
    <row r="13" spans="1:10" ht="15" customHeight="1">
      <c r="A13" s="1993"/>
      <c r="B13" s="1993"/>
      <c r="C13" s="1993"/>
      <c r="D13" s="1993"/>
      <c r="E13" s="1993"/>
      <c r="F13" s="1993"/>
      <c r="G13" s="1993"/>
      <c r="H13" s="1993"/>
      <c r="I13" s="1993"/>
      <c r="J13" s="1993"/>
    </row>
    <row r="14" spans="1:10" s="1973" customFormat="1" ht="30" customHeight="1">
      <c r="A14" s="1971" t="s">
        <v>3060</v>
      </c>
      <c r="B14" s="1971"/>
      <c r="C14" s="1971"/>
      <c r="D14" s="1971"/>
      <c r="E14" s="1972"/>
      <c r="F14" s="1972"/>
      <c r="G14" s="1972"/>
      <c r="H14" s="1972"/>
      <c r="I14" s="1972"/>
      <c r="J14" s="1972"/>
    </row>
    <row r="15" spans="1:10" s="1977" customFormat="1" ht="15" customHeight="1" thickBot="1">
      <c r="A15" s="1974"/>
      <c r="B15" s="1975"/>
      <c r="C15" s="1975"/>
      <c r="D15" s="1975"/>
      <c r="E15" s="1975"/>
      <c r="F15" s="1975"/>
      <c r="G15" s="1975"/>
      <c r="H15" s="1975"/>
      <c r="I15" s="1975"/>
      <c r="J15" s="1976" t="s">
        <v>3050</v>
      </c>
    </row>
    <row r="16" spans="1:10" ht="18.75" customHeight="1">
      <c r="A16" s="5459" t="s">
        <v>3019</v>
      </c>
      <c r="B16" s="5461" t="s">
        <v>3020</v>
      </c>
      <c r="C16" s="5461"/>
      <c r="D16" s="5461"/>
      <c r="E16" s="5461" t="s">
        <v>3021</v>
      </c>
      <c r="F16" s="5463" t="s">
        <v>3061</v>
      </c>
      <c r="G16" s="5463"/>
      <c r="H16" s="5463"/>
      <c r="I16" s="5461" t="s">
        <v>3062</v>
      </c>
      <c r="J16" s="5464" t="s">
        <v>3063</v>
      </c>
    </row>
    <row r="17" spans="1:10" ht="18.75" customHeight="1">
      <c r="A17" s="5460"/>
      <c r="B17" s="1994" t="s">
        <v>838</v>
      </c>
      <c r="C17" s="1994" t="s">
        <v>3025</v>
      </c>
      <c r="D17" s="1994" t="s">
        <v>3026</v>
      </c>
      <c r="E17" s="5462"/>
      <c r="F17" s="1994" t="s">
        <v>838</v>
      </c>
      <c r="G17" s="1994" t="s">
        <v>379</v>
      </c>
      <c r="H17" s="1994" t="s">
        <v>380</v>
      </c>
      <c r="I17" s="5462"/>
      <c r="J17" s="5465"/>
    </row>
    <row r="18" spans="1:10" s="2000" customFormat="1" ht="33" customHeight="1">
      <c r="A18" s="1995" t="s">
        <v>3027</v>
      </c>
      <c r="B18" s="1996">
        <f>+D18+C18</f>
        <v>157</v>
      </c>
      <c r="C18" s="1997">
        <f>SUM(C19:C22)</f>
        <v>128</v>
      </c>
      <c r="D18" s="1997">
        <f>SUM(D19:D22)</f>
        <v>29</v>
      </c>
      <c r="E18" s="1998">
        <f>SUM(E19:E22)</f>
        <v>31</v>
      </c>
      <c r="F18" s="1998">
        <f>+H18+G18</f>
        <v>918</v>
      </c>
      <c r="G18" s="1997">
        <f>SUM(G19:G22)</f>
        <v>475</v>
      </c>
      <c r="H18" s="1997">
        <f>SUM(H19:H22)</f>
        <v>443</v>
      </c>
      <c r="I18" s="1999"/>
      <c r="J18" s="1999"/>
    </row>
    <row r="19" spans="1:10" ht="33" customHeight="1">
      <c r="A19" s="2001" t="s">
        <v>3064</v>
      </c>
      <c r="B19" s="2002">
        <v>51</v>
      </c>
      <c r="C19" s="2003">
        <v>44</v>
      </c>
      <c r="D19" s="2003">
        <v>7</v>
      </c>
      <c r="E19" s="2004">
        <v>12</v>
      </c>
      <c r="F19" s="1516">
        <v>443</v>
      </c>
      <c r="G19" s="2003">
        <v>202</v>
      </c>
      <c r="H19" s="2003">
        <v>241</v>
      </c>
      <c r="I19" s="2005" t="s">
        <v>3065</v>
      </c>
      <c r="J19" s="2006">
        <v>125750.9</v>
      </c>
    </row>
    <row r="20" spans="1:10" ht="33" customHeight="1">
      <c r="A20" s="2001" t="s">
        <v>3066</v>
      </c>
      <c r="B20" s="2002">
        <v>47</v>
      </c>
      <c r="C20" s="2003">
        <v>41</v>
      </c>
      <c r="D20" s="2003">
        <v>6</v>
      </c>
      <c r="E20" s="2004">
        <v>9</v>
      </c>
      <c r="F20" s="1516">
        <v>301</v>
      </c>
      <c r="G20" s="2003">
        <v>184</v>
      </c>
      <c r="H20" s="2003">
        <v>117</v>
      </c>
      <c r="I20" s="1988" t="s">
        <v>3067</v>
      </c>
      <c r="J20" s="2006">
        <v>12355</v>
      </c>
    </row>
    <row r="21" spans="1:10" ht="33" customHeight="1">
      <c r="A21" s="2001" t="s">
        <v>3068</v>
      </c>
      <c r="B21" s="2002">
        <v>34</v>
      </c>
      <c r="C21" s="2003">
        <v>27</v>
      </c>
      <c r="D21" s="2003">
        <v>7</v>
      </c>
      <c r="E21" s="2004">
        <v>6</v>
      </c>
      <c r="F21" s="1516">
        <v>154</v>
      </c>
      <c r="G21" s="2003">
        <v>79</v>
      </c>
      <c r="H21" s="2003">
        <v>75</v>
      </c>
      <c r="I21" s="2005" t="s">
        <v>3069</v>
      </c>
      <c r="J21" s="2006">
        <v>10412</v>
      </c>
    </row>
    <row r="22" spans="1:10" ht="33" customHeight="1" thickBot="1">
      <c r="A22" s="2007" t="s">
        <v>3070</v>
      </c>
      <c r="B22" s="2002">
        <v>25</v>
      </c>
      <c r="C22" s="2008">
        <v>16</v>
      </c>
      <c r="D22" s="2008">
        <v>9</v>
      </c>
      <c r="E22" s="2009">
        <v>4</v>
      </c>
      <c r="F22" s="1519">
        <v>20</v>
      </c>
      <c r="G22" s="2008">
        <v>10</v>
      </c>
      <c r="H22" s="2008">
        <v>10</v>
      </c>
      <c r="I22" s="2010" t="s">
        <v>3071</v>
      </c>
      <c r="J22" s="2011">
        <v>2872.2</v>
      </c>
    </row>
    <row r="23" spans="1:10" s="1977" customFormat="1" ht="15" customHeight="1">
      <c r="A23" s="2012"/>
      <c r="B23" s="2013"/>
      <c r="C23" s="2014"/>
      <c r="D23" s="2014"/>
      <c r="E23" s="2014"/>
      <c r="F23" s="2015"/>
      <c r="G23" s="2014"/>
      <c r="H23" s="2014"/>
      <c r="I23" s="1991"/>
      <c r="J23" s="1992" t="s">
        <v>3072</v>
      </c>
    </row>
    <row r="24" spans="1:10" ht="15" customHeight="1">
      <c r="A24" s="1993"/>
      <c r="B24" s="1993"/>
      <c r="C24" s="1993"/>
      <c r="D24" s="1993"/>
      <c r="E24" s="1993"/>
      <c r="F24" s="1993"/>
      <c r="G24" s="1993"/>
      <c r="H24" s="1993"/>
      <c r="I24" s="1993"/>
      <c r="J24" s="1993"/>
    </row>
    <row r="25" spans="1:10" s="2016" customFormat="1" ht="30" customHeight="1">
      <c r="A25" s="1971" t="s">
        <v>3073</v>
      </c>
      <c r="B25" s="1971"/>
      <c r="C25" s="1971"/>
      <c r="D25" s="1971"/>
      <c r="E25" s="1972"/>
      <c r="F25" s="1972"/>
      <c r="G25" s="1972"/>
      <c r="H25" s="1972"/>
      <c r="I25" s="1972"/>
      <c r="J25" s="1972"/>
    </row>
    <row r="26" spans="1:10" s="2018" customFormat="1" ht="15" customHeight="1" thickBot="1">
      <c r="A26" s="2017"/>
      <c r="B26" s="1975"/>
      <c r="C26" s="1975"/>
      <c r="D26" s="1975"/>
      <c r="E26" s="1975"/>
      <c r="F26" s="1975"/>
      <c r="G26" s="1975"/>
      <c r="H26" s="1975"/>
      <c r="I26" s="1975"/>
      <c r="J26" s="1976" t="s">
        <v>3050</v>
      </c>
    </row>
    <row r="27" spans="1:10" s="2019" customFormat="1" ht="18.75" customHeight="1">
      <c r="A27" s="5457" t="s">
        <v>3019</v>
      </c>
      <c r="B27" s="5457" t="s">
        <v>3020</v>
      </c>
      <c r="C27" s="5451"/>
      <c r="D27" s="5451"/>
      <c r="E27" s="5451" t="s">
        <v>3021</v>
      </c>
      <c r="F27" s="5453" t="s">
        <v>3061</v>
      </c>
      <c r="G27" s="5453"/>
      <c r="H27" s="5453"/>
      <c r="I27" s="5451" t="s">
        <v>3062</v>
      </c>
      <c r="J27" s="5455" t="s">
        <v>3063</v>
      </c>
    </row>
    <row r="28" spans="1:10" s="2019" customFormat="1" ht="18.75" customHeight="1">
      <c r="A28" s="5458"/>
      <c r="B28" s="2020" t="s">
        <v>838</v>
      </c>
      <c r="C28" s="2021" t="s">
        <v>3025</v>
      </c>
      <c r="D28" s="2021" t="s">
        <v>3026</v>
      </c>
      <c r="E28" s="5452"/>
      <c r="F28" s="2021" t="s">
        <v>838</v>
      </c>
      <c r="G28" s="2021" t="s">
        <v>379</v>
      </c>
      <c r="H28" s="2021" t="s">
        <v>380</v>
      </c>
      <c r="I28" s="5452"/>
      <c r="J28" s="5456"/>
    </row>
    <row r="29" spans="1:10" s="2019" customFormat="1" ht="37.65" customHeight="1" thickBot="1">
      <c r="A29" s="2022" t="s">
        <v>3074</v>
      </c>
      <c r="B29" s="2023">
        <v>71</v>
      </c>
      <c r="C29" s="2024">
        <v>53</v>
      </c>
      <c r="D29" s="2024">
        <v>18</v>
      </c>
      <c r="E29" s="2025">
        <v>21</v>
      </c>
      <c r="F29" s="2023">
        <v>58</v>
      </c>
      <c r="G29" s="2024">
        <v>36</v>
      </c>
      <c r="H29" s="2024">
        <v>20</v>
      </c>
      <c r="I29" s="2026" t="s">
        <v>3075</v>
      </c>
      <c r="J29" s="2027">
        <v>5377</v>
      </c>
    </row>
    <row r="30" spans="1:10" s="2030" customFormat="1" ht="15" customHeight="1">
      <c r="A30" s="2028"/>
      <c r="B30" s="1740"/>
      <c r="C30" s="1740"/>
      <c r="D30" s="1740"/>
      <c r="E30" s="1740"/>
      <c r="F30" s="1740"/>
      <c r="G30" s="1740"/>
      <c r="H30" s="1740"/>
      <c r="I30" s="1740"/>
      <c r="J30" s="2029" t="s">
        <v>3076</v>
      </c>
    </row>
    <row r="31" spans="1:10" ht="15" customHeight="1">
      <c r="A31" s="1993"/>
      <c r="B31" s="1993"/>
      <c r="C31" s="1993"/>
      <c r="D31" s="1993"/>
      <c r="E31" s="1993"/>
      <c r="F31" s="1993"/>
      <c r="G31" s="1993"/>
      <c r="H31" s="1993"/>
      <c r="I31" s="1993"/>
      <c r="J31" s="1993"/>
    </row>
    <row r="32" spans="1:10" s="2016" customFormat="1" ht="30" customHeight="1">
      <c r="A32" s="1971" t="s">
        <v>3077</v>
      </c>
      <c r="B32" s="1971"/>
      <c r="C32" s="1971"/>
      <c r="D32" s="1971"/>
      <c r="E32" s="1972"/>
      <c r="F32" s="1972"/>
      <c r="G32" s="1972"/>
      <c r="H32" s="1972"/>
      <c r="I32" s="1972"/>
      <c r="J32" s="1972"/>
    </row>
    <row r="33" spans="1:10" s="2018" customFormat="1" ht="15" customHeight="1" thickBot="1">
      <c r="A33" s="1974"/>
      <c r="B33" s="1974"/>
      <c r="C33" s="1974"/>
      <c r="D33" s="1974"/>
      <c r="E33" s="1974"/>
      <c r="F33" s="1974"/>
      <c r="G33" s="1974"/>
      <c r="H33" s="2017"/>
      <c r="I33" s="2031"/>
      <c r="J33" s="1976" t="s">
        <v>3078</v>
      </c>
    </row>
    <row r="34" spans="1:10" s="2019" customFormat="1" ht="18.75" customHeight="1">
      <c r="A34" s="5449" t="s">
        <v>3079</v>
      </c>
      <c r="B34" s="5451" t="s">
        <v>3020</v>
      </c>
      <c r="C34" s="5451"/>
      <c r="D34" s="5451"/>
      <c r="E34" s="5451" t="s">
        <v>3021</v>
      </c>
      <c r="F34" s="5453" t="s">
        <v>3080</v>
      </c>
      <c r="G34" s="5453"/>
      <c r="H34" s="5453"/>
      <c r="I34" s="5451" t="s">
        <v>3062</v>
      </c>
      <c r="J34" s="5455" t="s">
        <v>3063</v>
      </c>
    </row>
    <row r="35" spans="1:10" s="2019" customFormat="1" ht="18.75" customHeight="1">
      <c r="A35" s="5450"/>
      <c r="B35" s="2021" t="s">
        <v>838</v>
      </c>
      <c r="C35" s="2021" t="s">
        <v>3025</v>
      </c>
      <c r="D35" s="2021" t="s">
        <v>3026</v>
      </c>
      <c r="E35" s="5452"/>
      <c r="F35" s="2021" t="s">
        <v>838</v>
      </c>
      <c r="G35" s="2021" t="s">
        <v>379</v>
      </c>
      <c r="H35" s="2021" t="s">
        <v>380</v>
      </c>
      <c r="I35" s="5454"/>
      <c r="J35" s="5456"/>
    </row>
    <row r="36" spans="1:10" s="2018" customFormat="1" ht="56.4" customHeight="1" thickBot="1">
      <c r="A36" s="2032" t="s">
        <v>3081</v>
      </c>
      <c r="B36" s="2033">
        <v>13</v>
      </c>
      <c r="C36" s="2034">
        <v>11</v>
      </c>
      <c r="D36" s="2034">
        <v>2</v>
      </c>
      <c r="E36" s="2035">
        <v>3</v>
      </c>
      <c r="F36" s="2035">
        <v>98</v>
      </c>
      <c r="G36" s="2034">
        <v>10</v>
      </c>
      <c r="H36" s="2034">
        <v>88</v>
      </c>
      <c r="I36" s="2036" t="s">
        <v>3082</v>
      </c>
      <c r="J36" s="2037">
        <v>2386</v>
      </c>
    </row>
    <row r="37" spans="1:10" s="1977" customFormat="1" ht="15" customHeight="1">
      <c r="A37" s="2038"/>
      <c r="B37" s="2038"/>
      <c r="C37" s="2038"/>
      <c r="D37" s="2038"/>
      <c r="E37" s="2038"/>
      <c r="F37" s="2038"/>
      <c r="G37" s="2038"/>
      <c r="H37" s="2017"/>
      <c r="I37" s="2039"/>
      <c r="J37" s="2040" t="s">
        <v>3083</v>
      </c>
    </row>
  </sheetData>
  <mergeCells count="24">
    <mergeCell ref="J16:J17"/>
    <mergeCell ref="A3:A4"/>
    <mergeCell ref="B3:D3"/>
    <mergeCell ref="E3:E4"/>
    <mergeCell ref="F3:H3"/>
    <mergeCell ref="I3:I4"/>
    <mergeCell ref="J3:J4"/>
    <mergeCell ref="A16:A17"/>
    <mergeCell ref="B16:D16"/>
    <mergeCell ref="E16:E17"/>
    <mergeCell ref="F16:H16"/>
    <mergeCell ref="I16:I17"/>
    <mergeCell ref="J34:J35"/>
    <mergeCell ref="A27:A28"/>
    <mergeCell ref="B27:D27"/>
    <mergeCell ref="E27:E28"/>
    <mergeCell ref="F27:H27"/>
    <mergeCell ref="I27:I28"/>
    <mergeCell ref="J27:J28"/>
    <mergeCell ref="A34:A35"/>
    <mergeCell ref="B34:D34"/>
    <mergeCell ref="E34:E35"/>
    <mergeCell ref="F34:H34"/>
    <mergeCell ref="I34:I35"/>
  </mergeCells>
  <phoneticPr fontId="2"/>
  <printOptions horizontalCentered="1"/>
  <pageMargins left="0.39370078740157483" right="0.39370078740157483" top="0.59055118110236227" bottom="0.59055118110236227" header="0.11811023622047245" footer="0.11811023622047245"/>
  <pageSetup paperSize="9" firstPageNumber="72" fitToHeight="0" orientation="portrait" r:id="rId1"/>
  <headerFooter alignWithMargins="0">
    <oddFooter>&amp;C&amp;"ＭＳ 明朝,標準"&amp;10&amp;P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F2A96-8331-486F-9BCD-B4E9852D2C82}">
  <sheetPr>
    <pageSetUpPr fitToPage="1"/>
  </sheetPr>
  <dimension ref="A1:T45"/>
  <sheetViews>
    <sheetView view="pageLayout" zoomScaleNormal="100" zoomScaleSheetLayoutView="100" workbookViewId="0">
      <selection activeCell="J21" sqref="J21"/>
    </sheetView>
  </sheetViews>
  <sheetFormatPr defaultColWidth="9" defaultRowHeight="13"/>
  <cols>
    <col min="1" max="1" width="5.453125" style="2068" customWidth="1"/>
    <col min="2" max="2" width="6.453125" style="2068" customWidth="1"/>
    <col min="3" max="20" width="4.81640625" style="2068" customWidth="1"/>
    <col min="21" max="16384" width="9" style="2068"/>
  </cols>
  <sheetData>
    <row r="1" spans="1:20" s="2042" customFormat="1" ht="30" customHeight="1">
      <c r="A1" s="2041" t="s">
        <v>3084</v>
      </c>
      <c r="B1" s="2041"/>
      <c r="C1" s="2041"/>
      <c r="D1" s="2041"/>
      <c r="E1" s="2041"/>
      <c r="F1" s="2041"/>
      <c r="G1" s="2041"/>
      <c r="H1" s="2041"/>
      <c r="I1" s="2041"/>
      <c r="J1" s="2041"/>
      <c r="K1" s="2041"/>
      <c r="L1" s="2041"/>
      <c r="M1" s="2041"/>
      <c r="N1" s="2041"/>
      <c r="O1" s="2041"/>
      <c r="P1" s="2041"/>
      <c r="Q1" s="2041"/>
      <c r="R1" s="2041"/>
      <c r="S1" s="2041"/>
      <c r="T1" s="2041"/>
    </row>
    <row r="2" spans="1:20" s="2043" customFormat="1" ht="15" customHeight="1" thickBot="1">
      <c r="T2" s="2044" t="s">
        <v>3085</v>
      </c>
    </row>
    <row r="3" spans="1:20" s="2045" customFormat="1" ht="18.75" customHeight="1">
      <c r="A3" s="5490" t="s">
        <v>3086</v>
      </c>
      <c r="B3" s="5490"/>
      <c r="C3" s="5509" t="s">
        <v>915</v>
      </c>
      <c r="D3" s="5510"/>
      <c r="E3" s="5499" t="s">
        <v>921</v>
      </c>
      <c r="F3" s="5499" t="s">
        <v>3087</v>
      </c>
      <c r="G3" s="5499" t="s">
        <v>3088</v>
      </c>
      <c r="H3" s="5499" t="s">
        <v>3089</v>
      </c>
      <c r="I3" s="5499" t="s">
        <v>3090</v>
      </c>
      <c r="J3" s="5499" t="s">
        <v>3091</v>
      </c>
      <c r="K3" s="5499" t="s">
        <v>3092</v>
      </c>
      <c r="L3" s="5499" t="s">
        <v>3093</v>
      </c>
      <c r="M3" s="5499" t="s">
        <v>3094</v>
      </c>
      <c r="N3" s="5499" t="s">
        <v>3095</v>
      </c>
      <c r="O3" s="5499" t="s">
        <v>3096</v>
      </c>
      <c r="P3" s="5499" t="s">
        <v>3097</v>
      </c>
      <c r="Q3" s="5499" t="s">
        <v>3098</v>
      </c>
      <c r="R3" s="5499" t="s">
        <v>3099</v>
      </c>
      <c r="S3" s="5499" t="s">
        <v>3100</v>
      </c>
      <c r="T3" s="5479" t="s">
        <v>3101</v>
      </c>
    </row>
    <row r="4" spans="1:20" s="2045" customFormat="1" ht="18.75" customHeight="1">
      <c r="A4" s="5472" t="s">
        <v>3102</v>
      </c>
      <c r="B4" s="5472"/>
      <c r="C4" s="5511"/>
      <c r="D4" s="5512"/>
      <c r="E4" s="5500"/>
      <c r="F4" s="5500"/>
      <c r="G4" s="5500"/>
      <c r="H4" s="5500"/>
      <c r="I4" s="5500"/>
      <c r="J4" s="5500"/>
      <c r="K4" s="5500"/>
      <c r="L4" s="5500"/>
      <c r="M4" s="5500"/>
      <c r="N4" s="5500"/>
      <c r="O4" s="5500"/>
      <c r="P4" s="5500"/>
      <c r="Q4" s="5500"/>
      <c r="R4" s="5500"/>
      <c r="S4" s="5500"/>
      <c r="T4" s="5480"/>
    </row>
    <row r="5" spans="1:20" s="2049" customFormat="1" ht="16.5" customHeight="1">
      <c r="A5" s="2046" t="s">
        <v>2004</v>
      </c>
      <c r="B5" s="2047"/>
      <c r="C5" s="5501">
        <v>2345</v>
      </c>
      <c r="D5" s="5502"/>
      <c r="E5" s="2048">
        <v>2</v>
      </c>
      <c r="F5" s="2048" t="s">
        <v>356</v>
      </c>
      <c r="G5" s="2048" t="s">
        <v>356</v>
      </c>
      <c r="H5" s="2048">
        <v>1</v>
      </c>
      <c r="I5" s="2048" t="s">
        <v>356</v>
      </c>
      <c r="J5" s="2048" t="s">
        <v>356</v>
      </c>
      <c r="K5" s="2048" t="s">
        <v>356</v>
      </c>
      <c r="L5" s="2048" t="s">
        <v>356</v>
      </c>
      <c r="M5" s="2048" t="s">
        <v>356</v>
      </c>
      <c r="N5" s="2048">
        <v>2</v>
      </c>
      <c r="O5" s="2048">
        <v>13</v>
      </c>
      <c r="P5" s="2048">
        <v>1</v>
      </c>
      <c r="Q5" s="2048">
        <v>13</v>
      </c>
      <c r="R5" s="2048">
        <v>9</v>
      </c>
      <c r="S5" s="2048">
        <v>3</v>
      </c>
      <c r="T5" s="2048">
        <v>36</v>
      </c>
    </row>
    <row r="6" spans="1:20" s="2045" customFormat="1" ht="16.5" customHeight="1">
      <c r="A6" s="1398" t="s">
        <v>2005</v>
      </c>
      <c r="B6" s="1393"/>
      <c r="C6" s="5503">
        <v>2200</v>
      </c>
      <c r="D6" s="5504"/>
      <c r="E6" s="2048">
        <v>1</v>
      </c>
      <c r="F6" s="2048" t="s">
        <v>356</v>
      </c>
      <c r="G6" s="2048" t="s">
        <v>356</v>
      </c>
      <c r="H6" s="2048">
        <v>1</v>
      </c>
      <c r="I6" s="2048" t="s">
        <v>356</v>
      </c>
      <c r="J6" s="2048" t="s">
        <v>356</v>
      </c>
      <c r="K6" s="2048" t="s">
        <v>356</v>
      </c>
      <c r="L6" s="2048">
        <v>2</v>
      </c>
      <c r="M6" s="2048" t="s">
        <v>356</v>
      </c>
      <c r="N6" s="2048">
        <v>3</v>
      </c>
      <c r="O6" s="2048">
        <v>7</v>
      </c>
      <c r="P6" s="2048">
        <v>4</v>
      </c>
      <c r="Q6" s="2048">
        <v>23</v>
      </c>
      <c r="R6" s="2048">
        <v>11</v>
      </c>
      <c r="S6" s="2048">
        <v>2</v>
      </c>
      <c r="T6" s="2048">
        <v>32</v>
      </c>
    </row>
    <row r="7" spans="1:20" s="2049" customFormat="1" ht="16.5" customHeight="1">
      <c r="A7" s="1398" t="s">
        <v>3103</v>
      </c>
      <c r="B7" s="1393"/>
      <c r="C7" s="5503">
        <v>2255</v>
      </c>
      <c r="D7" s="5504"/>
      <c r="E7" s="2048" t="s">
        <v>356</v>
      </c>
      <c r="F7" s="2048" t="s">
        <v>356</v>
      </c>
      <c r="G7" s="2048" t="s">
        <v>356</v>
      </c>
      <c r="H7" s="2048" t="s">
        <v>356</v>
      </c>
      <c r="I7" s="2048" t="s">
        <v>356</v>
      </c>
      <c r="J7" s="2048" t="s">
        <v>356</v>
      </c>
      <c r="K7" s="2048" t="s">
        <v>356</v>
      </c>
      <c r="L7" s="2050">
        <v>1</v>
      </c>
      <c r="M7" s="2048">
        <v>2</v>
      </c>
      <c r="N7" s="2048">
        <v>1</v>
      </c>
      <c r="O7" s="2048">
        <v>13</v>
      </c>
      <c r="P7" s="2048">
        <v>2</v>
      </c>
      <c r="Q7" s="2048">
        <v>24</v>
      </c>
      <c r="R7" s="2048">
        <v>14</v>
      </c>
      <c r="S7" s="2048">
        <v>3</v>
      </c>
      <c r="T7" s="2048">
        <v>42</v>
      </c>
    </row>
    <row r="8" spans="1:20" s="2045" customFormat="1" ht="16.5" customHeight="1">
      <c r="A8" s="1392" t="s">
        <v>2006</v>
      </c>
      <c r="B8" s="1393"/>
      <c r="C8" s="5503">
        <v>2213</v>
      </c>
      <c r="D8" s="5504"/>
      <c r="E8" s="2048">
        <v>1</v>
      </c>
      <c r="F8" s="2048" t="s">
        <v>356</v>
      </c>
      <c r="G8" s="2048" t="s">
        <v>356</v>
      </c>
      <c r="H8" s="2048" t="s">
        <v>356</v>
      </c>
      <c r="I8" s="2048" t="s">
        <v>356</v>
      </c>
      <c r="J8" s="2048" t="s">
        <v>356</v>
      </c>
      <c r="K8" s="2048" t="s">
        <v>356</v>
      </c>
      <c r="L8" s="2048" t="s">
        <v>356</v>
      </c>
      <c r="M8" s="2048" t="s">
        <v>356</v>
      </c>
      <c r="N8" s="2048">
        <v>1</v>
      </c>
      <c r="O8" s="2048">
        <v>9</v>
      </c>
      <c r="P8" s="2048">
        <v>6</v>
      </c>
      <c r="Q8" s="2048">
        <v>34</v>
      </c>
      <c r="R8" s="2048">
        <v>11</v>
      </c>
      <c r="S8" s="2048">
        <v>2</v>
      </c>
      <c r="T8" s="2048">
        <v>41</v>
      </c>
    </row>
    <row r="9" spans="1:20" s="2045" customFormat="1" ht="16.5" customHeight="1" thickBot="1">
      <c r="A9" s="1401" t="s">
        <v>2007</v>
      </c>
      <c r="B9" s="1402"/>
      <c r="C9" s="5505" t="s">
        <v>284</v>
      </c>
      <c r="D9" s="5506"/>
      <c r="E9" s="2051">
        <v>1</v>
      </c>
      <c r="F9" s="2051" t="s">
        <v>356</v>
      </c>
      <c r="G9" s="2051" t="s">
        <v>356</v>
      </c>
      <c r="H9" s="2051" t="s">
        <v>356</v>
      </c>
      <c r="I9" s="2051" t="s">
        <v>356</v>
      </c>
      <c r="J9" s="2051" t="s">
        <v>356</v>
      </c>
      <c r="K9" s="2051">
        <v>1</v>
      </c>
      <c r="L9" s="2051">
        <v>3</v>
      </c>
      <c r="M9" s="2051" t="s">
        <v>356</v>
      </c>
      <c r="N9" s="2051">
        <v>1</v>
      </c>
      <c r="O9" s="2051">
        <v>8</v>
      </c>
      <c r="P9" s="2051">
        <v>4</v>
      </c>
      <c r="Q9" s="2051">
        <v>20</v>
      </c>
      <c r="R9" s="2051">
        <v>8</v>
      </c>
      <c r="S9" s="2051">
        <v>3</v>
      </c>
      <c r="T9" s="2051">
        <v>39</v>
      </c>
    </row>
    <row r="10" spans="1:20" s="2052" customFormat="1" ht="15" customHeight="1" thickBot="1">
      <c r="C10" s="2053"/>
      <c r="D10" s="2053"/>
      <c r="E10" s="2054"/>
      <c r="F10" s="2054"/>
      <c r="G10" s="2054"/>
      <c r="H10" s="2054"/>
      <c r="I10" s="2054"/>
      <c r="J10" s="2054"/>
      <c r="K10" s="2054"/>
      <c r="L10" s="2054"/>
      <c r="M10" s="2054"/>
      <c r="N10" s="2054"/>
      <c r="O10" s="2054"/>
      <c r="P10" s="2054"/>
      <c r="Q10" s="2054"/>
      <c r="S10" s="2054"/>
      <c r="T10" s="2054"/>
    </row>
    <row r="11" spans="1:20" s="2045" customFormat="1" ht="18.75" customHeight="1">
      <c r="A11" s="5490" t="s">
        <v>3086</v>
      </c>
      <c r="B11" s="5490"/>
      <c r="C11" s="5479" t="s">
        <v>3104</v>
      </c>
      <c r="D11" s="5507"/>
      <c r="E11" s="5499" t="s">
        <v>3105</v>
      </c>
      <c r="F11" s="5499" t="s">
        <v>3106</v>
      </c>
      <c r="G11" s="5499" t="s">
        <v>3107</v>
      </c>
      <c r="H11" s="5499" t="s">
        <v>3108</v>
      </c>
      <c r="I11" s="5499" t="s">
        <v>3109</v>
      </c>
      <c r="J11" s="5499" t="s">
        <v>3110</v>
      </c>
      <c r="K11" s="5479" t="s">
        <v>3111</v>
      </c>
      <c r="L11" s="5495" t="s">
        <v>3112</v>
      </c>
      <c r="M11" s="5497" t="s">
        <v>3113</v>
      </c>
      <c r="N11" s="5491" t="s">
        <v>3114</v>
      </c>
      <c r="O11" s="5491" t="s">
        <v>3115</v>
      </c>
      <c r="P11" s="5491" t="s">
        <v>3116</v>
      </c>
      <c r="Q11" s="5491" t="s">
        <v>3117</v>
      </c>
      <c r="R11" s="5491" t="s">
        <v>3118</v>
      </c>
      <c r="S11" s="5491" t="s">
        <v>3119</v>
      </c>
      <c r="T11" s="5491" t="s">
        <v>3120</v>
      </c>
    </row>
    <row r="12" spans="1:20" s="2045" customFormat="1" ht="18.75" customHeight="1">
      <c r="A12" s="5472" t="s">
        <v>3102</v>
      </c>
      <c r="B12" s="5472"/>
      <c r="C12" s="5480"/>
      <c r="D12" s="5508"/>
      <c r="E12" s="5500"/>
      <c r="F12" s="5500"/>
      <c r="G12" s="5500"/>
      <c r="H12" s="5500"/>
      <c r="I12" s="5500"/>
      <c r="J12" s="5500"/>
      <c r="K12" s="5480"/>
      <c r="L12" s="5496"/>
      <c r="M12" s="5498"/>
      <c r="N12" s="5492"/>
      <c r="O12" s="5492"/>
      <c r="P12" s="5492"/>
      <c r="Q12" s="5492"/>
      <c r="R12" s="5492"/>
      <c r="S12" s="5492"/>
      <c r="T12" s="5492"/>
    </row>
    <row r="13" spans="1:20" s="2049" customFormat="1" ht="16.5" customHeight="1">
      <c r="A13" s="2046" t="s">
        <v>2004</v>
      </c>
      <c r="B13" s="2047"/>
      <c r="C13" s="5493">
        <v>2177</v>
      </c>
      <c r="D13" s="5494"/>
      <c r="E13" s="2048">
        <v>4</v>
      </c>
      <c r="F13" s="2048" t="s">
        <v>356</v>
      </c>
      <c r="G13" s="2048">
        <v>1</v>
      </c>
      <c r="H13" s="2048">
        <v>1</v>
      </c>
      <c r="I13" s="2048">
        <v>3</v>
      </c>
      <c r="J13" s="2048">
        <v>32</v>
      </c>
      <c r="K13" s="2048" t="s">
        <v>356</v>
      </c>
      <c r="L13" s="2048">
        <v>8</v>
      </c>
      <c r="M13" s="2048">
        <v>5</v>
      </c>
      <c r="N13" s="2048">
        <v>25</v>
      </c>
      <c r="O13" s="2048">
        <v>3</v>
      </c>
      <c r="P13" s="2048" t="s">
        <v>356</v>
      </c>
      <c r="Q13" s="2048" t="s">
        <v>356</v>
      </c>
      <c r="R13" s="2048" t="s">
        <v>356</v>
      </c>
      <c r="S13" s="2048" t="s">
        <v>356</v>
      </c>
      <c r="T13" s="2048" t="s">
        <v>356</v>
      </c>
    </row>
    <row r="14" spans="1:20" s="2045" customFormat="1" ht="16.5" customHeight="1">
      <c r="A14" s="1398" t="s">
        <v>2005</v>
      </c>
      <c r="B14" s="1393"/>
      <c r="C14" s="5486">
        <v>2020</v>
      </c>
      <c r="D14" s="5487"/>
      <c r="E14" s="2048">
        <v>4</v>
      </c>
      <c r="F14" s="2048">
        <v>1</v>
      </c>
      <c r="G14" s="2048" t="s">
        <v>356</v>
      </c>
      <c r="H14" s="2048" t="s">
        <v>356</v>
      </c>
      <c r="I14" s="2048" t="s">
        <v>356</v>
      </c>
      <c r="J14" s="2048">
        <v>26</v>
      </c>
      <c r="K14" s="2048">
        <v>1</v>
      </c>
      <c r="L14" s="2048">
        <v>8</v>
      </c>
      <c r="M14" s="2048">
        <v>10</v>
      </c>
      <c r="N14" s="2048">
        <v>32</v>
      </c>
      <c r="O14" s="2048">
        <v>6</v>
      </c>
      <c r="P14" s="2048" t="s">
        <v>356</v>
      </c>
      <c r="Q14" s="2048" t="s">
        <v>356</v>
      </c>
      <c r="R14" s="2048" t="s">
        <v>356</v>
      </c>
      <c r="S14" s="2048" t="s">
        <v>356</v>
      </c>
      <c r="T14" s="2048" t="s">
        <v>356</v>
      </c>
    </row>
    <row r="15" spans="1:20" s="2049" customFormat="1" ht="16.5" customHeight="1">
      <c r="A15" s="1398" t="s">
        <v>3103</v>
      </c>
      <c r="B15" s="1393"/>
      <c r="C15" s="5486">
        <v>2052</v>
      </c>
      <c r="D15" s="5487"/>
      <c r="E15" s="2048">
        <v>5</v>
      </c>
      <c r="F15" s="2048" t="s">
        <v>356</v>
      </c>
      <c r="G15" s="2048">
        <v>2</v>
      </c>
      <c r="H15" s="2048">
        <v>1</v>
      </c>
      <c r="I15" s="2048">
        <v>3</v>
      </c>
      <c r="J15" s="2048">
        <v>25</v>
      </c>
      <c r="K15" s="2048">
        <v>2</v>
      </c>
      <c r="L15" s="2050">
        <v>8</v>
      </c>
      <c r="M15" s="2048">
        <v>10</v>
      </c>
      <c r="N15" s="2048">
        <v>33</v>
      </c>
      <c r="O15" s="2048">
        <v>7</v>
      </c>
      <c r="P15" s="2048">
        <v>1</v>
      </c>
      <c r="Q15" s="2048" t="s">
        <v>356</v>
      </c>
      <c r="R15" s="2048" t="s">
        <v>356</v>
      </c>
      <c r="S15" s="2048" t="s">
        <v>356</v>
      </c>
      <c r="T15" s="2048" t="s">
        <v>356</v>
      </c>
    </row>
    <row r="16" spans="1:20" s="2045" customFormat="1" ht="16.5" customHeight="1">
      <c r="A16" s="1392" t="s">
        <v>2006</v>
      </c>
      <c r="B16" s="1393"/>
      <c r="C16" s="5486">
        <v>2011</v>
      </c>
      <c r="D16" s="5487"/>
      <c r="E16" s="2048">
        <v>4</v>
      </c>
      <c r="F16" s="2048" t="s">
        <v>356</v>
      </c>
      <c r="G16" s="2048" t="s">
        <v>356</v>
      </c>
      <c r="H16" s="2048">
        <v>2</v>
      </c>
      <c r="I16" s="2048">
        <v>1</v>
      </c>
      <c r="J16" s="2048">
        <v>27</v>
      </c>
      <c r="K16" s="2048">
        <v>3</v>
      </c>
      <c r="L16" s="2050">
        <v>5</v>
      </c>
      <c r="M16" s="2048">
        <v>19</v>
      </c>
      <c r="N16" s="2048">
        <v>27</v>
      </c>
      <c r="O16" s="2048">
        <v>7</v>
      </c>
      <c r="P16" s="2048" t="s">
        <v>356</v>
      </c>
      <c r="Q16" s="2048">
        <v>1</v>
      </c>
      <c r="R16" s="2048" t="s">
        <v>356</v>
      </c>
      <c r="S16" s="2048" t="s">
        <v>356</v>
      </c>
      <c r="T16" s="2048" t="s">
        <v>356</v>
      </c>
    </row>
    <row r="17" spans="1:20" s="2045" customFormat="1" ht="16.5" customHeight="1" thickBot="1">
      <c r="A17" s="1401" t="s">
        <v>2007</v>
      </c>
      <c r="B17" s="1402"/>
      <c r="C17" s="5488" t="s">
        <v>284</v>
      </c>
      <c r="D17" s="5489"/>
      <c r="E17" s="2051">
        <v>4</v>
      </c>
      <c r="F17" s="2051" t="s">
        <v>356</v>
      </c>
      <c r="G17" s="2051">
        <v>4</v>
      </c>
      <c r="H17" s="2055">
        <v>1</v>
      </c>
      <c r="I17" s="2051">
        <v>4</v>
      </c>
      <c r="J17" s="2051">
        <v>25</v>
      </c>
      <c r="K17" s="2051" t="s">
        <v>356</v>
      </c>
      <c r="L17" s="2051">
        <v>8</v>
      </c>
      <c r="M17" s="2051">
        <v>6</v>
      </c>
      <c r="N17" s="2051">
        <v>27</v>
      </c>
      <c r="O17" s="2051">
        <v>2</v>
      </c>
      <c r="P17" s="2051" t="s">
        <v>356</v>
      </c>
      <c r="Q17" s="2051">
        <v>1</v>
      </c>
      <c r="R17" s="2051" t="s">
        <v>356</v>
      </c>
      <c r="S17" s="2051" t="s">
        <v>356</v>
      </c>
      <c r="T17" s="2051" t="s">
        <v>356</v>
      </c>
    </row>
    <row r="18" spans="1:20" s="2052" customFormat="1" ht="15" customHeight="1" thickBot="1">
      <c r="C18" s="2053"/>
      <c r="D18" s="2053"/>
      <c r="E18" s="2054"/>
      <c r="F18" s="2054"/>
      <c r="G18" s="2054"/>
      <c r="H18" s="2054"/>
      <c r="I18" s="2054"/>
      <c r="J18" s="2054"/>
      <c r="K18" s="2054"/>
      <c r="L18" s="2054"/>
      <c r="M18" s="2054"/>
      <c r="N18" s="2054"/>
      <c r="O18" s="2054"/>
      <c r="P18" s="2054"/>
      <c r="Q18" s="2054"/>
      <c r="S18" s="2054"/>
    </row>
    <row r="19" spans="1:20" s="2045" customFormat="1" ht="18.75" customHeight="1">
      <c r="A19" s="5490" t="s">
        <v>3086</v>
      </c>
      <c r="B19" s="5490"/>
      <c r="C19" s="5479" t="s">
        <v>3121</v>
      </c>
      <c r="D19" s="5479" t="s">
        <v>3122</v>
      </c>
      <c r="E19" s="5479" t="s">
        <v>3123</v>
      </c>
      <c r="F19" s="5479" t="s">
        <v>3124</v>
      </c>
      <c r="G19" s="5479" t="s">
        <v>3125</v>
      </c>
      <c r="H19" s="5479" t="s">
        <v>3126</v>
      </c>
      <c r="I19" s="5479" t="s">
        <v>3127</v>
      </c>
      <c r="J19" s="5479" t="s">
        <v>3128</v>
      </c>
      <c r="K19" s="5479" t="s">
        <v>3129</v>
      </c>
      <c r="L19" s="5479" t="s">
        <v>3130</v>
      </c>
      <c r="M19" s="5479" t="s">
        <v>3131</v>
      </c>
      <c r="N19" s="5479" t="s">
        <v>3132</v>
      </c>
      <c r="O19" s="5479" t="s">
        <v>3133</v>
      </c>
      <c r="P19" s="5479" t="s">
        <v>3134</v>
      </c>
      <c r="Q19" s="5479" t="s">
        <v>2037</v>
      </c>
      <c r="R19" s="5481" t="s">
        <v>3135</v>
      </c>
      <c r="S19" s="5482"/>
    </row>
    <row r="20" spans="1:20" s="2045" customFormat="1" ht="18.75" customHeight="1">
      <c r="A20" s="5472" t="s">
        <v>3102</v>
      </c>
      <c r="B20" s="5472"/>
      <c r="C20" s="5480"/>
      <c r="D20" s="5480"/>
      <c r="E20" s="5480"/>
      <c r="F20" s="5480"/>
      <c r="G20" s="5480"/>
      <c r="H20" s="5480"/>
      <c r="I20" s="5480"/>
      <c r="J20" s="5480"/>
      <c r="K20" s="5480"/>
      <c r="L20" s="5480"/>
      <c r="M20" s="5480"/>
      <c r="N20" s="5480"/>
      <c r="O20" s="5480"/>
      <c r="P20" s="5480"/>
      <c r="Q20" s="5480"/>
      <c r="R20" s="5483"/>
      <c r="S20" s="5484"/>
    </row>
    <row r="21" spans="1:20" s="2049" customFormat="1" ht="16.5" customHeight="1">
      <c r="A21" s="2046" t="s">
        <v>2004</v>
      </c>
      <c r="B21" s="2047"/>
      <c r="C21" s="2056" t="s">
        <v>356</v>
      </c>
      <c r="D21" s="2048">
        <v>3</v>
      </c>
      <c r="E21" s="2048" t="s">
        <v>356</v>
      </c>
      <c r="F21" s="2048" t="s">
        <v>356</v>
      </c>
      <c r="G21" s="2048" t="s">
        <v>356</v>
      </c>
      <c r="H21" s="2048" t="s">
        <v>356</v>
      </c>
      <c r="I21" s="2048" t="s">
        <v>356</v>
      </c>
      <c r="J21" s="2048" t="s">
        <v>356</v>
      </c>
      <c r="K21" s="2048" t="s">
        <v>356</v>
      </c>
      <c r="L21" s="2048" t="s">
        <v>356</v>
      </c>
      <c r="M21" s="2048" t="s">
        <v>356</v>
      </c>
      <c r="N21" s="2048" t="s">
        <v>356</v>
      </c>
      <c r="O21" s="2048" t="s">
        <v>356</v>
      </c>
      <c r="P21" s="2048" t="s">
        <v>356</v>
      </c>
      <c r="Q21" s="2048">
        <v>3</v>
      </c>
      <c r="R21" s="5485">
        <f t="shared" ref="R21:R22" si="0">SUM(E5:T5,E13:T13,C21:Q21)/C5*100</f>
        <v>7.1641791044776122</v>
      </c>
      <c r="S21" s="5485"/>
    </row>
    <row r="22" spans="1:20" s="2045" customFormat="1" ht="16.5" customHeight="1">
      <c r="A22" s="1398" t="s">
        <v>2005</v>
      </c>
      <c r="B22" s="1393"/>
      <c r="C22" s="2056" t="s">
        <v>356</v>
      </c>
      <c r="D22" s="2048">
        <v>2</v>
      </c>
      <c r="E22" s="2048" t="s">
        <v>356</v>
      </c>
      <c r="F22" s="2048" t="s">
        <v>356</v>
      </c>
      <c r="G22" s="2048">
        <v>1</v>
      </c>
      <c r="H22" s="2048">
        <v>1</v>
      </c>
      <c r="I22" s="2048" t="s">
        <v>356</v>
      </c>
      <c r="J22" s="2048" t="s">
        <v>356</v>
      </c>
      <c r="K22" s="2048" t="s">
        <v>356</v>
      </c>
      <c r="L22" s="2048" t="s">
        <v>356</v>
      </c>
      <c r="M22" s="2048" t="s">
        <v>356</v>
      </c>
      <c r="N22" s="2048" t="s">
        <v>356</v>
      </c>
      <c r="O22" s="2048" t="s">
        <v>356</v>
      </c>
      <c r="P22" s="2048" t="s">
        <v>356</v>
      </c>
      <c r="Q22" s="2048">
        <v>2</v>
      </c>
      <c r="R22" s="5476">
        <f t="shared" si="0"/>
        <v>8.1818181818181817</v>
      </c>
      <c r="S22" s="5476"/>
    </row>
    <row r="23" spans="1:20" s="2049" customFormat="1" ht="16.5" customHeight="1">
      <c r="A23" s="1398" t="s">
        <v>3103</v>
      </c>
      <c r="B23" s="1393"/>
      <c r="C23" s="2056">
        <v>2</v>
      </c>
      <c r="D23" s="2048">
        <v>1</v>
      </c>
      <c r="E23" s="2048" t="s">
        <v>356</v>
      </c>
      <c r="F23" s="2048" t="s">
        <v>356</v>
      </c>
      <c r="G23" s="2048" t="s">
        <v>356</v>
      </c>
      <c r="H23" s="2048" t="s">
        <v>356</v>
      </c>
      <c r="I23" s="2048" t="s">
        <v>356</v>
      </c>
      <c r="J23" s="2048" t="s">
        <v>356</v>
      </c>
      <c r="K23" s="2048" t="s">
        <v>356</v>
      </c>
      <c r="L23" s="2048" t="s">
        <v>356</v>
      </c>
      <c r="M23" s="2048" t="s">
        <v>356</v>
      </c>
      <c r="N23" s="2048" t="s">
        <v>356</v>
      </c>
      <c r="O23" s="2048" t="s">
        <v>356</v>
      </c>
      <c r="P23" s="2048" t="s">
        <v>356</v>
      </c>
      <c r="Q23" s="2048">
        <v>1</v>
      </c>
      <c r="R23" s="5476">
        <f>SUM(E7:T7,E15:T15,C23:Q23)/C7*100</f>
        <v>9.0022172949002215</v>
      </c>
      <c r="S23" s="5476"/>
    </row>
    <row r="24" spans="1:20" s="2045" customFormat="1" ht="16.5" customHeight="1">
      <c r="A24" s="1392" t="s">
        <v>2006</v>
      </c>
      <c r="B24" s="1393"/>
      <c r="C24" s="2056">
        <v>3</v>
      </c>
      <c r="D24" s="2048">
        <v>12</v>
      </c>
      <c r="E24" s="2048" t="s">
        <v>356</v>
      </c>
      <c r="F24" s="2048" t="s">
        <v>356</v>
      </c>
      <c r="G24" s="2048">
        <v>1</v>
      </c>
      <c r="H24" s="2048" t="s">
        <v>356</v>
      </c>
      <c r="I24" s="2048" t="s">
        <v>356</v>
      </c>
      <c r="J24" s="2048" t="s">
        <v>356</v>
      </c>
      <c r="K24" s="2048" t="s">
        <v>356</v>
      </c>
      <c r="L24" s="2048" t="s">
        <v>356</v>
      </c>
      <c r="M24" s="2048" t="s">
        <v>356</v>
      </c>
      <c r="N24" s="2048" t="s">
        <v>356</v>
      </c>
      <c r="O24" s="2048" t="s">
        <v>356</v>
      </c>
      <c r="P24" s="2048">
        <f>V21</f>
        <v>0</v>
      </c>
      <c r="Q24" s="2048">
        <v>4</v>
      </c>
      <c r="R24" s="5476">
        <f>SUM(E8:T8,E16:T16,C24:Q24)/C8*100</f>
        <v>9.9864437415273386</v>
      </c>
      <c r="S24" s="5476"/>
    </row>
    <row r="25" spans="1:20" s="2045" customFormat="1" ht="16.5" customHeight="1" thickBot="1">
      <c r="A25" s="1401" t="s">
        <v>2007</v>
      </c>
      <c r="B25" s="1402"/>
      <c r="C25" s="2057">
        <v>1</v>
      </c>
      <c r="D25" s="2055">
        <v>12</v>
      </c>
      <c r="E25" s="2051" t="s">
        <v>356</v>
      </c>
      <c r="F25" s="2051" t="s">
        <v>356</v>
      </c>
      <c r="G25" s="2055" t="s">
        <v>356</v>
      </c>
      <c r="H25" s="2051" t="s">
        <v>356</v>
      </c>
      <c r="I25" s="2051" t="s">
        <v>356</v>
      </c>
      <c r="J25" s="2051" t="s">
        <v>356</v>
      </c>
      <c r="K25" s="2051" t="s">
        <v>356</v>
      </c>
      <c r="L25" s="2051" t="s">
        <v>356</v>
      </c>
      <c r="M25" s="2051" t="s">
        <v>356</v>
      </c>
      <c r="N25" s="2051" t="s">
        <v>356</v>
      </c>
      <c r="O25" s="2051" t="s">
        <v>356</v>
      </c>
      <c r="P25" s="2051" t="s">
        <v>356</v>
      </c>
      <c r="Q25" s="2055">
        <v>3</v>
      </c>
      <c r="R25" s="5477">
        <v>9.71279373368146</v>
      </c>
      <c r="S25" s="5477"/>
    </row>
    <row r="26" spans="1:20" s="2060" customFormat="1" ht="16.5">
      <c r="A26" s="2058"/>
      <c r="B26" s="2058"/>
      <c r="C26" s="2058"/>
      <c r="D26" s="2058"/>
      <c r="E26" s="2058"/>
      <c r="F26" s="2058"/>
      <c r="G26" s="2058"/>
      <c r="H26" s="2058"/>
      <c r="I26" s="2058"/>
      <c r="J26" s="2058"/>
      <c r="K26" s="2058"/>
      <c r="L26" s="2058"/>
      <c r="M26" s="2058"/>
      <c r="N26" s="2058"/>
      <c r="O26" s="2058"/>
      <c r="P26" s="2058"/>
      <c r="Q26" s="2058"/>
      <c r="R26" s="2058"/>
      <c r="S26" s="2059" t="s">
        <v>3136</v>
      </c>
      <c r="T26" s="2059"/>
    </row>
    <row r="27" spans="1:20" s="2060" customFormat="1" ht="15" customHeight="1">
      <c r="A27" s="2058"/>
      <c r="B27" s="2058"/>
      <c r="C27" s="2058"/>
      <c r="D27" s="2058"/>
      <c r="E27" s="2058"/>
      <c r="F27" s="2058"/>
      <c r="G27" s="2058"/>
      <c r="H27" s="2058"/>
      <c r="I27" s="2058"/>
      <c r="J27" s="2058"/>
      <c r="K27" s="2058"/>
      <c r="L27" s="2058"/>
      <c r="M27" s="2058"/>
      <c r="N27" s="2058"/>
      <c r="O27" s="2058"/>
      <c r="P27" s="2058"/>
      <c r="Q27" s="2058"/>
      <c r="R27" s="2058"/>
      <c r="S27" s="2059"/>
      <c r="T27" s="2059"/>
    </row>
    <row r="28" spans="1:20" s="2061" customFormat="1" ht="30" customHeight="1">
      <c r="A28" s="1842" t="s">
        <v>3137</v>
      </c>
      <c r="B28" s="1842"/>
      <c r="C28" s="1842"/>
      <c r="D28" s="1842"/>
      <c r="E28" s="1842"/>
      <c r="F28" s="1842"/>
      <c r="G28" s="1842"/>
      <c r="H28" s="1842"/>
      <c r="I28" s="1842"/>
      <c r="J28" s="1842"/>
      <c r="K28" s="1842"/>
      <c r="L28" s="1842"/>
      <c r="M28" s="1842"/>
      <c r="N28" s="1842"/>
      <c r="O28" s="1842"/>
      <c r="P28" s="1842"/>
      <c r="Q28" s="1842"/>
      <c r="R28" s="1842"/>
      <c r="S28" s="1842"/>
      <c r="T28" s="1842"/>
    </row>
    <row r="29" spans="1:20" s="2062" customFormat="1" ht="15" customHeight="1" thickBot="1">
      <c r="A29" s="2061"/>
      <c r="B29" s="2061"/>
      <c r="C29" s="2061"/>
      <c r="D29" s="2061"/>
      <c r="E29" s="2061"/>
      <c r="F29" s="2061"/>
      <c r="G29" s="2061"/>
      <c r="H29" s="2061"/>
      <c r="I29" s="2061"/>
      <c r="J29" s="2061"/>
      <c r="K29" s="2061"/>
      <c r="L29" s="2061"/>
      <c r="M29" s="2061"/>
      <c r="N29" s="2061"/>
      <c r="O29" s="2061"/>
      <c r="P29" s="2061"/>
      <c r="Q29" s="2061"/>
      <c r="R29" s="2061"/>
      <c r="S29" s="2061"/>
      <c r="T29" s="2059" t="s">
        <v>3138</v>
      </c>
    </row>
    <row r="30" spans="1:20" s="2065" customFormat="1" ht="18.75" customHeight="1">
      <c r="A30" s="2063"/>
      <c r="B30" s="2064" t="s">
        <v>3139</v>
      </c>
      <c r="C30" s="5473" t="s">
        <v>915</v>
      </c>
      <c r="D30" s="5478"/>
      <c r="E30" s="5473" t="s">
        <v>3140</v>
      </c>
      <c r="F30" s="5478"/>
      <c r="G30" s="5473" t="s">
        <v>3141</v>
      </c>
      <c r="H30" s="5478"/>
      <c r="I30" s="5473" t="s">
        <v>3142</v>
      </c>
      <c r="J30" s="5478"/>
      <c r="K30" s="5473" t="s">
        <v>3143</v>
      </c>
      <c r="L30" s="5478"/>
      <c r="M30" s="5473" t="s">
        <v>3144</v>
      </c>
      <c r="N30" s="5478"/>
      <c r="O30" s="5473" t="s">
        <v>3145</v>
      </c>
      <c r="P30" s="5478"/>
      <c r="Q30" s="5473" t="s">
        <v>3146</v>
      </c>
      <c r="R30" s="5478"/>
      <c r="S30" s="5473" t="s">
        <v>3147</v>
      </c>
      <c r="T30" s="5474"/>
    </row>
    <row r="31" spans="1:20" ht="18.75" customHeight="1">
      <c r="A31" s="5472" t="s">
        <v>3102</v>
      </c>
      <c r="B31" s="5472"/>
      <c r="C31" s="2066" t="s">
        <v>379</v>
      </c>
      <c r="D31" s="2066" t="s">
        <v>380</v>
      </c>
      <c r="E31" s="2066" t="s">
        <v>379</v>
      </c>
      <c r="F31" s="2066" t="s">
        <v>380</v>
      </c>
      <c r="G31" s="2066" t="s">
        <v>379</v>
      </c>
      <c r="H31" s="2066" t="s">
        <v>380</v>
      </c>
      <c r="I31" s="2066" t="s">
        <v>379</v>
      </c>
      <c r="J31" s="2066" t="s">
        <v>380</v>
      </c>
      <c r="K31" s="2066" t="s">
        <v>379</v>
      </c>
      <c r="L31" s="2066" t="s">
        <v>380</v>
      </c>
      <c r="M31" s="2066" t="s">
        <v>379</v>
      </c>
      <c r="N31" s="2066" t="s">
        <v>380</v>
      </c>
      <c r="O31" s="2066" t="s">
        <v>379</v>
      </c>
      <c r="P31" s="2066" t="s">
        <v>380</v>
      </c>
      <c r="Q31" s="2066" t="s">
        <v>379</v>
      </c>
      <c r="R31" s="2066" t="s">
        <v>380</v>
      </c>
      <c r="S31" s="2066" t="s">
        <v>379</v>
      </c>
      <c r="T31" s="2067" t="s">
        <v>380</v>
      </c>
    </row>
    <row r="32" spans="1:20" ht="16.25" customHeight="1">
      <c r="A32" s="2046" t="s">
        <v>2004</v>
      </c>
      <c r="B32" s="2047"/>
      <c r="C32" s="2069" t="s">
        <v>356</v>
      </c>
      <c r="D32" s="2070">
        <v>4</v>
      </c>
      <c r="E32" s="2071" t="s">
        <v>356</v>
      </c>
      <c r="F32" s="2071" t="s">
        <v>356</v>
      </c>
      <c r="G32" s="2071" t="s">
        <v>356</v>
      </c>
      <c r="H32" s="2071" t="s">
        <v>356</v>
      </c>
      <c r="I32" s="2071" t="s">
        <v>356</v>
      </c>
      <c r="J32" s="2071" t="s">
        <v>356</v>
      </c>
      <c r="K32" s="2071" t="s">
        <v>356</v>
      </c>
      <c r="L32" s="2071" t="s">
        <v>356</v>
      </c>
      <c r="M32" s="2071" t="s">
        <v>356</v>
      </c>
      <c r="N32" s="2071" t="s">
        <v>356</v>
      </c>
      <c r="O32" s="2071" t="s">
        <v>356</v>
      </c>
      <c r="P32" s="2072">
        <v>4</v>
      </c>
      <c r="Q32" s="2071" t="s">
        <v>356</v>
      </c>
      <c r="R32" s="2071" t="s">
        <v>356</v>
      </c>
      <c r="S32" s="2071" t="s">
        <v>356</v>
      </c>
      <c r="T32" s="2071" t="s">
        <v>356</v>
      </c>
    </row>
    <row r="33" spans="1:20" ht="16.25" customHeight="1">
      <c r="A33" s="1398" t="s">
        <v>2005</v>
      </c>
      <c r="B33" s="1393"/>
      <c r="C33" s="2073" t="s">
        <v>356</v>
      </c>
      <c r="D33" s="2074">
        <v>1</v>
      </c>
      <c r="E33" s="2075" t="s">
        <v>356</v>
      </c>
      <c r="F33" s="2075" t="s">
        <v>356</v>
      </c>
      <c r="G33" s="2075" t="s">
        <v>356</v>
      </c>
      <c r="H33" s="2075" t="s">
        <v>356</v>
      </c>
      <c r="I33" s="2075" t="s">
        <v>356</v>
      </c>
      <c r="J33" s="2075" t="s">
        <v>356</v>
      </c>
      <c r="K33" s="2075" t="s">
        <v>356</v>
      </c>
      <c r="L33" s="2075" t="s">
        <v>356</v>
      </c>
      <c r="M33" s="2075" t="s">
        <v>356</v>
      </c>
      <c r="N33" s="2075" t="s">
        <v>356</v>
      </c>
      <c r="O33" s="2075" t="s">
        <v>356</v>
      </c>
      <c r="P33" s="2076">
        <v>1</v>
      </c>
      <c r="Q33" s="2075" t="s">
        <v>356</v>
      </c>
      <c r="R33" s="2075" t="s">
        <v>356</v>
      </c>
      <c r="S33" s="2075" t="s">
        <v>356</v>
      </c>
      <c r="T33" s="2075" t="s">
        <v>356</v>
      </c>
    </row>
    <row r="34" spans="1:20" s="2079" customFormat="1" ht="16.25" customHeight="1">
      <c r="A34" s="1398" t="s">
        <v>3103</v>
      </c>
      <c r="B34" s="1393"/>
      <c r="C34" s="2077">
        <v>4</v>
      </c>
      <c r="D34" s="2078" t="s">
        <v>356</v>
      </c>
      <c r="E34" s="2075" t="s">
        <v>356</v>
      </c>
      <c r="F34" s="2075" t="s">
        <v>356</v>
      </c>
      <c r="G34" s="2075" t="s">
        <v>356</v>
      </c>
      <c r="H34" s="2075" t="s">
        <v>356</v>
      </c>
      <c r="I34" s="2075" t="s">
        <v>356</v>
      </c>
      <c r="J34" s="2075" t="s">
        <v>356</v>
      </c>
      <c r="K34" s="2075" t="s">
        <v>356</v>
      </c>
      <c r="L34" s="2075" t="s">
        <v>356</v>
      </c>
      <c r="M34" s="2075" t="s">
        <v>356</v>
      </c>
      <c r="N34" s="2075" t="s">
        <v>356</v>
      </c>
      <c r="O34" s="2076">
        <v>4</v>
      </c>
      <c r="P34" s="2075" t="s">
        <v>356</v>
      </c>
      <c r="Q34" s="2075" t="s">
        <v>356</v>
      </c>
      <c r="R34" s="2075" t="s">
        <v>356</v>
      </c>
      <c r="S34" s="2075" t="s">
        <v>356</v>
      </c>
      <c r="T34" s="2075" t="s">
        <v>356</v>
      </c>
    </row>
    <row r="35" spans="1:20" s="2079" customFormat="1" ht="16.25" customHeight="1">
      <c r="A35" s="1392" t="s">
        <v>2006</v>
      </c>
      <c r="B35" s="1393"/>
      <c r="C35" s="2077">
        <v>1</v>
      </c>
      <c r="D35" s="2074">
        <v>1</v>
      </c>
      <c r="E35" s="2075" t="s">
        <v>356</v>
      </c>
      <c r="F35" s="2075" t="s">
        <v>356</v>
      </c>
      <c r="G35" s="2075" t="s">
        <v>356</v>
      </c>
      <c r="H35" s="2075" t="s">
        <v>356</v>
      </c>
      <c r="I35" s="2075" t="s">
        <v>356</v>
      </c>
      <c r="J35" s="2075" t="s">
        <v>356</v>
      </c>
      <c r="K35" s="2075" t="s">
        <v>356</v>
      </c>
      <c r="L35" s="2075" t="s">
        <v>356</v>
      </c>
      <c r="M35" s="2075" t="s">
        <v>356</v>
      </c>
      <c r="N35" s="2075" t="s">
        <v>356</v>
      </c>
      <c r="O35" s="2076">
        <v>1</v>
      </c>
      <c r="P35" s="2076">
        <v>1</v>
      </c>
      <c r="Q35" s="2075" t="s">
        <v>356</v>
      </c>
      <c r="R35" s="2075" t="s">
        <v>356</v>
      </c>
      <c r="S35" s="2075" t="s">
        <v>356</v>
      </c>
      <c r="T35" s="2075" t="s">
        <v>356</v>
      </c>
    </row>
    <row r="36" spans="1:20" s="2079" customFormat="1" ht="16.25" customHeight="1" thickBot="1">
      <c r="A36" s="1401" t="s">
        <v>2007</v>
      </c>
      <c r="B36" s="1402"/>
      <c r="C36" s="2080">
        <v>2</v>
      </c>
      <c r="D36" s="2081" t="s">
        <v>356</v>
      </c>
      <c r="E36" s="2082" t="s">
        <v>356</v>
      </c>
      <c r="F36" s="2082" t="s">
        <v>356</v>
      </c>
      <c r="G36" s="2082" t="s">
        <v>356</v>
      </c>
      <c r="H36" s="2082" t="s">
        <v>356</v>
      </c>
      <c r="I36" s="2082" t="s">
        <v>356</v>
      </c>
      <c r="J36" s="2082" t="s">
        <v>356</v>
      </c>
      <c r="K36" s="2082" t="s">
        <v>356</v>
      </c>
      <c r="L36" s="2082" t="s">
        <v>356</v>
      </c>
      <c r="M36" s="2082" t="s">
        <v>356</v>
      </c>
      <c r="N36" s="2082" t="s">
        <v>356</v>
      </c>
      <c r="O36" s="2083">
        <v>2</v>
      </c>
      <c r="P36" s="2082" t="s">
        <v>356</v>
      </c>
      <c r="Q36" s="2082" t="s">
        <v>356</v>
      </c>
      <c r="R36" s="2082" t="s">
        <v>356</v>
      </c>
      <c r="S36" s="2082" t="s">
        <v>356</v>
      </c>
      <c r="T36" s="2082" t="s">
        <v>356</v>
      </c>
    </row>
    <row r="37" spans="1:20" s="2084" customFormat="1" ht="15" customHeight="1" thickBot="1">
      <c r="A37" s="2061"/>
      <c r="B37" s="2061"/>
      <c r="C37" s="2061"/>
      <c r="D37" s="2061"/>
      <c r="E37" s="2061"/>
      <c r="F37" s="2061"/>
      <c r="G37" s="2061"/>
      <c r="H37" s="2061"/>
      <c r="I37" s="2061"/>
      <c r="J37" s="2061"/>
      <c r="K37" s="2061"/>
      <c r="L37" s="2061"/>
      <c r="M37" s="2061"/>
      <c r="N37" s="2061"/>
      <c r="O37" s="2061"/>
      <c r="P37" s="2061"/>
      <c r="Q37" s="2061"/>
      <c r="R37" s="2061"/>
      <c r="S37" s="2061"/>
      <c r="T37" s="2061"/>
    </row>
    <row r="38" spans="1:20" ht="18.75" customHeight="1">
      <c r="A38" s="2063"/>
      <c r="B38" s="2064" t="s">
        <v>3139</v>
      </c>
      <c r="C38" s="5475" t="s">
        <v>3148</v>
      </c>
      <c r="D38" s="5475"/>
      <c r="E38" s="5475" t="s">
        <v>3149</v>
      </c>
      <c r="F38" s="5475"/>
      <c r="G38" s="5475" t="s">
        <v>3150</v>
      </c>
      <c r="H38" s="5475"/>
      <c r="I38" s="5475" t="s">
        <v>3151</v>
      </c>
      <c r="J38" s="5475"/>
      <c r="K38" s="5475" t="s">
        <v>3152</v>
      </c>
      <c r="L38" s="5475"/>
      <c r="M38" s="5475" t="s">
        <v>3153</v>
      </c>
      <c r="N38" s="5475"/>
      <c r="O38" s="5475" t="s">
        <v>3154</v>
      </c>
      <c r="P38" s="5475"/>
      <c r="Q38" s="5475" t="s">
        <v>3155</v>
      </c>
      <c r="R38" s="5473"/>
    </row>
    <row r="39" spans="1:20" ht="18.75" customHeight="1">
      <c r="A39" s="5472" t="s">
        <v>3102</v>
      </c>
      <c r="B39" s="5472"/>
      <c r="C39" s="2066" t="s">
        <v>379</v>
      </c>
      <c r="D39" s="2066" t="s">
        <v>380</v>
      </c>
      <c r="E39" s="2066" t="s">
        <v>379</v>
      </c>
      <c r="F39" s="2066" t="s">
        <v>380</v>
      </c>
      <c r="G39" s="2066" t="s">
        <v>379</v>
      </c>
      <c r="H39" s="2066" t="s">
        <v>380</v>
      </c>
      <c r="I39" s="2066" t="s">
        <v>379</v>
      </c>
      <c r="J39" s="2066" t="s">
        <v>380</v>
      </c>
      <c r="K39" s="2066" t="s">
        <v>379</v>
      </c>
      <c r="L39" s="2066" t="s">
        <v>380</v>
      </c>
      <c r="M39" s="2066" t="s">
        <v>379</v>
      </c>
      <c r="N39" s="2066" t="s">
        <v>380</v>
      </c>
      <c r="O39" s="2066" t="s">
        <v>379</v>
      </c>
      <c r="P39" s="2066" t="s">
        <v>380</v>
      </c>
      <c r="Q39" s="2066" t="s">
        <v>379</v>
      </c>
      <c r="R39" s="2067" t="s">
        <v>380</v>
      </c>
    </row>
    <row r="40" spans="1:20" ht="16.25" customHeight="1">
      <c r="A40" s="2046" t="s">
        <v>2004</v>
      </c>
      <c r="B40" s="2047"/>
      <c r="C40" s="2085" t="s">
        <v>356</v>
      </c>
      <c r="D40" s="2086" t="s">
        <v>356</v>
      </c>
      <c r="E40" s="2086" t="s">
        <v>356</v>
      </c>
      <c r="F40" s="2086" t="s">
        <v>356</v>
      </c>
      <c r="G40" s="2086" t="s">
        <v>356</v>
      </c>
      <c r="H40" s="2086" t="s">
        <v>356</v>
      </c>
      <c r="I40" s="2086" t="s">
        <v>356</v>
      </c>
      <c r="J40" s="2086" t="s">
        <v>356</v>
      </c>
      <c r="K40" s="2086" t="s">
        <v>356</v>
      </c>
      <c r="L40" s="2086" t="s">
        <v>356</v>
      </c>
      <c r="M40" s="2086" t="s">
        <v>356</v>
      </c>
      <c r="N40" s="2086" t="s">
        <v>356</v>
      </c>
      <c r="O40" s="2086" t="s">
        <v>356</v>
      </c>
      <c r="P40" s="2086" t="s">
        <v>356</v>
      </c>
      <c r="Q40" s="2086" t="s">
        <v>356</v>
      </c>
      <c r="R40" s="2086" t="s">
        <v>356</v>
      </c>
    </row>
    <row r="41" spans="1:20" ht="16.25" customHeight="1">
      <c r="A41" s="1398" t="s">
        <v>2005</v>
      </c>
      <c r="B41" s="1393"/>
      <c r="C41" s="2087" t="s">
        <v>356</v>
      </c>
      <c r="D41" s="2088" t="s">
        <v>356</v>
      </c>
      <c r="E41" s="2088" t="s">
        <v>356</v>
      </c>
      <c r="F41" s="2088" t="s">
        <v>356</v>
      </c>
      <c r="G41" s="2088" t="s">
        <v>356</v>
      </c>
      <c r="H41" s="2088" t="s">
        <v>356</v>
      </c>
      <c r="I41" s="2088" t="s">
        <v>356</v>
      </c>
      <c r="J41" s="2088" t="s">
        <v>356</v>
      </c>
      <c r="K41" s="2088" t="s">
        <v>356</v>
      </c>
      <c r="L41" s="2088" t="s">
        <v>356</v>
      </c>
      <c r="M41" s="2088" t="s">
        <v>356</v>
      </c>
      <c r="N41" s="2088" t="s">
        <v>356</v>
      </c>
      <c r="O41" s="2088" t="s">
        <v>356</v>
      </c>
      <c r="P41" s="2088" t="s">
        <v>356</v>
      </c>
      <c r="Q41" s="2088" t="s">
        <v>356</v>
      </c>
      <c r="R41" s="2088" t="s">
        <v>356</v>
      </c>
    </row>
    <row r="42" spans="1:20" ht="16.25" customHeight="1">
      <c r="A42" s="1398" t="s">
        <v>3103</v>
      </c>
      <c r="B42" s="1393"/>
      <c r="C42" s="2087" t="s">
        <v>356</v>
      </c>
      <c r="D42" s="2088" t="s">
        <v>356</v>
      </c>
      <c r="E42" s="2088" t="s">
        <v>356</v>
      </c>
      <c r="F42" s="2088" t="s">
        <v>356</v>
      </c>
      <c r="G42" s="2088" t="s">
        <v>356</v>
      </c>
      <c r="H42" s="2088" t="s">
        <v>356</v>
      </c>
      <c r="I42" s="2088" t="s">
        <v>356</v>
      </c>
      <c r="J42" s="2088" t="s">
        <v>356</v>
      </c>
      <c r="K42" s="2088" t="s">
        <v>356</v>
      </c>
      <c r="L42" s="2088" t="s">
        <v>356</v>
      </c>
      <c r="M42" s="2088" t="s">
        <v>356</v>
      </c>
      <c r="N42" s="2088" t="s">
        <v>356</v>
      </c>
      <c r="O42" s="2088" t="s">
        <v>356</v>
      </c>
      <c r="P42" s="2088" t="s">
        <v>356</v>
      </c>
      <c r="Q42" s="2088" t="s">
        <v>356</v>
      </c>
      <c r="R42" s="2088" t="s">
        <v>356</v>
      </c>
    </row>
    <row r="43" spans="1:20" ht="16.25" customHeight="1">
      <c r="A43" s="1392" t="s">
        <v>2006</v>
      </c>
      <c r="B43" s="1393"/>
      <c r="C43" s="2087" t="s">
        <v>356</v>
      </c>
      <c r="D43" s="2088" t="s">
        <v>356</v>
      </c>
      <c r="E43" s="2088" t="s">
        <v>356</v>
      </c>
      <c r="F43" s="2088" t="s">
        <v>356</v>
      </c>
      <c r="G43" s="2088" t="s">
        <v>356</v>
      </c>
      <c r="H43" s="2088" t="s">
        <v>356</v>
      </c>
      <c r="I43" s="2088" t="s">
        <v>356</v>
      </c>
      <c r="J43" s="2088" t="s">
        <v>356</v>
      </c>
      <c r="K43" s="2088" t="s">
        <v>356</v>
      </c>
      <c r="L43" s="2088" t="s">
        <v>356</v>
      </c>
      <c r="M43" s="2088" t="s">
        <v>356</v>
      </c>
      <c r="N43" s="2088" t="s">
        <v>356</v>
      </c>
      <c r="O43" s="2088" t="s">
        <v>356</v>
      </c>
      <c r="P43" s="2088" t="s">
        <v>356</v>
      </c>
      <c r="Q43" s="2088" t="s">
        <v>356</v>
      </c>
      <c r="R43" s="2088" t="s">
        <v>356</v>
      </c>
    </row>
    <row r="44" spans="1:20" ht="16.25" customHeight="1" thickBot="1">
      <c r="A44" s="1401" t="s">
        <v>2007</v>
      </c>
      <c r="B44" s="1402"/>
      <c r="C44" s="2089" t="s">
        <v>356</v>
      </c>
      <c r="D44" s="2090" t="s">
        <v>356</v>
      </c>
      <c r="E44" s="2090" t="s">
        <v>356</v>
      </c>
      <c r="F44" s="2090" t="s">
        <v>356</v>
      </c>
      <c r="G44" s="2090" t="s">
        <v>356</v>
      </c>
      <c r="H44" s="2090" t="s">
        <v>356</v>
      </c>
      <c r="I44" s="2090" t="s">
        <v>356</v>
      </c>
      <c r="J44" s="2090" t="s">
        <v>356</v>
      </c>
      <c r="K44" s="2090" t="s">
        <v>356</v>
      </c>
      <c r="L44" s="2090" t="s">
        <v>356</v>
      </c>
      <c r="M44" s="2090" t="s">
        <v>356</v>
      </c>
      <c r="N44" s="2090" t="s">
        <v>356</v>
      </c>
      <c r="O44" s="2090" t="s">
        <v>356</v>
      </c>
      <c r="P44" s="2090" t="s">
        <v>356</v>
      </c>
      <c r="Q44" s="2090" t="s">
        <v>356</v>
      </c>
      <c r="R44" s="2090" t="s">
        <v>356</v>
      </c>
    </row>
    <row r="45" spans="1:20" s="2084" customFormat="1" ht="15" customHeight="1">
      <c r="A45" s="2052"/>
      <c r="B45" s="2052"/>
      <c r="C45" s="2052"/>
      <c r="D45" s="2052"/>
      <c r="E45" s="2052"/>
      <c r="F45" s="2052"/>
      <c r="G45" s="2052"/>
      <c r="H45" s="2052"/>
      <c r="I45" s="2052"/>
      <c r="J45" s="2052"/>
      <c r="K45" s="2052"/>
      <c r="L45" s="2052"/>
      <c r="M45" s="2052"/>
      <c r="N45" s="2052"/>
      <c r="O45" s="2052"/>
      <c r="P45" s="2052"/>
      <c r="Q45" s="2052"/>
      <c r="R45" s="2059" t="s">
        <v>3136</v>
      </c>
    </row>
  </sheetData>
  <mergeCells count="90">
    <mergeCell ref="H3:H4"/>
    <mergeCell ref="A4:B4"/>
    <mergeCell ref="A3:B3"/>
    <mergeCell ref="C3:D4"/>
    <mergeCell ref="E3:E4"/>
    <mergeCell ref="F3:F4"/>
    <mergeCell ref="G3:G4"/>
    <mergeCell ref="T3:T4"/>
    <mergeCell ref="I3:I4"/>
    <mergeCell ref="J3:J4"/>
    <mergeCell ref="K3:K4"/>
    <mergeCell ref="L3:L4"/>
    <mergeCell ref="M3:M4"/>
    <mergeCell ref="N3:N4"/>
    <mergeCell ref="O3:O4"/>
    <mergeCell ref="P3:P4"/>
    <mergeCell ref="Q3:Q4"/>
    <mergeCell ref="R3:R4"/>
    <mergeCell ref="S3:S4"/>
    <mergeCell ref="C5:D5"/>
    <mergeCell ref="C6:D6"/>
    <mergeCell ref="C7:D7"/>
    <mergeCell ref="C8:D8"/>
    <mergeCell ref="C9:D9"/>
    <mergeCell ref="C13:D13"/>
    <mergeCell ref="K11:K12"/>
    <mergeCell ref="L11:L12"/>
    <mergeCell ref="M11:M12"/>
    <mergeCell ref="N11:N12"/>
    <mergeCell ref="E11:E12"/>
    <mergeCell ref="F11:F12"/>
    <mergeCell ref="G11:G12"/>
    <mergeCell ref="H11:H12"/>
    <mergeCell ref="I11:I12"/>
    <mergeCell ref="J11:J12"/>
    <mergeCell ref="C11:D12"/>
    <mergeCell ref="Q11:Q12"/>
    <mergeCell ref="R11:R12"/>
    <mergeCell ref="S11:S12"/>
    <mergeCell ref="T11:T12"/>
    <mergeCell ref="A12:B12"/>
    <mergeCell ref="O11:O12"/>
    <mergeCell ref="P11:P12"/>
    <mergeCell ref="A11:B11"/>
    <mergeCell ref="C14:D14"/>
    <mergeCell ref="C15:D15"/>
    <mergeCell ref="C16:D16"/>
    <mergeCell ref="C17:D17"/>
    <mergeCell ref="A19:B19"/>
    <mergeCell ref="C19:C20"/>
    <mergeCell ref="D19:D20"/>
    <mergeCell ref="R23:S23"/>
    <mergeCell ref="K19:K20"/>
    <mergeCell ref="L19:L20"/>
    <mergeCell ref="M19:M20"/>
    <mergeCell ref="N19:N20"/>
    <mergeCell ref="O19:O20"/>
    <mergeCell ref="P19:P20"/>
    <mergeCell ref="Q19:Q20"/>
    <mergeCell ref="R19:S20"/>
    <mergeCell ref="A20:B20"/>
    <mergeCell ref="R21:S21"/>
    <mergeCell ref="R22:S22"/>
    <mergeCell ref="E19:E20"/>
    <mergeCell ref="F19:F20"/>
    <mergeCell ref="G19:G20"/>
    <mergeCell ref="H19:H20"/>
    <mergeCell ref="I19:I20"/>
    <mergeCell ref="J19:J20"/>
    <mergeCell ref="R24:S24"/>
    <mergeCell ref="R25:S25"/>
    <mergeCell ref="C30:D30"/>
    <mergeCell ref="E30:F30"/>
    <mergeCell ref="G30:H30"/>
    <mergeCell ref="I30:J30"/>
    <mergeCell ref="K30:L30"/>
    <mergeCell ref="M30:N30"/>
    <mergeCell ref="O30:P30"/>
    <mergeCell ref="Q30:R30"/>
    <mergeCell ref="A39:B39"/>
    <mergeCell ref="S30:T30"/>
    <mergeCell ref="A31:B31"/>
    <mergeCell ref="C38:D38"/>
    <mergeCell ref="E38:F38"/>
    <mergeCell ref="G38:H38"/>
    <mergeCell ref="I38:J38"/>
    <mergeCell ref="K38:L38"/>
    <mergeCell ref="M38:N38"/>
    <mergeCell ref="O38:P38"/>
    <mergeCell ref="Q38:R38"/>
  </mergeCells>
  <phoneticPr fontId="2"/>
  <printOptions horizontalCentered="1"/>
  <pageMargins left="0.39370078740157483" right="0.39370078740157483" top="0.59055118110236227" bottom="0.59055118110236227" header="0.11811023622047245" footer="0.11811023622047245"/>
  <pageSetup paperSize="9" scale="98" firstPageNumber="72" fitToHeight="0" orientation="portrait" r:id="rId1"/>
  <headerFooter alignWithMargins="0">
    <oddFooter>&amp;C&amp;"ＭＳ 明朝,標準"&amp;10&amp;P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C3B39-F0BD-4149-BEE0-B77D7C1E3258}">
  <sheetPr>
    <pageSetUpPr fitToPage="1"/>
  </sheetPr>
  <dimension ref="A1:T18"/>
  <sheetViews>
    <sheetView view="pageLayout" zoomScaleNormal="100" zoomScaleSheetLayoutView="100" workbookViewId="0">
      <selection activeCell="M9" sqref="M9"/>
    </sheetView>
  </sheetViews>
  <sheetFormatPr defaultColWidth="9" defaultRowHeight="13"/>
  <cols>
    <col min="1" max="1" width="5.453125" style="2068" customWidth="1"/>
    <col min="2" max="2" width="6.453125" style="2068" customWidth="1"/>
    <col min="3" max="20" width="4.81640625" style="2068" customWidth="1"/>
    <col min="21" max="16384" width="9" style="2068"/>
  </cols>
  <sheetData>
    <row r="1" spans="1:20" s="2060" customFormat="1" ht="30" customHeight="1">
      <c r="A1" s="1842" t="s">
        <v>3156</v>
      </c>
      <c r="B1" s="1842"/>
      <c r="C1" s="1842"/>
      <c r="D1" s="1842"/>
      <c r="E1" s="1842"/>
      <c r="F1" s="1842"/>
      <c r="G1" s="1842"/>
      <c r="H1" s="1842"/>
      <c r="I1" s="1842"/>
      <c r="J1" s="1842"/>
      <c r="K1" s="1842"/>
      <c r="L1" s="1842"/>
      <c r="M1" s="1842"/>
      <c r="N1" s="1842"/>
      <c r="O1" s="1842"/>
      <c r="P1" s="1842"/>
      <c r="Q1" s="1842"/>
      <c r="R1" s="1842"/>
    </row>
    <row r="2" spans="1:20" s="1873" customFormat="1" ht="15" customHeight="1" thickBot="1">
      <c r="B2" s="1975"/>
      <c r="C2" s="1975"/>
      <c r="D2" s="1975"/>
      <c r="E2" s="1975"/>
      <c r="F2" s="1975"/>
      <c r="G2" s="1975"/>
      <c r="H2" s="1975"/>
      <c r="I2" s="1975"/>
      <c r="J2" s="1975"/>
      <c r="K2" s="1975"/>
      <c r="L2" s="1975"/>
      <c r="M2" s="1975"/>
      <c r="N2" s="1975"/>
      <c r="O2" s="1975"/>
      <c r="P2" s="1975"/>
      <c r="Q2" s="1975"/>
      <c r="R2" s="2091"/>
      <c r="S2" s="2061"/>
      <c r="T2" s="2091" t="s">
        <v>3157</v>
      </c>
    </row>
    <row r="3" spans="1:20" ht="18.75" customHeight="1">
      <c r="A3" s="2063"/>
      <c r="B3" s="2064" t="s">
        <v>3139</v>
      </c>
      <c r="C3" s="5473" t="s">
        <v>915</v>
      </c>
      <c r="D3" s="5478"/>
      <c r="E3" s="5473" t="s">
        <v>3140</v>
      </c>
      <c r="F3" s="5478"/>
      <c r="G3" s="5473" t="s">
        <v>3141</v>
      </c>
      <c r="H3" s="5478"/>
      <c r="I3" s="5473" t="s">
        <v>3142</v>
      </c>
      <c r="J3" s="5478"/>
      <c r="K3" s="5473" t="s">
        <v>3143</v>
      </c>
      <c r="L3" s="5478"/>
      <c r="M3" s="5473" t="s">
        <v>3144</v>
      </c>
      <c r="N3" s="5478"/>
      <c r="O3" s="5473" t="s">
        <v>3145</v>
      </c>
      <c r="P3" s="5478"/>
      <c r="Q3" s="5473" t="s">
        <v>3146</v>
      </c>
      <c r="R3" s="5478"/>
      <c r="S3" s="5473" t="s">
        <v>3147</v>
      </c>
      <c r="T3" s="5474"/>
    </row>
    <row r="4" spans="1:20" ht="18.75" customHeight="1">
      <c r="A4" s="5472" t="s">
        <v>3102</v>
      </c>
      <c r="B4" s="5472"/>
      <c r="C4" s="2066" t="s">
        <v>379</v>
      </c>
      <c r="D4" s="2066" t="s">
        <v>380</v>
      </c>
      <c r="E4" s="2066" t="s">
        <v>379</v>
      </c>
      <c r="F4" s="2066" t="s">
        <v>380</v>
      </c>
      <c r="G4" s="2066" t="s">
        <v>379</v>
      </c>
      <c r="H4" s="2066" t="s">
        <v>380</v>
      </c>
      <c r="I4" s="2066" t="s">
        <v>379</v>
      </c>
      <c r="J4" s="2066" t="s">
        <v>380</v>
      </c>
      <c r="K4" s="2066" t="s">
        <v>379</v>
      </c>
      <c r="L4" s="2066" t="s">
        <v>380</v>
      </c>
      <c r="M4" s="2066" t="s">
        <v>379</v>
      </c>
      <c r="N4" s="2066" t="s">
        <v>380</v>
      </c>
      <c r="O4" s="2066" t="s">
        <v>379</v>
      </c>
      <c r="P4" s="2066" t="s">
        <v>380</v>
      </c>
      <c r="Q4" s="2066" t="s">
        <v>379</v>
      </c>
      <c r="R4" s="2066" t="s">
        <v>380</v>
      </c>
      <c r="S4" s="2066" t="s">
        <v>379</v>
      </c>
      <c r="T4" s="2067" t="s">
        <v>380</v>
      </c>
    </row>
    <row r="5" spans="1:20" ht="16.5" customHeight="1">
      <c r="A5" s="2046" t="s">
        <v>2004</v>
      </c>
      <c r="B5" s="2047"/>
      <c r="C5" s="2092">
        <v>69</v>
      </c>
      <c r="D5" s="2093">
        <v>46</v>
      </c>
      <c r="E5" s="2086">
        <v>8</v>
      </c>
      <c r="F5" s="2086">
        <v>6</v>
      </c>
      <c r="G5" s="2086" t="s">
        <v>1012</v>
      </c>
      <c r="H5" s="2086" t="s">
        <v>1012</v>
      </c>
      <c r="I5" s="2086">
        <v>20</v>
      </c>
      <c r="J5" s="2086">
        <v>8</v>
      </c>
      <c r="K5" s="2086" t="s">
        <v>1012</v>
      </c>
      <c r="L5" s="2086" t="s">
        <v>1012</v>
      </c>
      <c r="M5" s="2086" t="s">
        <v>1012</v>
      </c>
      <c r="N5" s="2086" t="s">
        <v>1012</v>
      </c>
      <c r="O5" s="2086">
        <v>33</v>
      </c>
      <c r="P5" s="2086">
        <v>30</v>
      </c>
      <c r="Q5" s="2086" t="s">
        <v>1012</v>
      </c>
      <c r="R5" s="2086" t="s">
        <v>1012</v>
      </c>
      <c r="S5" s="2086" t="s">
        <v>356</v>
      </c>
      <c r="T5" s="2086" t="s">
        <v>356</v>
      </c>
    </row>
    <row r="6" spans="1:20" ht="16.5" customHeight="1">
      <c r="A6" s="1398" t="s">
        <v>2005</v>
      </c>
      <c r="B6" s="1393"/>
      <c r="C6" s="2094">
        <v>61</v>
      </c>
      <c r="D6" s="2095">
        <v>45</v>
      </c>
      <c r="E6" s="2088">
        <v>3</v>
      </c>
      <c r="F6" s="2088">
        <v>2</v>
      </c>
      <c r="G6" s="2088" t="s">
        <v>1012</v>
      </c>
      <c r="H6" s="2088" t="s">
        <v>1012</v>
      </c>
      <c r="I6" s="2088">
        <v>23</v>
      </c>
      <c r="J6" s="2088">
        <v>9</v>
      </c>
      <c r="K6" s="2088" t="s">
        <v>1012</v>
      </c>
      <c r="L6" s="2088" t="s">
        <v>1012</v>
      </c>
      <c r="M6" s="2088" t="s">
        <v>1012</v>
      </c>
      <c r="N6" s="2088" t="s">
        <v>1012</v>
      </c>
      <c r="O6" s="2088">
        <v>30</v>
      </c>
      <c r="P6" s="2088">
        <v>33</v>
      </c>
      <c r="Q6" s="2088" t="s">
        <v>1012</v>
      </c>
      <c r="R6" s="2088" t="s">
        <v>1012</v>
      </c>
      <c r="S6" s="2088" t="s">
        <v>356</v>
      </c>
      <c r="T6" s="2088" t="s">
        <v>356</v>
      </c>
    </row>
    <row r="7" spans="1:20" ht="16.5" customHeight="1">
      <c r="A7" s="1398" t="s">
        <v>3103</v>
      </c>
      <c r="B7" s="1393"/>
      <c r="C7" s="2094">
        <v>70</v>
      </c>
      <c r="D7" s="2095">
        <v>45</v>
      </c>
      <c r="E7" s="2088">
        <v>3</v>
      </c>
      <c r="F7" s="2088">
        <v>4</v>
      </c>
      <c r="G7" s="2088" t="s">
        <v>1012</v>
      </c>
      <c r="H7" s="2088" t="s">
        <v>1012</v>
      </c>
      <c r="I7" s="2088">
        <v>30</v>
      </c>
      <c r="J7" s="2088">
        <v>8</v>
      </c>
      <c r="K7" s="2088" t="s">
        <v>1012</v>
      </c>
      <c r="L7" s="2088" t="s">
        <v>1012</v>
      </c>
      <c r="M7" s="2088" t="s">
        <v>1012</v>
      </c>
      <c r="N7" s="2088" t="s">
        <v>1012</v>
      </c>
      <c r="O7" s="2088">
        <v>33</v>
      </c>
      <c r="P7" s="2088">
        <v>33</v>
      </c>
      <c r="Q7" s="2088" t="s">
        <v>1012</v>
      </c>
      <c r="R7" s="2088" t="s">
        <v>1012</v>
      </c>
      <c r="S7" s="2088" t="s">
        <v>356</v>
      </c>
      <c r="T7" s="2088" t="s">
        <v>356</v>
      </c>
    </row>
    <row r="8" spans="1:20" ht="16.5" customHeight="1">
      <c r="A8" s="1392" t="s">
        <v>2006</v>
      </c>
      <c r="B8" s="1393"/>
      <c r="C8" s="2094">
        <v>81</v>
      </c>
      <c r="D8" s="2095">
        <v>32</v>
      </c>
      <c r="E8" s="2088">
        <v>6</v>
      </c>
      <c r="F8" s="2088">
        <v>3</v>
      </c>
      <c r="G8" s="2088" t="s">
        <v>1012</v>
      </c>
      <c r="H8" s="2088" t="s">
        <v>1012</v>
      </c>
      <c r="I8" s="2088">
        <v>31</v>
      </c>
      <c r="J8" s="2088">
        <v>5</v>
      </c>
      <c r="K8" s="2088" t="s">
        <v>1012</v>
      </c>
      <c r="L8" s="2088" t="s">
        <v>1012</v>
      </c>
      <c r="M8" s="2088" t="s">
        <v>1012</v>
      </c>
      <c r="N8" s="2088" t="s">
        <v>1012</v>
      </c>
      <c r="O8" s="2088">
        <v>39</v>
      </c>
      <c r="P8" s="2088">
        <v>24</v>
      </c>
      <c r="Q8" s="2088" t="s">
        <v>1012</v>
      </c>
      <c r="R8" s="2088" t="s">
        <v>1012</v>
      </c>
      <c r="S8" s="2088" t="s">
        <v>356</v>
      </c>
      <c r="T8" s="2088" t="s">
        <v>356</v>
      </c>
    </row>
    <row r="9" spans="1:20" ht="16.5" customHeight="1" thickBot="1">
      <c r="A9" s="1401" t="s">
        <v>2007</v>
      </c>
      <c r="B9" s="1402"/>
      <c r="C9" s="2096">
        <v>43</v>
      </c>
      <c r="D9" s="2097">
        <v>32</v>
      </c>
      <c r="E9" s="2090">
        <v>5</v>
      </c>
      <c r="F9" s="2090">
        <v>3</v>
      </c>
      <c r="G9" s="2090" t="s">
        <v>1012</v>
      </c>
      <c r="H9" s="2090" t="s">
        <v>1012</v>
      </c>
      <c r="I9" s="2090">
        <v>14</v>
      </c>
      <c r="J9" s="2090">
        <v>5</v>
      </c>
      <c r="K9" s="2090" t="s">
        <v>1012</v>
      </c>
      <c r="L9" s="2090" t="s">
        <v>1012</v>
      </c>
      <c r="M9" s="2090" t="s">
        <v>1012</v>
      </c>
      <c r="N9" s="2090" t="s">
        <v>1012</v>
      </c>
      <c r="O9" s="2090">
        <v>20</v>
      </c>
      <c r="P9" s="2090">
        <v>22</v>
      </c>
      <c r="Q9" s="2090" t="s">
        <v>1012</v>
      </c>
      <c r="R9" s="2090" t="s">
        <v>1012</v>
      </c>
      <c r="S9" s="2090" t="s">
        <v>356</v>
      </c>
      <c r="T9" s="2090" t="s">
        <v>356</v>
      </c>
    </row>
    <row r="10" spans="1:20" ht="13.75" customHeight="1" thickBot="1">
      <c r="A10" s="2061"/>
      <c r="B10" s="2061"/>
      <c r="C10" s="2061"/>
      <c r="D10" s="2061"/>
      <c r="E10" s="2061"/>
      <c r="F10" s="2061"/>
      <c r="G10" s="2061"/>
      <c r="H10" s="2061"/>
      <c r="I10" s="2061"/>
      <c r="J10" s="2061"/>
      <c r="K10" s="2061"/>
      <c r="L10" s="2061"/>
      <c r="M10" s="2061"/>
      <c r="N10" s="2061"/>
      <c r="O10" s="2061"/>
      <c r="P10" s="2061"/>
      <c r="Q10" s="2061"/>
      <c r="R10" s="2061"/>
      <c r="S10" s="2061"/>
      <c r="T10" s="2061"/>
    </row>
    <row r="11" spans="1:20" ht="18.75" customHeight="1">
      <c r="A11" s="2063"/>
      <c r="B11" s="2064" t="s">
        <v>3139</v>
      </c>
      <c r="C11" s="5475" t="s">
        <v>3148</v>
      </c>
      <c r="D11" s="5475"/>
      <c r="E11" s="5475" t="s">
        <v>3149</v>
      </c>
      <c r="F11" s="5475"/>
      <c r="G11" s="5475" t="s">
        <v>3150</v>
      </c>
      <c r="H11" s="5475"/>
      <c r="I11" s="5475" t="s">
        <v>3151</v>
      </c>
      <c r="J11" s="5475"/>
      <c r="K11" s="5475" t="s">
        <v>3152</v>
      </c>
      <c r="L11" s="5475"/>
      <c r="M11" s="5475" t="s">
        <v>3153</v>
      </c>
      <c r="N11" s="5475"/>
      <c r="O11" s="5475" t="s">
        <v>3154</v>
      </c>
      <c r="P11" s="5475"/>
      <c r="Q11" s="5475" t="s">
        <v>3155</v>
      </c>
      <c r="R11" s="5473"/>
    </row>
    <row r="12" spans="1:20" ht="18.75" customHeight="1">
      <c r="A12" s="5472" t="s">
        <v>3102</v>
      </c>
      <c r="B12" s="5472"/>
      <c r="C12" s="2066" t="s">
        <v>379</v>
      </c>
      <c r="D12" s="2066" t="s">
        <v>380</v>
      </c>
      <c r="E12" s="2066" t="s">
        <v>379</v>
      </c>
      <c r="F12" s="2066" t="s">
        <v>380</v>
      </c>
      <c r="G12" s="2066" t="s">
        <v>379</v>
      </c>
      <c r="H12" s="2066" t="s">
        <v>380</v>
      </c>
      <c r="I12" s="2066" t="s">
        <v>379</v>
      </c>
      <c r="J12" s="2066" t="s">
        <v>380</v>
      </c>
      <c r="K12" s="2066" t="s">
        <v>379</v>
      </c>
      <c r="L12" s="2066" t="s">
        <v>380</v>
      </c>
      <c r="M12" s="2066" t="s">
        <v>379</v>
      </c>
      <c r="N12" s="2066" t="s">
        <v>380</v>
      </c>
      <c r="O12" s="2066" t="s">
        <v>379</v>
      </c>
      <c r="P12" s="2066" t="s">
        <v>380</v>
      </c>
      <c r="Q12" s="2066" t="s">
        <v>379</v>
      </c>
      <c r="R12" s="2067" t="s">
        <v>380</v>
      </c>
    </row>
    <row r="13" spans="1:20" ht="16.5" customHeight="1">
      <c r="A13" s="2046" t="s">
        <v>2004</v>
      </c>
      <c r="B13" s="2047"/>
      <c r="C13" s="2085">
        <v>3</v>
      </c>
      <c r="D13" s="2086">
        <v>1</v>
      </c>
      <c r="E13" s="2086">
        <v>3</v>
      </c>
      <c r="F13" s="2086">
        <v>1</v>
      </c>
      <c r="G13" s="2086">
        <v>1</v>
      </c>
      <c r="H13" s="2086" t="s">
        <v>1012</v>
      </c>
      <c r="I13" s="2086">
        <v>1</v>
      </c>
      <c r="J13" s="2086" t="s">
        <v>1012</v>
      </c>
      <c r="K13" s="2086" t="s">
        <v>1012</v>
      </c>
      <c r="L13" s="2086" t="s">
        <v>1012</v>
      </c>
      <c r="M13" s="2086" t="s">
        <v>1012</v>
      </c>
      <c r="N13" s="2086" t="s">
        <v>1012</v>
      </c>
      <c r="O13" s="2086" t="s">
        <v>1012</v>
      </c>
      <c r="P13" s="2086" t="s">
        <v>1012</v>
      </c>
      <c r="Q13" s="2086" t="s">
        <v>1012</v>
      </c>
      <c r="R13" s="2086" t="s">
        <v>1012</v>
      </c>
    </row>
    <row r="14" spans="1:20" ht="16.5" customHeight="1">
      <c r="A14" s="1398" t="s">
        <v>2005</v>
      </c>
      <c r="B14" s="1393"/>
      <c r="C14" s="2087">
        <v>2</v>
      </c>
      <c r="D14" s="2088">
        <v>1</v>
      </c>
      <c r="E14" s="2088">
        <v>3</v>
      </c>
      <c r="F14" s="2088" t="s">
        <v>1012</v>
      </c>
      <c r="G14" s="2088" t="s">
        <v>1012</v>
      </c>
      <c r="H14" s="2088" t="s">
        <v>1012</v>
      </c>
      <c r="I14" s="2088" t="s">
        <v>1012</v>
      </c>
      <c r="J14" s="2088" t="s">
        <v>1012</v>
      </c>
      <c r="K14" s="2088" t="s">
        <v>1012</v>
      </c>
      <c r="L14" s="2088" t="s">
        <v>1012</v>
      </c>
      <c r="M14" s="2088" t="s">
        <v>1012</v>
      </c>
      <c r="N14" s="2088" t="s">
        <v>1012</v>
      </c>
      <c r="O14" s="2088" t="s">
        <v>1012</v>
      </c>
      <c r="P14" s="2088" t="s">
        <v>1012</v>
      </c>
      <c r="Q14" s="2088" t="s">
        <v>1012</v>
      </c>
      <c r="R14" s="2088" t="s">
        <v>1012</v>
      </c>
    </row>
    <row r="15" spans="1:20" ht="16.5" customHeight="1">
      <c r="A15" s="1398" t="s">
        <v>3103</v>
      </c>
      <c r="B15" s="1393"/>
      <c r="C15" s="2087">
        <v>2</v>
      </c>
      <c r="D15" s="2088" t="s">
        <v>1012</v>
      </c>
      <c r="E15" s="2088">
        <v>2</v>
      </c>
      <c r="F15" s="2088" t="s">
        <v>1012</v>
      </c>
      <c r="G15" s="2088" t="s">
        <v>1012</v>
      </c>
      <c r="H15" s="2088" t="s">
        <v>1012</v>
      </c>
      <c r="I15" s="2088" t="s">
        <v>1012</v>
      </c>
      <c r="J15" s="2088" t="s">
        <v>1012</v>
      </c>
      <c r="K15" s="2088" t="s">
        <v>1012</v>
      </c>
      <c r="L15" s="2088" t="s">
        <v>1012</v>
      </c>
      <c r="M15" s="2088" t="s">
        <v>1012</v>
      </c>
      <c r="N15" s="2088" t="s">
        <v>1012</v>
      </c>
      <c r="O15" s="2088" t="s">
        <v>1012</v>
      </c>
      <c r="P15" s="2088" t="s">
        <v>1012</v>
      </c>
      <c r="Q15" s="2088" t="s">
        <v>1012</v>
      </c>
      <c r="R15" s="2088" t="s">
        <v>1012</v>
      </c>
    </row>
    <row r="16" spans="1:20" ht="16.5" customHeight="1">
      <c r="A16" s="1392" t="s">
        <v>2006</v>
      </c>
      <c r="B16" s="1393"/>
      <c r="C16" s="2087">
        <v>1</v>
      </c>
      <c r="D16" s="2088" t="s">
        <v>1012</v>
      </c>
      <c r="E16" s="2088">
        <v>2</v>
      </c>
      <c r="F16" s="2088" t="s">
        <v>1012</v>
      </c>
      <c r="G16" s="2088" t="s">
        <v>1012</v>
      </c>
      <c r="H16" s="2088" t="s">
        <v>1012</v>
      </c>
      <c r="I16" s="2088">
        <v>2</v>
      </c>
      <c r="J16" s="2088" t="s">
        <v>1012</v>
      </c>
      <c r="K16" s="2088" t="s">
        <v>1012</v>
      </c>
      <c r="L16" s="2088" t="s">
        <v>1012</v>
      </c>
      <c r="M16" s="2088" t="s">
        <v>1012</v>
      </c>
      <c r="N16" s="2088" t="s">
        <v>1012</v>
      </c>
      <c r="O16" s="2088" t="s">
        <v>1012</v>
      </c>
      <c r="P16" s="2088" t="s">
        <v>1012</v>
      </c>
      <c r="Q16" s="2088" t="s">
        <v>1012</v>
      </c>
      <c r="R16" s="2088" t="s">
        <v>1012</v>
      </c>
    </row>
    <row r="17" spans="1:18" ht="16.5" customHeight="1" thickBot="1">
      <c r="A17" s="1401" t="s">
        <v>2007</v>
      </c>
      <c r="B17" s="1402"/>
      <c r="C17" s="2089">
        <v>1</v>
      </c>
      <c r="D17" s="2090" t="s">
        <v>1012</v>
      </c>
      <c r="E17" s="2090">
        <v>3</v>
      </c>
      <c r="F17" s="2090">
        <v>1</v>
      </c>
      <c r="G17" s="2090" t="s">
        <v>1012</v>
      </c>
      <c r="H17" s="2090" t="s">
        <v>1012</v>
      </c>
      <c r="I17" s="2090" t="s">
        <v>1012</v>
      </c>
      <c r="J17" s="2090" t="s">
        <v>1012</v>
      </c>
      <c r="K17" s="2090" t="s">
        <v>1012</v>
      </c>
      <c r="L17" s="2090" t="s">
        <v>1012</v>
      </c>
      <c r="M17" s="2090" t="s">
        <v>1012</v>
      </c>
      <c r="N17" s="2090" t="s">
        <v>1012</v>
      </c>
      <c r="O17" s="2090" t="s">
        <v>1012</v>
      </c>
      <c r="P17" s="2090" t="s">
        <v>1012</v>
      </c>
      <c r="Q17" s="2090" t="s">
        <v>1012</v>
      </c>
      <c r="R17" s="2090" t="s">
        <v>1012</v>
      </c>
    </row>
    <row r="18" spans="1:18" s="1873" customFormat="1" ht="15" customHeight="1">
      <c r="A18" s="2098"/>
      <c r="B18" s="2098"/>
      <c r="C18" s="2098"/>
      <c r="D18" s="2098"/>
      <c r="E18" s="2098"/>
      <c r="F18" s="2098"/>
      <c r="G18" s="2098"/>
      <c r="H18" s="2098"/>
      <c r="I18" s="2061"/>
      <c r="J18" s="2099"/>
      <c r="K18" s="2061"/>
      <c r="L18" s="2061"/>
      <c r="M18" s="2061"/>
      <c r="N18" s="2061"/>
      <c r="P18" s="2098"/>
      <c r="Q18" s="2098"/>
      <c r="R18" s="2100" t="s">
        <v>3158</v>
      </c>
    </row>
  </sheetData>
  <mergeCells count="19">
    <mergeCell ref="S3:T3"/>
    <mergeCell ref="A4:B4"/>
    <mergeCell ref="C11:D11"/>
    <mergeCell ref="E11:F11"/>
    <mergeCell ref="G11:H11"/>
    <mergeCell ref="I11:J11"/>
    <mergeCell ref="K11:L11"/>
    <mergeCell ref="M11:N11"/>
    <mergeCell ref="C3:D3"/>
    <mergeCell ref="E3:F3"/>
    <mergeCell ref="G3:H3"/>
    <mergeCell ref="I3:J3"/>
    <mergeCell ref="K3:L3"/>
    <mergeCell ref="M3:N3"/>
    <mergeCell ref="O11:P11"/>
    <mergeCell ref="Q11:R11"/>
    <mergeCell ref="A12:B12"/>
    <mergeCell ref="O3:P3"/>
    <mergeCell ref="Q3:R3"/>
  </mergeCells>
  <phoneticPr fontId="2"/>
  <printOptions horizontalCentered="1"/>
  <pageMargins left="0.39370078740157483" right="0.39370078740157483" top="0.59055118110236227" bottom="0.59055118110236227" header="0.11811023622047245" footer="0.11811023622047245"/>
  <pageSetup paperSize="9" scale="99" firstPageNumber="72" fitToHeight="0" orientation="portrait" r:id="rId1"/>
  <headerFooter alignWithMargins="0">
    <oddFooter>&amp;C&amp;"ＭＳ 明朝,標準"&amp;10&amp;P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FB3BC-9F50-49F8-AE00-CAFE304CF435}">
  <dimension ref="A1:V26"/>
  <sheetViews>
    <sheetView view="pageBreakPreview" zoomScaleNormal="100" zoomScaleSheetLayoutView="100" zoomScalePageLayoutView="85" workbookViewId="0">
      <selection activeCell="J21" sqref="J21"/>
    </sheetView>
  </sheetViews>
  <sheetFormatPr defaultColWidth="9" defaultRowHeight="13"/>
  <cols>
    <col min="1" max="2" width="5.453125" style="2108" customWidth="1"/>
    <col min="3" max="4" width="7.6328125" style="2108" customWidth="1"/>
    <col min="5" max="8" width="7.08984375" style="2108" customWidth="1"/>
    <col min="9" max="9" width="8.1796875" style="2108" customWidth="1"/>
    <col min="10" max="10" width="9" style="2108" customWidth="1"/>
    <col min="11" max="11" width="9.81640625" style="2108" customWidth="1"/>
    <col min="12" max="12" width="7.81640625" style="2108" customWidth="1"/>
    <col min="13" max="14" width="8.6328125" style="2108" customWidth="1"/>
    <col min="15" max="18" width="8" style="2108" customWidth="1"/>
    <col min="19" max="19" width="8.08984375" style="2108" customWidth="1"/>
    <col min="20" max="21" width="8.6328125" style="2108" customWidth="1"/>
    <col min="22" max="22" width="9" style="2108" customWidth="1"/>
    <col min="23" max="16384" width="9" style="2108"/>
  </cols>
  <sheetData>
    <row r="1" spans="1:22" s="2102" customFormat="1" ht="30" customHeight="1">
      <c r="A1" s="2101" t="s">
        <v>3159</v>
      </c>
      <c r="B1" s="2101"/>
      <c r="C1" s="2101"/>
      <c r="D1" s="2101"/>
      <c r="E1" s="2101"/>
      <c r="F1" s="2101"/>
      <c r="G1" s="2101"/>
      <c r="H1" s="2101"/>
      <c r="I1" s="2101"/>
      <c r="J1" s="2101"/>
      <c r="K1" s="2101"/>
      <c r="L1" s="2101"/>
      <c r="M1" s="2101"/>
      <c r="N1" s="2101"/>
      <c r="O1" s="2101"/>
      <c r="P1" s="2101"/>
    </row>
    <row r="2" spans="1:22" s="2105" customFormat="1" ht="15" customHeight="1" thickBot="1">
      <c r="A2" s="2103"/>
      <c r="B2" s="2103"/>
      <c r="C2" s="2103"/>
      <c r="D2" s="2103"/>
      <c r="E2" s="2103"/>
      <c r="F2" s="2103"/>
      <c r="G2" s="2103"/>
      <c r="H2" s="2103"/>
      <c r="I2" s="2103"/>
      <c r="J2" s="2103"/>
      <c r="K2" s="2103"/>
      <c r="L2" s="2103"/>
      <c r="M2" s="2103"/>
      <c r="N2" s="2103"/>
      <c r="O2" s="2103"/>
      <c r="P2" s="2103"/>
      <c r="Q2" s="2103"/>
      <c r="R2" s="2103"/>
      <c r="S2" s="2104"/>
      <c r="T2" s="2103"/>
      <c r="U2" s="2104" t="s">
        <v>3160</v>
      </c>
    </row>
    <row r="3" spans="1:22" s="2106" customFormat="1" ht="42" customHeight="1">
      <c r="A3" s="5536" t="s">
        <v>3161</v>
      </c>
      <c r="B3" s="5537"/>
      <c r="C3" s="5542" t="s">
        <v>3162</v>
      </c>
      <c r="D3" s="5545" t="s">
        <v>3163</v>
      </c>
      <c r="E3" s="5546"/>
      <c r="F3" s="5546"/>
      <c r="G3" s="5546"/>
      <c r="H3" s="5546"/>
      <c r="I3" s="5546"/>
      <c r="J3" s="5547"/>
      <c r="K3" s="5534" t="s">
        <v>3164</v>
      </c>
      <c r="L3" s="5550" t="s">
        <v>3165</v>
      </c>
      <c r="M3" s="5551"/>
      <c r="N3" s="5552"/>
      <c r="O3" s="5553" t="s">
        <v>3166</v>
      </c>
      <c r="P3" s="5521" t="s">
        <v>3167</v>
      </c>
      <c r="Q3" s="5521" t="s">
        <v>3168</v>
      </c>
      <c r="R3" s="5525" t="s">
        <v>3169</v>
      </c>
      <c r="S3" s="5528" t="s">
        <v>3170</v>
      </c>
      <c r="T3" s="5531" t="s">
        <v>3171</v>
      </c>
      <c r="U3" s="5534" t="s">
        <v>3172</v>
      </c>
    </row>
    <row r="4" spans="1:22" s="2106" customFormat="1" ht="15" customHeight="1">
      <c r="A4" s="5538"/>
      <c r="B4" s="5539"/>
      <c r="C4" s="5543"/>
      <c r="D4" s="5516" t="s">
        <v>3173</v>
      </c>
      <c r="E4" s="5556" t="s">
        <v>3174</v>
      </c>
      <c r="F4" s="5557"/>
      <c r="G4" s="5558"/>
      <c r="H4" s="5559" t="s">
        <v>3175</v>
      </c>
      <c r="I4" s="5514" t="s">
        <v>3176</v>
      </c>
      <c r="J4" s="5514" t="s">
        <v>3177</v>
      </c>
      <c r="K4" s="5548"/>
      <c r="L4" s="5516" t="s">
        <v>3173</v>
      </c>
      <c r="M4" s="5518" t="s">
        <v>3178</v>
      </c>
      <c r="N4" s="5516" t="s">
        <v>3179</v>
      </c>
      <c r="O4" s="5554"/>
      <c r="P4" s="5522"/>
      <c r="Q4" s="5524"/>
      <c r="R4" s="5526"/>
      <c r="S4" s="5529"/>
      <c r="T4" s="5532"/>
      <c r="U4" s="5535"/>
    </row>
    <row r="5" spans="1:22" ht="28.5" customHeight="1">
      <c r="A5" s="5540"/>
      <c r="B5" s="5541"/>
      <c r="C5" s="5544"/>
      <c r="D5" s="5517"/>
      <c r="E5" s="2107" t="s">
        <v>3180</v>
      </c>
      <c r="F5" s="2107" t="s">
        <v>3181</v>
      </c>
      <c r="G5" s="2107" t="s">
        <v>3182</v>
      </c>
      <c r="H5" s="5515"/>
      <c r="I5" s="5515"/>
      <c r="J5" s="5515"/>
      <c r="K5" s="5549"/>
      <c r="L5" s="5517"/>
      <c r="M5" s="5517"/>
      <c r="N5" s="5517"/>
      <c r="O5" s="5555"/>
      <c r="P5" s="5523"/>
      <c r="Q5" s="5517"/>
      <c r="R5" s="5527"/>
      <c r="S5" s="5530"/>
      <c r="T5" s="5533"/>
      <c r="U5" s="5515"/>
    </row>
    <row r="6" spans="1:22" ht="20.149999999999999" customHeight="1">
      <c r="A6" s="5519" t="s">
        <v>838</v>
      </c>
      <c r="B6" s="5519"/>
      <c r="C6" s="2109"/>
      <c r="D6" s="2110"/>
      <c r="E6" s="2110"/>
      <c r="F6" s="2110"/>
      <c r="G6" s="2110"/>
      <c r="H6" s="2111"/>
      <c r="I6" s="2112"/>
      <c r="J6" s="2112"/>
      <c r="K6" s="2113"/>
      <c r="L6" s="2114"/>
      <c r="M6" s="2115"/>
      <c r="N6" s="2115"/>
      <c r="O6" s="2116"/>
      <c r="P6" s="2117"/>
      <c r="Q6" s="2114"/>
      <c r="R6" s="2117"/>
      <c r="S6" s="2116"/>
      <c r="T6" s="2118"/>
      <c r="U6" s="2119"/>
      <c r="V6" s="2119"/>
    </row>
    <row r="7" spans="1:22" ht="20.149999999999999" customHeight="1">
      <c r="A7" s="1392" t="s">
        <v>2004</v>
      </c>
      <c r="B7" s="1393"/>
      <c r="C7" s="2120">
        <v>650</v>
      </c>
      <c r="D7" s="2121">
        <v>645</v>
      </c>
      <c r="E7" s="2122">
        <v>620</v>
      </c>
      <c r="F7" s="2122">
        <v>7</v>
      </c>
      <c r="G7" s="2122">
        <v>3</v>
      </c>
      <c r="H7" s="2122">
        <v>12</v>
      </c>
      <c r="I7" s="2122">
        <v>3</v>
      </c>
      <c r="J7" s="2122">
        <v>0</v>
      </c>
      <c r="K7" s="2121">
        <v>0</v>
      </c>
      <c r="L7" s="2121">
        <v>0</v>
      </c>
      <c r="M7" s="2122">
        <v>0</v>
      </c>
      <c r="N7" s="2122">
        <v>0</v>
      </c>
      <c r="O7" s="2123">
        <v>0</v>
      </c>
      <c r="P7" s="2121">
        <v>4</v>
      </c>
      <c r="Q7" s="2121">
        <v>1</v>
      </c>
      <c r="R7" s="2121">
        <v>0</v>
      </c>
      <c r="S7" s="2122">
        <v>13</v>
      </c>
      <c r="T7" s="2124">
        <v>99.2</v>
      </c>
      <c r="U7" s="2124">
        <v>0.6</v>
      </c>
    </row>
    <row r="8" spans="1:22" ht="20.149999999999999" customHeight="1">
      <c r="A8" s="1398" t="s">
        <v>2005</v>
      </c>
      <c r="B8" s="1393"/>
      <c r="C8" s="2120">
        <v>544</v>
      </c>
      <c r="D8" s="2121">
        <v>542</v>
      </c>
      <c r="E8" s="2122">
        <v>516</v>
      </c>
      <c r="F8" s="2122">
        <v>11</v>
      </c>
      <c r="G8" s="2122">
        <v>3</v>
      </c>
      <c r="H8" s="2122">
        <v>7</v>
      </c>
      <c r="I8" s="2122">
        <v>5</v>
      </c>
      <c r="J8" s="2122">
        <v>0</v>
      </c>
      <c r="K8" s="2121">
        <v>0</v>
      </c>
      <c r="L8" s="2121">
        <v>0</v>
      </c>
      <c r="M8" s="2122">
        <v>0</v>
      </c>
      <c r="N8" s="2122">
        <v>0</v>
      </c>
      <c r="O8" s="2123">
        <v>0</v>
      </c>
      <c r="P8" s="2121">
        <v>1</v>
      </c>
      <c r="Q8" s="2121">
        <v>1</v>
      </c>
      <c r="R8" s="2121">
        <v>0</v>
      </c>
      <c r="S8" s="2122">
        <v>18</v>
      </c>
      <c r="T8" s="2124">
        <v>99.6</v>
      </c>
      <c r="U8" s="2124">
        <v>0.2</v>
      </c>
    </row>
    <row r="9" spans="1:22" ht="20.149999999999999" customHeight="1">
      <c r="A9" s="1398" t="s">
        <v>3103</v>
      </c>
      <c r="B9" s="1393"/>
      <c r="C9" s="2120">
        <v>559</v>
      </c>
      <c r="D9" s="2121">
        <v>552</v>
      </c>
      <c r="E9" s="2122">
        <v>522</v>
      </c>
      <c r="F9" s="2122">
        <v>5</v>
      </c>
      <c r="G9" s="2122">
        <v>4</v>
      </c>
      <c r="H9" s="2122">
        <v>15</v>
      </c>
      <c r="I9" s="2122">
        <v>6</v>
      </c>
      <c r="J9" s="2122">
        <v>0</v>
      </c>
      <c r="K9" s="2121">
        <v>0</v>
      </c>
      <c r="L9" s="2121">
        <v>0</v>
      </c>
      <c r="M9" s="2122">
        <v>0</v>
      </c>
      <c r="N9" s="2122">
        <v>0</v>
      </c>
      <c r="O9" s="2123">
        <v>0</v>
      </c>
      <c r="P9" s="2121">
        <v>4</v>
      </c>
      <c r="Q9" s="2121">
        <v>3</v>
      </c>
      <c r="R9" s="2121">
        <v>0</v>
      </c>
      <c r="S9" s="2122">
        <v>13</v>
      </c>
      <c r="T9" s="2124">
        <v>98.7</v>
      </c>
      <c r="U9" s="2124">
        <v>0.7</v>
      </c>
    </row>
    <row r="10" spans="1:22" ht="20.149999999999999" customHeight="1">
      <c r="A10" s="1392" t="s">
        <v>2006</v>
      </c>
      <c r="B10" s="1393"/>
      <c r="C10" s="2120">
        <v>552</v>
      </c>
      <c r="D10" s="2121">
        <v>547</v>
      </c>
      <c r="E10" s="2122">
        <v>530</v>
      </c>
      <c r="F10" s="2122">
        <v>7</v>
      </c>
      <c r="G10" s="2122">
        <v>2</v>
      </c>
      <c r="H10" s="2122">
        <v>6</v>
      </c>
      <c r="I10" s="2122">
        <v>1</v>
      </c>
      <c r="J10" s="2122">
        <v>0</v>
      </c>
      <c r="K10" s="2121">
        <v>0</v>
      </c>
      <c r="L10" s="2121">
        <v>0</v>
      </c>
      <c r="M10" s="2122">
        <v>0</v>
      </c>
      <c r="N10" s="2122">
        <v>1</v>
      </c>
      <c r="O10" s="2123">
        <v>0</v>
      </c>
      <c r="P10" s="2121">
        <v>2</v>
      </c>
      <c r="Q10" s="2121">
        <v>3</v>
      </c>
      <c r="R10" s="2121">
        <v>0</v>
      </c>
      <c r="S10" s="2122">
        <v>12</v>
      </c>
      <c r="T10" s="2124">
        <v>99.1</v>
      </c>
      <c r="U10" s="2124">
        <v>0.4</v>
      </c>
    </row>
    <row r="11" spans="1:22" ht="20.149999999999999" customHeight="1">
      <c r="A11" s="1398" t="s">
        <v>2007</v>
      </c>
      <c r="B11" s="1393"/>
      <c r="C11" s="2120">
        <v>550</v>
      </c>
      <c r="D11" s="2121">
        <v>544</v>
      </c>
      <c r="E11" s="2122">
        <v>524</v>
      </c>
      <c r="F11" s="2122">
        <v>6</v>
      </c>
      <c r="G11" s="2122">
        <v>6</v>
      </c>
      <c r="H11" s="2122">
        <v>0</v>
      </c>
      <c r="I11" s="2122">
        <v>0</v>
      </c>
      <c r="J11" s="2122">
        <v>5</v>
      </c>
      <c r="K11" s="2121">
        <v>3</v>
      </c>
      <c r="L11" s="2121">
        <v>0</v>
      </c>
      <c r="M11" s="2121">
        <v>0</v>
      </c>
      <c r="N11" s="2122">
        <v>0</v>
      </c>
      <c r="O11" s="2123">
        <v>0</v>
      </c>
      <c r="P11" s="2121">
        <v>2</v>
      </c>
      <c r="Q11" s="2121">
        <v>4</v>
      </c>
      <c r="R11" s="2121">
        <v>0</v>
      </c>
      <c r="S11" s="2122">
        <v>19</v>
      </c>
      <c r="T11" s="2124">
        <v>98.909090909090907</v>
      </c>
      <c r="U11" s="2124">
        <v>0.36363636363636365</v>
      </c>
    </row>
    <row r="12" spans="1:22" ht="20.149999999999999" customHeight="1">
      <c r="A12" s="2125"/>
      <c r="B12" s="2126"/>
      <c r="C12" s="2127"/>
      <c r="D12" s="2128"/>
      <c r="E12" s="2128"/>
      <c r="F12" s="2128"/>
      <c r="G12" s="2129"/>
      <c r="H12" s="2129"/>
      <c r="I12" s="2128"/>
      <c r="J12" s="2129"/>
      <c r="K12" s="2130"/>
      <c r="L12" s="2131"/>
      <c r="M12" s="2128"/>
      <c r="N12" s="2129"/>
      <c r="O12" s="2131"/>
      <c r="P12" s="2131"/>
      <c r="Q12" s="2130"/>
      <c r="R12" s="2132"/>
      <c r="S12" s="2133"/>
      <c r="T12" s="2134"/>
      <c r="U12" s="2134"/>
    </row>
    <row r="13" spans="1:22" ht="20.149999999999999" customHeight="1">
      <c r="A13" s="5520" t="s">
        <v>379</v>
      </c>
      <c r="B13" s="5520"/>
      <c r="C13" s="2127"/>
      <c r="D13" s="2128"/>
      <c r="E13" s="2128"/>
      <c r="F13" s="2128"/>
      <c r="G13" s="2129"/>
      <c r="H13" s="2129"/>
      <c r="I13" s="2129"/>
      <c r="J13" s="2129"/>
      <c r="K13" s="2130"/>
      <c r="L13" s="2131"/>
      <c r="M13" s="2128"/>
      <c r="N13" s="2129"/>
      <c r="O13" s="2131"/>
      <c r="P13" s="2130"/>
      <c r="Q13" s="2130"/>
      <c r="R13" s="2132"/>
      <c r="S13" s="2133"/>
      <c r="T13" s="2134"/>
      <c r="U13" s="2134"/>
    </row>
    <row r="14" spans="1:22" ht="20.149999999999999" customHeight="1">
      <c r="A14" s="1392" t="s">
        <v>2004</v>
      </c>
      <c r="B14" s="1393"/>
      <c r="C14" s="2120">
        <v>333</v>
      </c>
      <c r="D14" s="2121">
        <v>332</v>
      </c>
      <c r="E14" s="2122">
        <v>316</v>
      </c>
      <c r="F14" s="2122">
        <v>3</v>
      </c>
      <c r="G14" s="2122">
        <v>1</v>
      </c>
      <c r="H14" s="2122">
        <v>9</v>
      </c>
      <c r="I14" s="2122">
        <v>3</v>
      </c>
      <c r="J14" s="2122">
        <v>0</v>
      </c>
      <c r="K14" s="2121">
        <v>0</v>
      </c>
      <c r="L14" s="2121">
        <v>0</v>
      </c>
      <c r="M14" s="2122">
        <v>0</v>
      </c>
      <c r="N14" s="2122">
        <v>0</v>
      </c>
      <c r="O14" s="2123">
        <v>0</v>
      </c>
      <c r="P14" s="2121">
        <v>0</v>
      </c>
      <c r="Q14" s="2121">
        <v>1</v>
      </c>
      <c r="R14" s="2121">
        <v>0</v>
      </c>
      <c r="S14" s="2122">
        <v>6</v>
      </c>
      <c r="T14" s="2124">
        <v>99.7</v>
      </c>
      <c r="U14" s="2124">
        <v>0</v>
      </c>
    </row>
    <row r="15" spans="1:22" ht="20.149999999999999" customHeight="1">
      <c r="A15" s="1398" t="s">
        <v>2005</v>
      </c>
      <c r="B15" s="1393"/>
      <c r="C15" s="2120">
        <v>251</v>
      </c>
      <c r="D15" s="2121">
        <v>251</v>
      </c>
      <c r="E15" s="2122">
        <v>232</v>
      </c>
      <c r="F15" s="2122">
        <v>6</v>
      </c>
      <c r="G15" s="2122">
        <v>2</v>
      </c>
      <c r="H15" s="2122">
        <v>7</v>
      </c>
      <c r="I15" s="2122">
        <v>4</v>
      </c>
      <c r="J15" s="2122">
        <v>0</v>
      </c>
      <c r="K15" s="2121">
        <v>0</v>
      </c>
      <c r="L15" s="2121">
        <v>0</v>
      </c>
      <c r="M15" s="2122">
        <v>0</v>
      </c>
      <c r="N15" s="2122">
        <v>0</v>
      </c>
      <c r="O15" s="2123">
        <v>0</v>
      </c>
      <c r="P15" s="2121">
        <v>0</v>
      </c>
      <c r="Q15" s="2121">
        <v>0</v>
      </c>
      <c r="R15" s="2121">
        <v>0</v>
      </c>
      <c r="S15" s="2122">
        <v>7</v>
      </c>
      <c r="T15" s="2124">
        <v>100</v>
      </c>
      <c r="U15" s="2124" t="s">
        <v>356</v>
      </c>
    </row>
    <row r="16" spans="1:22" ht="20.149999999999999" customHeight="1">
      <c r="A16" s="1398" t="s">
        <v>3103</v>
      </c>
      <c r="B16" s="1393"/>
      <c r="C16" s="2120">
        <v>274</v>
      </c>
      <c r="D16" s="2121">
        <v>268</v>
      </c>
      <c r="E16" s="2122">
        <v>248</v>
      </c>
      <c r="F16" s="2122">
        <v>3</v>
      </c>
      <c r="G16" s="2122" t="s">
        <v>356</v>
      </c>
      <c r="H16" s="2122">
        <v>13</v>
      </c>
      <c r="I16" s="2122">
        <v>4</v>
      </c>
      <c r="J16" s="2122">
        <v>0</v>
      </c>
      <c r="K16" s="2121">
        <v>0</v>
      </c>
      <c r="L16" s="2121">
        <v>0</v>
      </c>
      <c r="M16" s="2122">
        <v>0</v>
      </c>
      <c r="N16" s="2122">
        <v>0</v>
      </c>
      <c r="O16" s="2123">
        <v>0</v>
      </c>
      <c r="P16" s="2121">
        <v>4</v>
      </c>
      <c r="Q16" s="2121">
        <v>2</v>
      </c>
      <c r="R16" s="2121">
        <v>0</v>
      </c>
      <c r="S16" s="2122">
        <v>3</v>
      </c>
      <c r="T16" s="2124">
        <v>97.8</v>
      </c>
      <c r="U16" s="2124">
        <v>1.4</v>
      </c>
    </row>
    <row r="17" spans="1:21" ht="20.149999999999999" customHeight="1">
      <c r="A17" s="1392" t="s">
        <v>2006</v>
      </c>
      <c r="B17" s="1393"/>
      <c r="C17" s="2120">
        <v>269</v>
      </c>
      <c r="D17" s="2121">
        <v>266</v>
      </c>
      <c r="E17" s="2122">
        <v>257</v>
      </c>
      <c r="F17" s="2122">
        <v>3</v>
      </c>
      <c r="G17" s="2122">
        <v>0</v>
      </c>
      <c r="H17" s="2122">
        <v>5</v>
      </c>
      <c r="I17" s="2122">
        <v>1</v>
      </c>
      <c r="J17" s="2122">
        <v>0</v>
      </c>
      <c r="K17" s="2121">
        <v>0</v>
      </c>
      <c r="L17" s="2121">
        <v>0</v>
      </c>
      <c r="M17" s="2122">
        <v>0</v>
      </c>
      <c r="N17" s="2122">
        <v>0</v>
      </c>
      <c r="O17" s="2123">
        <v>0</v>
      </c>
      <c r="P17" s="2121">
        <v>1</v>
      </c>
      <c r="Q17" s="2121">
        <v>2</v>
      </c>
      <c r="R17" s="2121">
        <v>0</v>
      </c>
      <c r="S17" s="2122">
        <v>5</v>
      </c>
      <c r="T17" s="2124">
        <v>98.9</v>
      </c>
      <c r="U17" s="2124">
        <v>0.4</v>
      </c>
    </row>
    <row r="18" spans="1:21" ht="20.149999999999999" customHeight="1">
      <c r="A18" s="1398" t="s">
        <v>2007</v>
      </c>
      <c r="B18" s="1393"/>
      <c r="C18" s="2120">
        <v>291</v>
      </c>
      <c r="D18" s="2121">
        <v>287</v>
      </c>
      <c r="E18" s="2122">
        <v>277</v>
      </c>
      <c r="F18" s="2122">
        <v>2</v>
      </c>
      <c r="G18" s="2122">
        <v>1</v>
      </c>
      <c r="H18" s="2122">
        <v>5</v>
      </c>
      <c r="I18" s="2122">
        <v>2</v>
      </c>
      <c r="J18" s="2122">
        <v>0</v>
      </c>
      <c r="K18" s="2121">
        <v>0</v>
      </c>
      <c r="L18" s="2121">
        <v>0</v>
      </c>
      <c r="M18" s="2122">
        <v>0</v>
      </c>
      <c r="N18" s="2122">
        <v>0</v>
      </c>
      <c r="O18" s="2123">
        <v>0</v>
      </c>
      <c r="P18" s="2121">
        <v>2</v>
      </c>
      <c r="Q18" s="2121">
        <v>2</v>
      </c>
      <c r="R18" s="2121">
        <v>0</v>
      </c>
      <c r="S18" s="2122">
        <v>5</v>
      </c>
      <c r="T18" s="2124">
        <v>98.62542955326461</v>
      </c>
      <c r="U18" s="2124">
        <v>0.6872852233676976</v>
      </c>
    </row>
    <row r="19" spans="1:21" ht="20.149999999999999" customHeight="1">
      <c r="C19" s="2135"/>
      <c r="D19" s="2134"/>
      <c r="E19" s="2134"/>
      <c r="F19" s="2134"/>
      <c r="G19" s="2134"/>
      <c r="H19" s="2134"/>
      <c r="I19" s="2134"/>
      <c r="J19" s="2134"/>
      <c r="K19" s="2136"/>
      <c r="L19" s="2136"/>
      <c r="M19" s="2134"/>
      <c r="N19" s="2134"/>
      <c r="O19" s="2126"/>
      <c r="P19" s="2136"/>
      <c r="Q19" s="2136"/>
      <c r="R19" s="2136"/>
      <c r="S19" s="2134"/>
      <c r="T19" s="2134"/>
      <c r="U19" s="2134"/>
    </row>
    <row r="20" spans="1:21" ht="20.149999999999999" customHeight="1">
      <c r="A20" s="5513" t="s">
        <v>380</v>
      </c>
      <c r="B20" s="5513"/>
      <c r="C20" s="2135"/>
      <c r="D20" s="2134"/>
      <c r="E20" s="2134"/>
      <c r="F20" s="2134"/>
      <c r="G20" s="2134"/>
      <c r="H20" s="2134"/>
      <c r="I20" s="2134"/>
      <c r="J20" s="2134"/>
      <c r="K20" s="2136"/>
      <c r="L20" s="2136"/>
      <c r="M20" s="2134"/>
      <c r="N20" s="2134"/>
      <c r="O20" s="2126"/>
      <c r="P20" s="2136"/>
      <c r="Q20" s="2136"/>
      <c r="R20" s="2136"/>
      <c r="S20" s="2134"/>
      <c r="T20" s="2134"/>
      <c r="U20" s="2134"/>
    </row>
    <row r="21" spans="1:21" ht="20.149999999999999" customHeight="1">
      <c r="A21" s="1392" t="s">
        <v>2004</v>
      </c>
      <c r="B21" s="1393"/>
      <c r="C21" s="2137">
        <v>317</v>
      </c>
      <c r="D21" s="2138">
        <v>313</v>
      </c>
      <c r="E21" s="2139">
        <v>304</v>
      </c>
      <c r="F21" s="2139">
        <v>4</v>
      </c>
      <c r="G21" s="2139">
        <v>2</v>
      </c>
      <c r="H21" s="2139">
        <v>3</v>
      </c>
      <c r="I21" s="2139">
        <v>0</v>
      </c>
      <c r="J21" s="2139">
        <v>0</v>
      </c>
      <c r="K21" s="2138">
        <v>0</v>
      </c>
      <c r="L21" s="2138">
        <v>0</v>
      </c>
      <c r="M21" s="2139">
        <v>0</v>
      </c>
      <c r="N21" s="2139">
        <v>0</v>
      </c>
      <c r="O21" s="2140">
        <v>0</v>
      </c>
      <c r="P21" s="2138">
        <v>4</v>
      </c>
      <c r="Q21" s="2138">
        <v>0</v>
      </c>
      <c r="R21" s="2138">
        <v>0</v>
      </c>
      <c r="S21" s="2139">
        <v>7</v>
      </c>
      <c r="T21" s="2141">
        <v>98.7</v>
      </c>
      <c r="U21" s="2141">
        <v>1.2</v>
      </c>
    </row>
    <row r="22" spans="1:21" ht="20.149999999999999" customHeight="1">
      <c r="A22" s="1398" t="s">
        <v>2005</v>
      </c>
      <c r="B22" s="1393"/>
      <c r="C22" s="2120">
        <v>293</v>
      </c>
      <c r="D22" s="2121">
        <v>291</v>
      </c>
      <c r="E22" s="2122">
        <v>284</v>
      </c>
      <c r="F22" s="2122">
        <v>5</v>
      </c>
      <c r="G22" s="2122">
        <v>1</v>
      </c>
      <c r="H22" s="2122">
        <v>0</v>
      </c>
      <c r="I22" s="2122">
        <v>1</v>
      </c>
      <c r="J22" s="2122">
        <v>0</v>
      </c>
      <c r="K22" s="2121">
        <v>0</v>
      </c>
      <c r="L22" s="2121">
        <v>0</v>
      </c>
      <c r="M22" s="2122">
        <v>0</v>
      </c>
      <c r="N22" s="2122">
        <v>0</v>
      </c>
      <c r="O22" s="2123">
        <v>0</v>
      </c>
      <c r="P22" s="2121">
        <v>1</v>
      </c>
      <c r="Q22" s="2121">
        <v>1</v>
      </c>
      <c r="R22" s="2121">
        <v>0</v>
      </c>
      <c r="S22" s="2122">
        <v>11</v>
      </c>
      <c r="T22" s="2124">
        <v>99.3</v>
      </c>
      <c r="U22" s="2124">
        <v>0.3</v>
      </c>
    </row>
    <row r="23" spans="1:21" ht="20.149999999999999" customHeight="1">
      <c r="A23" s="1398" t="s">
        <v>3103</v>
      </c>
      <c r="B23" s="1393"/>
      <c r="C23" s="2137">
        <v>285</v>
      </c>
      <c r="D23" s="2140">
        <v>284</v>
      </c>
      <c r="E23" s="2142">
        <v>274</v>
      </c>
      <c r="F23" s="2142">
        <v>2</v>
      </c>
      <c r="G23" s="2142">
        <v>4</v>
      </c>
      <c r="H23" s="2142">
        <v>2</v>
      </c>
      <c r="I23" s="2142">
        <v>2</v>
      </c>
      <c r="J23" s="2139">
        <v>0</v>
      </c>
      <c r="K23" s="2123">
        <v>0</v>
      </c>
      <c r="L23" s="2123">
        <v>0</v>
      </c>
      <c r="M23" s="2143">
        <v>0</v>
      </c>
      <c r="N23" s="2143">
        <v>0</v>
      </c>
      <c r="O23" s="2123" t="s">
        <v>356</v>
      </c>
      <c r="P23" s="2123" t="s">
        <v>356</v>
      </c>
      <c r="Q23" s="2123">
        <v>1</v>
      </c>
      <c r="R23" s="2123" t="s">
        <v>356</v>
      </c>
      <c r="S23" s="2142">
        <v>10</v>
      </c>
      <c r="T23" s="2144">
        <v>99.6</v>
      </c>
      <c r="U23" s="2123" t="s">
        <v>356</v>
      </c>
    </row>
    <row r="24" spans="1:21" ht="20.149999999999999" customHeight="1">
      <c r="A24" s="1392" t="s">
        <v>2006</v>
      </c>
      <c r="B24" s="1393"/>
      <c r="C24" s="2145">
        <v>283</v>
      </c>
      <c r="D24" s="2146">
        <v>281</v>
      </c>
      <c r="E24" s="2147">
        <v>273</v>
      </c>
      <c r="F24" s="2147">
        <v>4</v>
      </c>
      <c r="G24" s="2142">
        <v>2</v>
      </c>
      <c r="H24" s="2147">
        <v>1</v>
      </c>
      <c r="I24" s="2147">
        <v>0</v>
      </c>
      <c r="J24" s="2142">
        <v>0</v>
      </c>
      <c r="K24" s="2123">
        <v>0</v>
      </c>
      <c r="L24" s="2123">
        <v>0</v>
      </c>
      <c r="M24" s="2143">
        <v>0</v>
      </c>
      <c r="N24" s="2143">
        <v>1</v>
      </c>
      <c r="O24" s="2123">
        <v>0</v>
      </c>
      <c r="P24" s="2123">
        <v>1</v>
      </c>
      <c r="Q24" s="2123">
        <v>1</v>
      </c>
      <c r="R24" s="2123">
        <v>0</v>
      </c>
      <c r="S24" s="2143">
        <v>7</v>
      </c>
      <c r="T24" s="2144">
        <v>99.3</v>
      </c>
      <c r="U24" s="2148">
        <v>0.4</v>
      </c>
    </row>
    <row r="25" spans="1:21" ht="20.149999999999999" customHeight="1" thickBot="1">
      <c r="A25" s="1401" t="s">
        <v>2007</v>
      </c>
      <c r="B25" s="1402"/>
      <c r="C25" s="2149">
        <v>259</v>
      </c>
      <c r="D25" s="2150">
        <v>257</v>
      </c>
      <c r="E25" s="2151">
        <v>247</v>
      </c>
      <c r="F25" s="2151">
        <v>4</v>
      </c>
      <c r="G25" s="2152">
        <v>5</v>
      </c>
      <c r="H25" s="2151">
        <v>0</v>
      </c>
      <c r="I25" s="2153">
        <v>1</v>
      </c>
      <c r="J25" s="2152">
        <v>0</v>
      </c>
      <c r="K25" s="2154">
        <v>0</v>
      </c>
      <c r="L25" s="2154">
        <v>0</v>
      </c>
      <c r="M25" s="2153">
        <v>0</v>
      </c>
      <c r="N25" s="2153">
        <v>0</v>
      </c>
      <c r="O25" s="2154">
        <v>0</v>
      </c>
      <c r="P25" s="2154">
        <v>0</v>
      </c>
      <c r="Q25" s="2154">
        <v>2</v>
      </c>
      <c r="R25" s="2154">
        <v>0</v>
      </c>
      <c r="S25" s="2153">
        <v>14</v>
      </c>
      <c r="T25" s="2155">
        <v>99.227799227799224</v>
      </c>
      <c r="U25" s="2156">
        <v>0</v>
      </c>
    </row>
    <row r="26" spans="1:21" ht="20.149999999999999" customHeight="1">
      <c r="U26" s="2157" t="s">
        <v>3183</v>
      </c>
    </row>
  </sheetData>
  <mergeCells count="23">
    <mergeCell ref="U3:U5"/>
    <mergeCell ref="A3:B5"/>
    <mergeCell ref="C3:C5"/>
    <mergeCell ref="D3:J3"/>
    <mergeCell ref="K3:K5"/>
    <mergeCell ref="L3:N3"/>
    <mergeCell ref="O3:O5"/>
    <mergeCell ref="D4:D5"/>
    <mergeCell ref="E4:G4"/>
    <mergeCell ref="H4:H5"/>
    <mergeCell ref="I4:I5"/>
    <mergeCell ref="P3:P5"/>
    <mergeCell ref="Q3:Q5"/>
    <mergeCell ref="R3:R5"/>
    <mergeCell ref="S3:S5"/>
    <mergeCell ref="T3:T5"/>
    <mergeCell ref="A20:B20"/>
    <mergeCell ref="J4:J5"/>
    <mergeCell ref="L4:L5"/>
    <mergeCell ref="M4:M5"/>
    <mergeCell ref="N4:N5"/>
    <mergeCell ref="A6:B6"/>
    <mergeCell ref="A13:B13"/>
  </mergeCells>
  <phoneticPr fontId="2"/>
  <printOptions horizontalCentered="1"/>
  <pageMargins left="0.39370078740157483" right="0.39370078740157483" top="0.59055118110236227" bottom="0.59055118110236227" header="0.11811023622047245" footer="0.11811023622047245"/>
  <pageSetup paperSize="9" firstPageNumber="72" fitToWidth="0" fitToHeight="0" orientation="portrait" r:id="rId1"/>
  <headerFooter alignWithMargins="0">
    <oddFooter>&amp;C&amp;"ＭＳ 明朝,標準"&amp;10&amp;P</oddFooter>
  </headerFooter>
  <colBreaks count="1" manualBreakCount="1">
    <brk id="11" max="2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09220-9B0F-40DB-AB23-5D9666BA6786}">
  <dimension ref="A1:AC26"/>
  <sheetViews>
    <sheetView view="pageBreakPreview" zoomScaleNormal="100" zoomScaleSheetLayoutView="100" zoomScalePageLayoutView="85" workbookViewId="0">
      <selection activeCell="I9" sqref="I9"/>
    </sheetView>
  </sheetViews>
  <sheetFormatPr defaultColWidth="9" defaultRowHeight="13"/>
  <cols>
    <col min="1" max="2" width="7.08984375" style="2108" customWidth="1"/>
    <col min="3" max="29" width="9.36328125" style="2108" customWidth="1"/>
    <col min="30" max="16384" width="9" style="2108"/>
  </cols>
  <sheetData>
    <row r="1" spans="1:29" s="2102" customFormat="1" ht="30" customHeight="1">
      <c r="A1" s="2101" t="s">
        <v>3184</v>
      </c>
      <c r="B1" s="2101"/>
      <c r="C1" s="2101"/>
      <c r="D1" s="2101"/>
      <c r="E1" s="2101"/>
      <c r="F1" s="2101"/>
      <c r="G1" s="2101"/>
      <c r="H1" s="2101"/>
      <c r="I1" s="2101"/>
      <c r="J1" s="2101"/>
      <c r="K1" s="2101"/>
      <c r="L1" s="2101"/>
      <c r="M1" s="2101"/>
      <c r="N1" s="2101"/>
      <c r="O1" s="2101"/>
      <c r="P1" s="2101"/>
      <c r="Q1" s="2101"/>
      <c r="R1" s="2101"/>
      <c r="S1" s="2101"/>
      <c r="T1" s="2101"/>
      <c r="U1" s="2101"/>
    </row>
    <row r="2" spans="1:29" s="2105" customFormat="1" ht="15" customHeight="1" thickBot="1">
      <c r="A2" s="2158"/>
      <c r="B2" s="2158"/>
      <c r="C2" s="2158"/>
      <c r="D2" s="2158"/>
      <c r="E2" s="2158"/>
      <c r="F2" s="2158"/>
      <c r="G2" s="2158"/>
      <c r="H2" s="2158"/>
      <c r="I2" s="2158"/>
      <c r="J2" s="2158"/>
      <c r="K2" s="2158"/>
      <c r="L2" s="2158"/>
      <c r="M2" s="2158"/>
      <c r="N2" s="2158"/>
      <c r="O2" s="2158"/>
      <c r="P2" s="2158"/>
      <c r="Q2" s="2158"/>
      <c r="R2" s="2158"/>
      <c r="S2" s="2158"/>
      <c r="T2" s="2158"/>
      <c r="U2" s="2158"/>
      <c r="V2" s="2158"/>
      <c r="W2" s="2158"/>
      <c r="X2" s="2159"/>
      <c r="Y2" s="2159"/>
      <c r="Z2" s="2159"/>
      <c r="AA2" s="2159"/>
      <c r="AB2" s="2158"/>
      <c r="AC2" s="2104" t="s">
        <v>3160</v>
      </c>
    </row>
    <row r="3" spans="1:29" s="2106" customFormat="1" ht="30" customHeight="1">
      <c r="A3" s="5536" t="s">
        <v>3161</v>
      </c>
      <c r="B3" s="5537"/>
      <c r="C3" s="5586" t="s">
        <v>3162</v>
      </c>
      <c r="D3" s="5589" t="s">
        <v>3185</v>
      </c>
      <c r="E3" s="5590"/>
      <c r="F3" s="5590"/>
      <c r="G3" s="5590"/>
      <c r="H3" s="5590"/>
      <c r="I3" s="5590"/>
      <c r="J3" s="5591"/>
      <c r="K3" s="5595" t="s">
        <v>3186</v>
      </c>
      <c r="L3" s="5598" t="s">
        <v>3165</v>
      </c>
      <c r="M3" s="5536"/>
      <c r="N3" s="5536"/>
      <c r="O3" s="5598" t="s">
        <v>3166</v>
      </c>
      <c r="P3" s="5572" t="s">
        <v>3187</v>
      </c>
      <c r="Q3" s="5572"/>
      <c r="R3" s="5572"/>
      <c r="S3" s="5572"/>
      <c r="T3" s="5572"/>
      <c r="U3" s="5573" t="s">
        <v>3188</v>
      </c>
      <c r="V3" s="5576" t="s">
        <v>3189</v>
      </c>
      <c r="W3" s="5577" t="s">
        <v>3190</v>
      </c>
      <c r="X3" s="5580" t="s">
        <v>3191</v>
      </c>
      <c r="Y3" s="5581"/>
      <c r="Z3" s="5581"/>
      <c r="AA3" s="5582"/>
      <c r="AB3" s="5583" t="s">
        <v>3192</v>
      </c>
      <c r="AC3" s="5560" t="s">
        <v>3172</v>
      </c>
    </row>
    <row r="4" spans="1:29" s="2106" customFormat="1" ht="30" customHeight="1">
      <c r="A4" s="5538"/>
      <c r="B4" s="5539"/>
      <c r="C4" s="5587"/>
      <c r="D4" s="5592"/>
      <c r="E4" s="5593"/>
      <c r="F4" s="5593"/>
      <c r="G4" s="5593"/>
      <c r="H4" s="5593"/>
      <c r="I4" s="5593"/>
      <c r="J4" s="5594"/>
      <c r="K4" s="5596"/>
      <c r="L4" s="5599"/>
      <c r="M4" s="5600"/>
      <c r="N4" s="5600"/>
      <c r="O4" s="5601"/>
      <c r="P4" s="2160"/>
      <c r="Q4" s="2161"/>
      <c r="R4" s="5563" t="s">
        <v>3193</v>
      </c>
      <c r="S4" s="5563"/>
      <c r="T4" s="5564" t="s">
        <v>3194</v>
      </c>
      <c r="U4" s="5574"/>
      <c r="V4" s="5574"/>
      <c r="W4" s="5578"/>
      <c r="X4" s="5566" t="s">
        <v>3195</v>
      </c>
      <c r="Y4" s="5567"/>
      <c r="Z4" s="5567"/>
      <c r="AA4" s="5568" t="s">
        <v>3196</v>
      </c>
      <c r="AB4" s="5584"/>
      <c r="AC4" s="5561"/>
    </row>
    <row r="5" spans="1:29" s="2106" customFormat="1" ht="90" customHeight="1">
      <c r="A5" s="5540"/>
      <c r="B5" s="5541"/>
      <c r="C5" s="5588"/>
      <c r="D5" s="2162" t="s">
        <v>3173</v>
      </c>
      <c r="E5" s="2162" t="s">
        <v>3197</v>
      </c>
      <c r="F5" s="2163" t="s">
        <v>3198</v>
      </c>
      <c r="G5" s="2163" t="s">
        <v>3199</v>
      </c>
      <c r="H5" s="2163" t="s">
        <v>3200</v>
      </c>
      <c r="I5" s="2163" t="s">
        <v>3201</v>
      </c>
      <c r="J5" s="2164" t="s">
        <v>3202</v>
      </c>
      <c r="K5" s="5597"/>
      <c r="L5" s="2165" t="s">
        <v>3173</v>
      </c>
      <c r="M5" s="2163" t="s">
        <v>3178</v>
      </c>
      <c r="N5" s="2166" t="s">
        <v>3179</v>
      </c>
      <c r="O5" s="5602"/>
      <c r="P5" s="2167" t="s">
        <v>915</v>
      </c>
      <c r="Q5" s="2167" t="s">
        <v>3203</v>
      </c>
      <c r="R5" s="2167" t="s">
        <v>3204</v>
      </c>
      <c r="S5" s="2167" t="s">
        <v>3205</v>
      </c>
      <c r="T5" s="5565"/>
      <c r="U5" s="5575"/>
      <c r="V5" s="5575"/>
      <c r="W5" s="5579"/>
      <c r="X5" s="2168" t="s">
        <v>915</v>
      </c>
      <c r="Y5" s="2169" t="s">
        <v>3206</v>
      </c>
      <c r="Z5" s="2170" t="s">
        <v>3207</v>
      </c>
      <c r="AA5" s="5569"/>
      <c r="AB5" s="5585"/>
      <c r="AC5" s="5562"/>
    </row>
    <row r="6" spans="1:29" s="2106" customFormat="1" ht="16.5" customHeight="1">
      <c r="A6" s="5570" t="s">
        <v>838</v>
      </c>
      <c r="B6" s="5571"/>
      <c r="C6" s="2171"/>
      <c r="D6" s="2119"/>
      <c r="E6" s="2172"/>
      <c r="F6" s="2173"/>
      <c r="G6" s="2173"/>
      <c r="H6" s="2173"/>
      <c r="I6" s="2173"/>
      <c r="J6" s="2173"/>
      <c r="K6" s="2174"/>
      <c r="L6" s="2119"/>
      <c r="M6" s="2173"/>
      <c r="N6" s="2172"/>
      <c r="O6" s="2117"/>
      <c r="P6" s="2175"/>
      <c r="Q6" s="2175"/>
      <c r="R6" s="2175"/>
      <c r="S6" s="2175"/>
      <c r="T6" s="2175"/>
      <c r="U6" s="2176"/>
      <c r="V6" s="2110"/>
      <c r="W6" s="2176"/>
      <c r="X6" s="2176"/>
      <c r="Y6" s="2176"/>
      <c r="Z6" s="2176"/>
      <c r="AA6" s="2176"/>
      <c r="AB6" s="2110"/>
      <c r="AC6" s="2110"/>
    </row>
    <row r="7" spans="1:29" ht="16.5" customHeight="1">
      <c r="A7" s="1392" t="s">
        <v>2004</v>
      </c>
      <c r="B7" s="1393"/>
      <c r="C7" s="2137">
        <v>439</v>
      </c>
      <c r="D7" s="2138">
        <v>215</v>
      </c>
      <c r="E7" s="2139">
        <v>186</v>
      </c>
      <c r="F7" s="2139">
        <v>29</v>
      </c>
      <c r="G7" s="2122" t="s">
        <v>356</v>
      </c>
      <c r="H7" s="2122" t="s">
        <v>3208</v>
      </c>
      <c r="I7" s="2122" t="s">
        <v>3208</v>
      </c>
      <c r="J7" s="2122" t="s">
        <v>3208</v>
      </c>
      <c r="K7" s="2139">
        <v>63</v>
      </c>
      <c r="L7" s="2138">
        <v>2</v>
      </c>
      <c r="M7" s="2122" t="s">
        <v>356</v>
      </c>
      <c r="N7" s="2139">
        <v>2</v>
      </c>
      <c r="O7" s="2139">
        <v>4</v>
      </c>
      <c r="P7" s="2121">
        <v>135</v>
      </c>
      <c r="Q7" s="2122" t="s">
        <v>3208</v>
      </c>
      <c r="R7" s="2122" t="s">
        <v>3208</v>
      </c>
      <c r="S7" s="2122" t="s">
        <v>3208</v>
      </c>
      <c r="T7" s="2122" t="s">
        <v>3208</v>
      </c>
      <c r="U7" s="2122">
        <v>11</v>
      </c>
      <c r="V7" s="2122">
        <v>9</v>
      </c>
      <c r="W7" s="2122" t="s">
        <v>356</v>
      </c>
      <c r="X7" s="2121">
        <v>1</v>
      </c>
      <c r="Y7" s="2122" t="s">
        <v>3208</v>
      </c>
      <c r="Z7" s="2122" t="s">
        <v>3208</v>
      </c>
      <c r="AA7" s="2122" t="s">
        <v>3208</v>
      </c>
      <c r="AB7" s="2124">
        <v>49</v>
      </c>
      <c r="AC7" s="2124">
        <v>31</v>
      </c>
    </row>
    <row r="8" spans="1:29" ht="16.5" customHeight="1">
      <c r="A8" s="1398" t="s">
        <v>2005</v>
      </c>
      <c r="B8" s="1393"/>
      <c r="C8" s="2137">
        <v>376</v>
      </c>
      <c r="D8" s="2138">
        <v>172</v>
      </c>
      <c r="E8" s="2139">
        <v>147</v>
      </c>
      <c r="F8" s="2139">
        <v>25</v>
      </c>
      <c r="G8" s="2122" t="s">
        <v>356</v>
      </c>
      <c r="H8" s="2122" t="s">
        <v>3208</v>
      </c>
      <c r="I8" s="2122" t="s">
        <v>3208</v>
      </c>
      <c r="J8" s="2122" t="s">
        <v>3208</v>
      </c>
      <c r="K8" s="2139">
        <v>45</v>
      </c>
      <c r="L8" s="2138">
        <v>12</v>
      </c>
      <c r="M8" s="2122" t="s">
        <v>356</v>
      </c>
      <c r="N8" s="2139">
        <v>12</v>
      </c>
      <c r="O8" s="2122" t="s">
        <v>356</v>
      </c>
      <c r="P8" s="2121">
        <v>130</v>
      </c>
      <c r="Q8" s="2122" t="s">
        <v>3208</v>
      </c>
      <c r="R8" s="2122" t="s">
        <v>3208</v>
      </c>
      <c r="S8" s="2122" t="s">
        <v>3208</v>
      </c>
      <c r="T8" s="2122" t="s">
        <v>3208</v>
      </c>
      <c r="U8" s="2122">
        <v>8</v>
      </c>
      <c r="V8" s="2122">
        <v>9</v>
      </c>
      <c r="W8" s="2122" t="s">
        <v>356</v>
      </c>
      <c r="X8" s="2121">
        <v>1</v>
      </c>
      <c r="Y8" s="2122" t="s">
        <v>3208</v>
      </c>
      <c r="Z8" s="2122" t="s">
        <v>3208</v>
      </c>
      <c r="AA8" s="2122" t="s">
        <v>3208</v>
      </c>
      <c r="AB8" s="2124">
        <v>45.7</v>
      </c>
      <c r="AC8" s="2124">
        <v>34.799999999999997</v>
      </c>
    </row>
    <row r="9" spans="1:29" ht="16.5" customHeight="1">
      <c r="A9" s="1398" t="s">
        <v>3103</v>
      </c>
      <c r="B9" s="1393"/>
      <c r="C9" s="2137">
        <v>360</v>
      </c>
      <c r="D9" s="2138">
        <v>183</v>
      </c>
      <c r="E9" s="2139">
        <v>162</v>
      </c>
      <c r="F9" s="2139">
        <v>21</v>
      </c>
      <c r="G9" s="2122" t="s">
        <v>356</v>
      </c>
      <c r="H9" s="2122" t="s">
        <v>3208</v>
      </c>
      <c r="I9" s="2122" t="s">
        <v>284</v>
      </c>
      <c r="J9" s="2122" t="s">
        <v>3208</v>
      </c>
      <c r="K9" s="2139">
        <v>37</v>
      </c>
      <c r="L9" s="2138">
        <v>4</v>
      </c>
      <c r="M9" s="2122" t="s">
        <v>356</v>
      </c>
      <c r="N9" s="2139">
        <v>4</v>
      </c>
      <c r="O9" s="2122">
        <v>2</v>
      </c>
      <c r="P9" s="2121">
        <v>126</v>
      </c>
      <c r="Q9" s="2122" t="s">
        <v>3208</v>
      </c>
      <c r="R9" s="2122" t="s">
        <v>3208</v>
      </c>
      <c r="S9" s="2122" t="s">
        <v>3208</v>
      </c>
      <c r="T9" s="2122" t="s">
        <v>3208</v>
      </c>
      <c r="U9" s="2122" t="s">
        <v>1039</v>
      </c>
      <c r="V9" s="2122">
        <v>8</v>
      </c>
      <c r="W9" s="2122" t="s">
        <v>1039</v>
      </c>
      <c r="X9" s="2121" t="s">
        <v>1039</v>
      </c>
      <c r="Y9" s="2122" t="s">
        <v>3208</v>
      </c>
      <c r="Z9" s="2122" t="s">
        <v>3208</v>
      </c>
      <c r="AA9" s="2122" t="s">
        <v>3208</v>
      </c>
      <c r="AB9" s="2124">
        <v>50.8</v>
      </c>
      <c r="AC9" s="2124">
        <v>35</v>
      </c>
    </row>
    <row r="10" spans="1:29" ht="16.5" customHeight="1">
      <c r="A10" s="1392" t="s">
        <v>2006</v>
      </c>
      <c r="B10" s="1393"/>
      <c r="C10" s="2137">
        <v>349</v>
      </c>
      <c r="D10" s="2138">
        <v>159</v>
      </c>
      <c r="E10" s="2139">
        <v>144</v>
      </c>
      <c r="F10" s="2139">
        <v>15</v>
      </c>
      <c r="G10" s="2122" t="s">
        <v>356</v>
      </c>
      <c r="H10" s="2122" t="s">
        <v>3208</v>
      </c>
      <c r="I10" s="2122" t="s">
        <v>3208</v>
      </c>
      <c r="J10" s="2122" t="s">
        <v>3208</v>
      </c>
      <c r="K10" s="2139">
        <v>43</v>
      </c>
      <c r="L10" s="2138">
        <v>6</v>
      </c>
      <c r="M10" s="2122" t="s">
        <v>356</v>
      </c>
      <c r="N10" s="2122">
        <v>6</v>
      </c>
      <c r="O10" s="2122">
        <v>4</v>
      </c>
      <c r="P10" s="2121">
        <v>128</v>
      </c>
      <c r="Q10" s="2122" t="s">
        <v>1039</v>
      </c>
      <c r="R10" s="2122">
        <v>123</v>
      </c>
      <c r="S10" s="2122" t="s">
        <v>1039</v>
      </c>
      <c r="T10" s="2122">
        <v>5</v>
      </c>
      <c r="U10" s="2122" t="s">
        <v>284</v>
      </c>
      <c r="V10" s="2122">
        <v>9</v>
      </c>
      <c r="W10" s="2122" t="s">
        <v>1039</v>
      </c>
      <c r="X10" s="2121" t="s">
        <v>1039</v>
      </c>
      <c r="Y10" s="2122" t="s">
        <v>1039</v>
      </c>
      <c r="Z10" s="2122" t="s">
        <v>1039</v>
      </c>
      <c r="AA10" s="2122" t="s">
        <v>1039</v>
      </c>
      <c r="AB10" s="2124">
        <v>45.6</v>
      </c>
      <c r="AC10" s="2124">
        <v>35.200000000000003</v>
      </c>
    </row>
    <row r="11" spans="1:29" ht="16.5" customHeight="1">
      <c r="A11" s="1398" t="s">
        <v>2007</v>
      </c>
      <c r="B11" s="1393"/>
      <c r="C11" s="2137">
        <v>277</v>
      </c>
      <c r="D11" s="2138">
        <v>142</v>
      </c>
      <c r="E11" s="2122" t="s">
        <v>3208</v>
      </c>
      <c r="F11" s="2122" t="s">
        <v>3208</v>
      </c>
      <c r="G11" s="2122" t="s">
        <v>3208</v>
      </c>
      <c r="H11" s="2122" t="s">
        <v>3208</v>
      </c>
      <c r="I11" s="2122" t="s">
        <v>3208</v>
      </c>
      <c r="J11" s="2122" t="s">
        <v>3208</v>
      </c>
      <c r="K11" s="2139">
        <v>7</v>
      </c>
      <c r="L11" s="2138">
        <v>7</v>
      </c>
      <c r="M11" s="2177" t="s">
        <v>356</v>
      </c>
      <c r="N11" s="2177">
        <v>7</v>
      </c>
      <c r="O11" s="2122">
        <v>1</v>
      </c>
      <c r="P11" s="2121">
        <v>84</v>
      </c>
      <c r="Q11" s="2122">
        <v>1</v>
      </c>
      <c r="R11" s="2122">
        <v>83</v>
      </c>
      <c r="S11" s="2122" t="s">
        <v>356</v>
      </c>
      <c r="T11" s="2122">
        <v>2</v>
      </c>
      <c r="U11" s="2122" t="s">
        <v>284</v>
      </c>
      <c r="V11" s="2122">
        <v>9</v>
      </c>
      <c r="W11" s="2122" t="s">
        <v>356</v>
      </c>
      <c r="X11" s="2121" t="s">
        <v>356</v>
      </c>
      <c r="Y11" s="2122" t="s">
        <v>356</v>
      </c>
      <c r="Z11" s="2122" t="s">
        <v>356</v>
      </c>
      <c r="AA11" s="2122" t="s">
        <v>356</v>
      </c>
      <c r="AB11" s="2124">
        <v>51.3</v>
      </c>
      <c r="AC11" s="2124">
        <v>30.3</v>
      </c>
    </row>
    <row r="12" spans="1:29" ht="16.5" customHeight="1">
      <c r="A12" s="2125"/>
      <c r="B12" s="2126"/>
      <c r="C12" s="2137"/>
      <c r="D12" s="2138"/>
      <c r="E12" s="2139"/>
      <c r="F12" s="2139"/>
      <c r="G12" s="2122"/>
      <c r="H12" s="2139"/>
      <c r="I12" s="2139"/>
      <c r="J12" s="2139"/>
      <c r="K12" s="2139"/>
      <c r="L12" s="2138"/>
      <c r="M12" s="2139"/>
      <c r="N12" s="2139"/>
      <c r="O12" s="2139"/>
      <c r="P12" s="2121"/>
      <c r="Q12" s="2122"/>
      <c r="R12" s="2122"/>
      <c r="S12" s="2122"/>
      <c r="T12" s="2122"/>
      <c r="U12" s="2122"/>
      <c r="V12" s="2122"/>
      <c r="W12" s="2122"/>
      <c r="X12" s="2121"/>
      <c r="Y12" s="2122"/>
      <c r="Z12" s="2122"/>
      <c r="AA12" s="2122"/>
      <c r="AB12" s="2122"/>
      <c r="AC12" s="2124"/>
    </row>
    <row r="13" spans="1:29" ht="16.5" customHeight="1">
      <c r="A13" s="5520" t="s">
        <v>379</v>
      </c>
      <c r="B13" s="5520"/>
      <c r="C13" s="2137"/>
      <c r="D13" s="2138"/>
      <c r="E13" s="2139"/>
      <c r="F13" s="2139"/>
      <c r="G13" s="2122"/>
      <c r="H13" s="2139"/>
      <c r="I13" s="2139"/>
      <c r="J13" s="2139"/>
      <c r="K13" s="2139"/>
      <c r="L13" s="2138"/>
      <c r="M13" s="2139"/>
      <c r="N13" s="2139"/>
      <c r="O13" s="2139"/>
      <c r="P13" s="2121"/>
      <c r="Q13" s="2122"/>
      <c r="R13" s="2122"/>
      <c r="S13" s="2122"/>
      <c r="T13" s="2122"/>
      <c r="U13" s="2122"/>
      <c r="V13" s="2122"/>
      <c r="W13" s="2122"/>
      <c r="X13" s="2121"/>
      <c r="Y13" s="2122"/>
      <c r="Z13" s="2122"/>
      <c r="AA13" s="2122"/>
      <c r="AB13" s="2122"/>
      <c r="AC13" s="2124"/>
    </row>
    <row r="14" spans="1:29" ht="16.5" customHeight="1">
      <c r="A14" s="1392" t="s">
        <v>2004</v>
      </c>
      <c r="B14" s="1393"/>
      <c r="C14" s="2137">
        <v>228</v>
      </c>
      <c r="D14" s="2138">
        <v>101</v>
      </c>
      <c r="E14" s="2178">
        <v>99</v>
      </c>
      <c r="F14" s="2178">
        <v>2</v>
      </c>
      <c r="G14" s="2177" t="s">
        <v>356</v>
      </c>
      <c r="H14" s="2122" t="s">
        <v>3208</v>
      </c>
      <c r="I14" s="2122" t="s">
        <v>3208</v>
      </c>
      <c r="J14" s="2122" t="s">
        <v>3208</v>
      </c>
      <c r="K14" s="2178">
        <v>22</v>
      </c>
      <c r="L14" s="2138">
        <v>2</v>
      </c>
      <c r="M14" s="2177" t="s">
        <v>356</v>
      </c>
      <c r="N14" s="2178">
        <v>2</v>
      </c>
      <c r="O14" s="2178">
        <v>3</v>
      </c>
      <c r="P14" s="2179">
        <v>90</v>
      </c>
      <c r="Q14" s="2122" t="s">
        <v>3208</v>
      </c>
      <c r="R14" s="2122" t="s">
        <v>3208</v>
      </c>
      <c r="S14" s="2122" t="s">
        <v>3208</v>
      </c>
      <c r="T14" s="2122" t="s">
        <v>3208</v>
      </c>
      <c r="U14" s="2177">
        <v>7</v>
      </c>
      <c r="V14" s="2177">
        <v>3</v>
      </c>
      <c r="W14" s="2177" t="s">
        <v>356</v>
      </c>
      <c r="X14" s="2179" t="s">
        <v>356</v>
      </c>
      <c r="Y14" s="2122" t="s">
        <v>3208</v>
      </c>
      <c r="Z14" s="2122" t="s">
        <v>3208</v>
      </c>
      <c r="AA14" s="2122" t="s">
        <v>3208</v>
      </c>
      <c r="AB14" s="2124">
        <v>44.3</v>
      </c>
      <c r="AC14" s="2124">
        <v>39.5</v>
      </c>
    </row>
    <row r="15" spans="1:29" ht="16.5" customHeight="1">
      <c r="A15" s="1398" t="s">
        <v>2005</v>
      </c>
      <c r="B15" s="1393"/>
      <c r="C15" s="2137">
        <v>196</v>
      </c>
      <c r="D15" s="2138">
        <v>71</v>
      </c>
      <c r="E15" s="2178">
        <v>70</v>
      </c>
      <c r="F15" s="2178">
        <v>1</v>
      </c>
      <c r="G15" s="2177" t="s">
        <v>356</v>
      </c>
      <c r="H15" s="2122" t="s">
        <v>3208</v>
      </c>
      <c r="I15" s="2122" t="s">
        <v>3208</v>
      </c>
      <c r="J15" s="2122" t="s">
        <v>3208</v>
      </c>
      <c r="K15" s="2178">
        <v>13</v>
      </c>
      <c r="L15" s="2138">
        <v>8</v>
      </c>
      <c r="M15" s="2177" t="s">
        <v>356</v>
      </c>
      <c r="N15" s="2178">
        <v>8</v>
      </c>
      <c r="O15" s="2177" t="s">
        <v>356</v>
      </c>
      <c r="P15" s="2179">
        <v>91</v>
      </c>
      <c r="Q15" s="2122" t="s">
        <v>3208</v>
      </c>
      <c r="R15" s="2122" t="s">
        <v>3208</v>
      </c>
      <c r="S15" s="2122" t="s">
        <v>3208</v>
      </c>
      <c r="T15" s="2122" t="s">
        <v>3208</v>
      </c>
      <c r="U15" s="2177">
        <v>7</v>
      </c>
      <c r="V15" s="2177">
        <v>6</v>
      </c>
      <c r="W15" s="2177" t="s">
        <v>356</v>
      </c>
      <c r="X15" s="2179">
        <v>1</v>
      </c>
      <c r="Y15" s="2122" t="s">
        <v>3208</v>
      </c>
      <c r="Z15" s="2122" t="s">
        <v>3208</v>
      </c>
      <c r="AA15" s="2122" t="s">
        <v>3208</v>
      </c>
      <c r="AB15" s="2124">
        <v>36.200000000000003</v>
      </c>
      <c r="AC15" s="2124">
        <v>46.9</v>
      </c>
    </row>
    <row r="16" spans="1:29" ht="16.5" customHeight="1">
      <c r="A16" s="1398" t="s">
        <v>3103</v>
      </c>
      <c r="B16" s="1393"/>
      <c r="C16" s="2120">
        <v>196</v>
      </c>
      <c r="D16" s="2121">
        <v>89</v>
      </c>
      <c r="E16" s="2177">
        <v>86</v>
      </c>
      <c r="F16" s="2177">
        <v>3</v>
      </c>
      <c r="G16" s="2177" t="s">
        <v>356</v>
      </c>
      <c r="H16" s="2122" t="s">
        <v>3208</v>
      </c>
      <c r="I16" s="2122" t="s">
        <v>3208</v>
      </c>
      <c r="J16" s="2122" t="s">
        <v>3208</v>
      </c>
      <c r="K16" s="2177">
        <v>21</v>
      </c>
      <c r="L16" s="2121">
        <v>3</v>
      </c>
      <c r="M16" s="2177" t="s">
        <v>356</v>
      </c>
      <c r="N16" s="2177">
        <v>3</v>
      </c>
      <c r="O16" s="2177">
        <v>2</v>
      </c>
      <c r="P16" s="2179">
        <v>78</v>
      </c>
      <c r="Q16" s="2122" t="s">
        <v>3208</v>
      </c>
      <c r="R16" s="2122" t="s">
        <v>3208</v>
      </c>
      <c r="S16" s="2122" t="s">
        <v>3208</v>
      </c>
      <c r="T16" s="2122" t="s">
        <v>3208</v>
      </c>
      <c r="U16" s="2177" t="s">
        <v>356</v>
      </c>
      <c r="V16" s="2177">
        <v>3</v>
      </c>
      <c r="W16" s="2177" t="s">
        <v>356</v>
      </c>
      <c r="X16" s="2179" t="s">
        <v>356</v>
      </c>
      <c r="Y16" s="2122" t="s">
        <v>3208</v>
      </c>
      <c r="Z16" s="2122" t="s">
        <v>3208</v>
      </c>
      <c r="AA16" s="2122" t="s">
        <v>3208</v>
      </c>
      <c r="AB16" s="2124">
        <v>45.4</v>
      </c>
      <c r="AC16" s="2124">
        <v>39.799999999999997</v>
      </c>
    </row>
    <row r="17" spans="1:29" ht="16.5" customHeight="1">
      <c r="A17" s="1392" t="s">
        <v>2006</v>
      </c>
      <c r="B17" s="1393"/>
      <c r="C17" s="2120">
        <v>196</v>
      </c>
      <c r="D17" s="2121">
        <v>75</v>
      </c>
      <c r="E17" s="2177">
        <v>71</v>
      </c>
      <c r="F17" s="2177">
        <v>4</v>
      </c>
      <c r="G17" s="2177" t="s">
        <v>356</v>
      </c>
      <c r="H17" s="2122" t="s">
        <v>3208</v>
      </c>
      <c r="I17" s="2122" t="s">
        <v>3208</v>
      </c>
      <c r="J17" s="2122" t="s">
        <v>3208</v>
      </c>
      <c r="K17" s="2177">
        <v>13</v>
      </c>
      <c r="L17" s="2121">
        <v>5</v>
      </c>
      <c r="M17" s="2177" t="s">
        <v>356</v>
      </c>
      <c r="N17" s="2177">
        <v>5</v>
      </c>
      <c r="O17" s="2177">
        <v>4</v>
      </c>
      <c r="P17" s="2179">
        <v>93</v>
      </c>
      <c r="Q17" s="2177" t="s">
        <v>1039</v>
      </c>
      <c r="R17" s="2177">
        <v>90</v>
      </c>
      <c r="S17" s="2177" t="s">
        <v>1039</v>
      </c>
      <c r="T17" s="2177">
        <v>3</v>
      </c>
      <c r="U17" s="2177" t="s">
        <v>3208</v>
      </c>
      <c r="V17" s="2177">
        <v>6</v>
      </c>
      <c r="W17" s="2177" t="s">
        <v>356</v>
      </c>
      <c r="X17" s="2179" t="s">
        <v>356</v>
      </c>
      <c r="Y17" s="2122" t="s">
        <v>1039</v>
      </c>
      <c r="Z17" s="2122" t="s">
        <v>1039</v>
      </c>
      <c r="AA17" s="2122" t="s">
        <v>1039</v>
      </c>
      <c r="AB17" s="2124">
        <v>38.299999999999997</v>
      </c>
      <c r="AC17" s="2124">
        <v>45.9</v>
      </c>
    </row>
    <row r="18" spans="1:29" ht="16.5" customHeight="1">
      <c r="A18" s="1398" t="s">
        <v>2007</v>
      </c>
      <c r="B18" s="1393"/>
      <c r="C18" s="2120">
        <v>131</v>
      </c>
      <c r="D18" s="2121">
        <v>61</v>
      </c>
      <c r="E18" s="2177" t="s">
        <v>3208</v>
      </c>
      <c r="F18" s="2177" t="s">
        <v>3208</v>
      </c>
      <c r="G18" s="2177" t="s">
        <v>3208</v>
      </c>
      <c r="H18" s="2122" t="s">
        <v>3208</v>
      </c>
      <c r="I18" s="2122" t="s">
        <v>3208</v>
      </c>
      <c r="J18" s="2122" t="s">
        <v>3208</v>
      </c>
      <c r="K18" s="2177">
        <v>12</v>
      </c>
      <c r="L18" s="2121">
        <v>4</v>
      </c>
      <c r="M18" s="2177" t="s">
        <v>356</v>
      </c>
      <c r="N18" s="2177">
        <v>4</v>
      </c>
      <c r="O18" s="2177">
        <v>1</v>
      </c>
      <c r="P18" s="2179">
        <v>47</v>
      </c>
      <c r="Q18" s="2177">
        <v>1</v>
      </c>
      <c r="R18" s="2177">
        <v>46</v>
      </c>
      <c r="S18" s="2177" t="s">
        <v>356</v>
      </c>
      <c r="T18" s="2177">
        <v>1</v>
      </c>
      <c r="U18" s="2122" t="s">
        <v>284</v>
      </c>
      <c r="V18" s="2177">
        <v>5</v>
      </c>
      <c r="W18" s="2177" t="s">
        <v>356</v>
      </c>
      <c r="X18" s="2179" t="s">
        <v>356</v>
      </c>
      <c r="Y18" s="2177" t="s">
        <v>356</v>
      </c>
      <c r="Z18" s="2177" t="s">
        <v>356</v>
      </c>
      <c r="AA18" s="2177" t="s">
        <v>356</v>
      </c>
      <c r="AB18" s="2124">
        <v>46.6</v>
      </c>
      <c r="AC18" s="2124">
        <v>35.9</v>
      </c>
    </row>
    <row r="19" spans="1:29" ht="16.5" customHeight="1">
      <c r="A19" s="2180"/>
      <c r="B19" s="2126"/>
      <c r="C19" s="2137"/>
      <c r="D19" s="2138"/>
      <c r="E19" s="2139"/>
      <c r="F19" s="2139"/>
      <c r="G19" s="2122"/>
      <c r="H19" s="2139"/>
      <c r="I19" s="2139"/>
      <c r="J19" s="2139"/>
      <c r="K19" s="2139"/>
      <c r="L19" s="2138"/>
      <c r="M19" s="2139"/>
      <c r="N19" s="2139"/>
      <c r="O19" s="2139"/>
      <c r="P19" s="2121"/>
      <c r="Q19" s="2122"/>
      <c r="R19" s="2122"/>
      <c r="S19" s="2122"/>
      <c r="T19" s="2122"/>
      <c r="U19" s="2122"/>
      <c r="V19" s="2122"/>
      <c r="W19" s="2122"/>
      <c r="X19" s="2121"/>
      <c r="Y19" s="2122"/>
      <c r="Z19" s="2122"/>
      <c r="AA19" s="2122"/>
      <c r="AB19" s="2122"/>
      <c r="AC19" s="2124"/>
    </row>
    <row r="20" spans="1:29" ht="16.5" customHeight="1">
      <c r="A20" s="5513" t="s">
        <v>380</v>
      </c>
      <c r="B20" s="5513"/>
      <c r="C20" s="2137"/>
      <c r="D20" s="2138"/>
      <c r="E20" s="2139"/>
      <c r="F20" s="2139"/>
      <c r="G20" s="2122"/>
      <c r="H20" s="2139"/>
      <c r="I20" s="2139"/>
      <c r="J20" s="2139"/>
      <c r="K20" s="2139"/>
      <c r="L20" s="2138"/>
      <c r="M20" s="2139"/>
      <c r="N20" s="2139"/>
      <c r="O20" s="2139"/>
      <c r="P20" s="2121"/>
      <c r="Q20" s="2122"/>
      <c r="R20" s="2122"/>
      <c r="S20" s="2122"/>
      <c r="T20" s="2122"/>
      <c r="U20" s="2122"/>
      <c r="V20" s="2122"/>
      <c r="W20" s="2122"/>
      <c r="X20" s="2121"/>
      <c r="Y20" s="2122"/>
      <c r="Z20" s="2122"/>
      <c r="AA20" s="2122"/>
      <c r="AB20" s="2122"/>
      <c r="AC20" s="2124"/>
    </row>
    <row r="21" spans="1:29" s="2181" customFormat="1" ht="16.5" customHeight="1">
      <c r="A21" s="1392" t="s">
        <v>2004</v>
      </c>
      <c r="B21" s="1393"/>
      <c r="C21" s="2137">
        <v>211</v>
      </c>
      <c r="D21" s="2140">
        <v>114</v>
      </c>
      <c r="E21" s="2142">
        <v>87</v>
      </c>
      <c r="F21" s="2142">
        <v>27</v>
      </c>
      <c r="G21" s="2143" t="s">
        <v>356</v>
      </c>
      <c r="H21" s="2122" t="s">
        <v>3208</v>
      </c>
      <c r="I21" s="2122" t="s">
        <v>3208</v>
      </c>
      <c r="J21" s="2122" t="s">
        <v>3208</v>
      </c>
      <c r="K21" s="2142">
        <v>41</v>
      </c>
      <c r="L21" s="2123" t="s">
        <v>356</v>
      </c>
      <c r="M21" s="2143" t="s">
        <v>356</v>
      </c>
      <c r="N21" s="2143" t="s">
        <v>356</v>
      </c>
      <c r="O21" s="2142">
        <v>1</v>
      </c>
      <c r="P21" s="2123">
        <v>45</v>
      </c>
      <c r="Q21" s="2122" t="s">
        <v>3208</v>
      </c>
      <c r="R21" s="2122" t="s">
        <v>3208</v>
      </c>
      <c r="S21" s="2122" t="s">
        <v>3208</v>
      </c>
      <c r="T21" s="2122" t="s">
        <v>3208</v>
      </c>
      <c r="U21" s="2143">
        <v>4</v>
      </c>
      <c r="V21" s="2143">
        <v>6</v>
      </c>
      <c r="W21" s="2143" t="s">
        <v>356</v>
      </c>
      <c r="X21" s="2123">
        <v>1</v>
      </c>
      <c r="Y21" s="2122" t="s">
        <v>3208</v>
      </c>
      <c r="Z21" s="2122" t="s">
        <v>3208</v>
      </c>
      <c r="AA21" s="2122" t="s">
        <v>3208</v>
      </c>
      <c r="AB21" s="2148">
        <v>54</v>
      </c>
      <c r="AC21" s="2148">
        <v>21.8</v>
      </c>
    </row>
    <row r="22" spans="1:29" s="2181" customFormat="1" ht="16.5" customHeight="1">
      <c r="A22" s="1398" t="s">
        <v>2005</v>
      </c>
      <c r="B22" s="1393"/>
      <c r="C22" s="2137">
        <v>180</v>
      </c>
      <c r="D22" s="2140">
        <v>101</v>
      </c>
      <c r="E22" s="2142">
        <v>77</v>
      </c>
      <c r="F22" s="2142">
        <v>24</v>
      </c>
      <c r="G22" s="2143" t="s">
        <v>356</v>
      </c>
      <c r="H22" s="2122" t="s">
        <v>3208</v>
      </c>
      <c r="I22" s="2122" t="s">
        <v>3208</v>
      </c>
      <c r="J22" s="2122" t="s">
        <v>3208</v>
      </c>
      <c r="K22" s="2142">
        <v>32</v>
      </c>
      <c r="L22" s="2123">
        <v>4</v>
      </c>
      <c r="M22" s="2143" t="s">
        <v>356</v>
      </c>
      <c r="N22" s="2143">
        <v>4</v>
      </c>
      <c r="O22" s="2143" t="s">
        <v>356</v>
      </c>
      <c r="P22" s="2123">
        <v>39</v>
      </c>
      <c r="Q22" s="2122" t="s">
        <v>3208</v>
      </c>
      <c r="R22" s="2122" t="s">
        <v>3208</v>
      </c>
      <c r="S22" s="2122" t="s">
        <v>3208</v>
      </c>
      <c r="T22" s="2122" t="s">
        <v>3208</v>
      </c>
      <c r="U22" s="2143">
        <v>1</v>
      </c>
      <c r="V22" s="2143">
        <v>3</v>
      </c>
      <c r="W22" s="2143" t="s">
        <v>356</v>
      </c>
      <c r="X22" s="2123" t="s">
        <v>356</v>
      </c>
      <c r="Y22" s="2122" t="s">
        <v>3208</v>
      </c>
      <c r="Z22" s="2122" t="s">
        <v>3208</v>
      </c>
      <c r="AA22" s="2122" t="s">
        <v>3208</v>
      </c>
      <c r="AB22" s="2148">
        <v>56.1</v>
      </c>
      <c r="AC22" s="2148">
        <v>21.7</v>
      </c>
    </row>
    <row r="23" spans="1:29" ht="16.5" customHeight="1">
      <c r="A23" s="1398" t="s">
        <v>3103</v>
      </c>
      <c r="B23" s="1393"/>
      <c r="C23" s="2120">
        <v>164</v>
      </c>
      <c r="D23" s="2123">
        <v>94</v>
      </c>
      <c r="E23" s="2143">
        <v>76</v>
      </c>
      <c r="F23" s="2143">
        <v>18</v>
      </c>
      <c r="G23" s="2143" t="s">
        <v>356</v>
      </c>
      <c r="H23" s="2122" t="s">
        <v>3208</v>
      </c>
      <c r="I23" s="2122" t="s">
        <v>3208</v>
      </c>
      <c r="J23" s="2122" t="s">
        <v>3208</v>
      </c>
      <c r="K23" s="2143">
        <v>16</v>
      </c>
      <c r="L23" s="2123">
        <v>1</v>
      </c>
      <c r="M23" s="2143" t="s">
        <v>356</v>
      </c>
      <c r="N23" s="2143">
        <v>1</v>
      </c>
      <c r="O23" s="2143" t="s">
        <v>356</v>
      </c>
      <c r="P23" s="2123">
        <v>48</v>
      </c>
      <c r="Q23" s="2122" t="s">
        <v>3208</v>
      </c>
      <c r="R23" s="2122" t="s">
        <v>3208</v>
      </c>
      <c r="S23" s="2122" t="s">
        <v>3208</v>
      </c>
      <c r="T23" s="2122" t="s">
        <v>3208</v>
      </c>
      <c r="U23" s="2143" t="s">
        <v>1039</v>
      </c>
      <c r="V23" s="2143">
        <v>5</v>
      </c>
      <c r="W23" s="2143" t="s">
        <v>1039</v>
      </c>
      <c r="X23" s="2123" t="s">
        <v>1039</v>
      </c>
      <c r="Y23" s="2122" t="s">
        <v>3208</v>
      </c>
      <c r="Z23" s="2122" t="s">
        <v>3208</v>
      </c>
      <c r="AA23" s="2122" t="s">
        <v>3208</v>
      </c>
      <c r="AB23" s="2148">
        <v>57.3</v>
      </c>
      <c r="AC23" s="2148">
        <v>29.3</v>
      </c>
    </row>
    <row r="24" spans="1:29" ht="16.5" customHeight="1">
      <c r="A24" s="1392" t="s">
        <v>2006</v>
      </c>
      <c r="B24" s="1393"/>
      <c r="C24" s="2120">
        <v>153</v>
      </c>
      <c r="D24" s="2123">
        <v>84</v>
      </c>
      <c r="E24" s="2143">
        <v>73</v>
      </c>
      <c r="F24" s="2143">
        <v>11</v>
      </c>
      <c r="G24" s="2143" t="s">
        <v>356</v>
      </c>
      <c r="H24" s="2143" t="s">
        <v>3208</v>
      </c>
      <c r="I24" s="2143" t="s">
        <v>3208</v>
      </c>
      <c r="J24" s="2143" t="s">
        <v>3208</v>
      </c>
      <c r="K24" s="2143">
        <v>30</v>
      </c>
      <c r="L24" s="2123">
        <v>1</v>
      </c>
      <c r="M24" s="2143" t="s">
        <v>356</v>
      </c>
      <c r="N24" s="2143">
        <v>1</v>
      </c>
      <c r="O24" s="2143" t="s">
        <v>356</v>
      </c>
      <c r="P24" s="2123">
        <v>35</v>
      </c>
      <c r="Q24" s="2143" t="s">
        <v>1039</v>
      </c>
      <c r="R24" s="2143">
        <v>33</v>
      </c>
      <c r="S24" s="2143" t="s">
        <v>1039</v>
      </c>
      <c r="T24" s="2143">
        <v>2</v>
      </c>
      <c r="U24" s="2143" t="s">
        <v>284</v>
      </c>
      <c r="V24" s="2143">
        <v>3</v>
      </c>
      <c r="W24" s="2143" t="s">
        <v>356</v>
      </c>
      <c r="X24" s="2123" t="s">
        <v>356</v>
      </c>
      <c r="Y24" s="2143" t="s">
        <v>356</v>
      </c>
      <c r="Z24" s="2143" t="s">
        <v>356</v>
      </c>
      <c r="AA24" s="2143" t="s">
        <v>356</v>
      </c>
      <c r="AB24" s="2148">
        <v>54.9</v>
      </c>
      <c r="AC24" s="2148">
        <v>21.6</v>
      </c>
    </row>
    <row r="25" spans="1:29" ht="16.5" customHeight="1" thickBot="1">
      <c r="A25" s="1401" t="s">
        <v>2007</v>
      </c>
      <c r="B25" s="1402"/>
      <c r="C25" s="2182">
        <v>146</v>
      </c>
      <c r="D25" s="2154">
        <v>81</v>
      </c>
      <c r="E25" s="2153" t="s">
        <v>3208</v>
      </c>
      <c r="F25" s="2153" t="s">
        <v>3208</v>
      </c>
      <c r="G25" s="2153" t="s">
        <v>3208</v>
      </c>
      <c r="H25" s="2153" t="s">
        <v>3208</v>
      </c>
      <c r="I25" s="2153" t="s">
        <v>3208</v>
      </c>
      <c r="J25" s="2153" t="s">
        <v>3208</v>
      </c>
      <c r="K25" s="2153">
        <v>20</v>
      </c>
      <c r="L25" s="2154">
        <v>3</v>
      </c>
      <c r="M25" s="2153" t="s">
        <v>356</v>
      </c>
      <c r="N25" s="2153">
        <v>3</v>
      </c>
      <c r="O25" s="2153" t="s">
        <v>356</v>
      </c>
      <c r="P25" s="2154">
        <v>37</v>
      </c>
      <c r="Q25" s="2153" t="s">
        <v>356</v>
      </c>
      <c r="R25" s="2153">
        <v>37</v>
      </c>
      <c r="S25" s="2153" t="s">
        <v>356</v>
      </c>
      <c r="T25" s="2153">
        <v>1</v>
      </c>
      <c r="U25" s="2153" t="s">
        <v>284</v>
      </c>
      <c r="V25" s="2153">
        <v>4</v>
      </c>
      <c r="W25" s="2153" t="s">
        <v>356</v>
      </c>
      <c r="X25" s="2154" t="s">
        <v>356</v>
      </c>
      <c r="Y25" s="2153" t="s">
        <v>356</v>
      </c>
      <c r="Z25" s="2153" t="s">
        <v>356</v>
      </c>
      <c r="AA25" s="2153" t="s">
        <v>356</v>
      </c>
      <c r="AB25" s="2156">
        <v>55.5</v>
      </c>
      <c r="AC25" s="2156">
        <v>25.3</v>
      </c>
    </row>
    <row r="26" spans="1:29" s="2105" customFormat="1" ht="15" customHeight="1">
      <c r="A26" s="2105" t="s">
        <v>3209</v>
      </c>
      <c r="AC26" s="2157" t="s">
        <v>3210</v>
      </c>
    </row>
  </sheetData>
  <mergeCells count="20">
    <mergeCell ref="D3:J4"/>
    <mergeCell ref="K3:K5"/>
    <mergeCell ref="L3:N4"/>
    <mergeCell ref="O3:O5"/>
    <mergeCell ref="A13:B13"/>
    <mergeCell ref="A20:B20"/>
    <mergeCell ref="AC3:AC5"/>
    <mergeCell ref="R4:S4"/>
    <mergeCell ref="T4:T5"/>
    <mergeCell ref="X4:Z4"/>
    <mergeCell ref="AA4:AA5"/>
    <mergeCell ref="A6:B6"/>
    <mergeCell ref="P3:T3"/>
    <mergeCell ref="U3:U5"/>
    <mergeCell ref="V3:V5"/>
    <mergeCell ref="W3:W5"/>
    <mergeCell ref="X3:AA3"/>
    <mergeCell ref="AB3:AB5"/>
    <mergeCell ref="A3:B5"/>
    <mergeCell ref="C3:C5"/>
  </mergeCells>
  <phoneticPr fontId="2"/>
  <printOptions horizontalCentered="1"/>
  <pageMargins left="0.39370078740157483" right="0.39370078740157483" top="0.59055118110236227" bottom="0.59055118110236227" header="0.11811023622047245" footer="0.11811023622047245"/>
  <pageSetup paperSize="9" firstPageNumber="72" fitToWidth="0" fitToHeight="0" orientation="portrait" r:id="rId1"/>
  <headerFooter alignWithMargins="0">
    <oddFooter>&amp;C&amp;"ＭＳ 明朝,標準"&amp;10&amp;P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CFD91-33C0-47C8-9A5F-123675E0996D}">
  <dimension ref="A1:U36"/>
  <sheetViews>
    <sheetView view="pageBreakPreview" topLeftCell="A7" zoomScaleNormal="100" zoomScaleSheetLayoutView="100" workbookViewId="0">
      <selection activeCell="J21" sqref="J21"/>
    </sheetView>
  </sheetViews>
  <sheetFormatPr defaultColWidth="9" defaultRowHeight="13"/>
  <cols>
    <col min="1" max="1" width="12.453125" style="2189" customWidth="1"/>
    <col min="2" max="7" width="11.90625" style="2189" customWidth="1"/>
    <col min="8" max="16384" width="9" style="2189"/>
  </cols>
  <sheetData>
    <row r="1" spans="1:21" s="2184" customFormat="1" ht="30" customHeight="1">
      <c r="A1" s="2183" t="s">
        <v>3211</v>
      </c>
      <c r="B1" s="2183"/>
      <c r="C1" s="2183"/>
      <c r="D1" s="2183"/>
      <c r="E1" s="2183"/>
      <c r="F1" s="2183"/>
    </row>
    <row r="2" spans="1:21" s="2185" customFormat="1" ht="15" customHeight="1" thickBot="1">
      <c r="E2" s="2186"/>
      <c r="F2" s="2186" t="s">
        <v>3212</v>
      </c>
    </row>
    <row r="3" spans="1:21" ht="18.75" customHeight="1">
      <c r="A3" s="2187" t="s">
        <v>1420</v>
      </c>
      <c r="B3" s="2188" t="s">
        <v>3213</v>
      </c>
      <c r="C3" s="2188" t="s">
        <v>3214</v>
      </c>
      <c r="D3" s="2188" t="s">
        <v>3214</v>
      </c>
      <c r="E3" s="2188" t="s">
        <v>3215</v>
      </c>
      <c r="F3" s="2188" t="s">
        <v>3216</v>
      </c>
    </row>
    <row r="4" spans="1:21" ht="16.5" customHeight="1">
      <c r="A4" s="2190" t="s">
        <v>3217</v>
      </c>
      <c r="B4" s="2048">
        <v>36512</v>
      </c>
      <c r="C4" s="2048">
        <v>1879</v>
      </c>
      <c r="D4" s="2048">
        <v>1879</v>
      </c>
      <c r="E4" s="2048">
        <v>3268</v>
      </c>
      <c r="F4" s="2048">
        <v>1079</v>
      </c>
    </row>
    <row r="5" spans="1:21" ht="16.5" customHeight="1">
      <c r="A5" s="2191">
        <v>29</v>
      </c>
      <c r="B5" s="2048">
        <v>37515</v>
      </c>
      <c r="C5" s="2048">
        <v>1765</v>
      </c>
      <c r="D5" s="2048">
        <v>1765</v>
      </c>
      <c r="E5" s="2048">
        <v>3201</v>
      </c>
      <c r="F5" s="2048">
        <v>1046</v>
      </c>
    </row>
    <row r="6" spans="1:21" ht="16.5" customHeight="1">
      <c r="A6" s="2191">
        <v>30</v>
      </c>
      <c r="B6" s="2048">
        <v>21837</v>
      </c>
      <c r="C6" s="2048">
        <v>1730</v>
      </c>
      <c r="D6" s="2048">
        <v>1730</v>
      </c>
      <c r="E6" s="2048">
        <v>3110</v>
      </c>
      <c r="F6" s="2048">
        <v>1028</v>
      </c>
    </row>
    <row r="7" spans="1:21" ht="16.5" customHeight="1">
      <c r="A7" s="2191" t="s">
        <v>3218</v>
      </c>
      <c r="B7" s="2048">
        <v>19798</v>
      </c>
      <c r="C7" s="2048">
        <v>1715</v>
      </c>
      <c r="D7" s="2048">
        <v>1715</v>
      </c>
      <c r="E7" s="2048">
        <v>3019</v>
      </c>
      <c r="F7" s="2048">
        <v>1017</v>
      </c>
    </row>
    <row r="8" spans="1:21" ht="16.5" customHeight="1" thickBot="1">
      <c r="A8" s="2192">
        <v>2</v>
      </c>
      <c r="B8" s="2051">
        <v>20184</v>
      </c>
      <c r="C8" s="2051">
        <v>1727</v>
      </c>
      <c r="D8" s="2051">
        <v>1699</v>
      </c>
      <c r="E8" s="2051">
        <v>2942</v>
      </c>
      <c r="F8" s="2051">
        <v>989</v>
      </c>
    </row>
    <row r="9" spans="1:21" s="2185" customFormat="1" ht="15" customHeight="1">
      <c r="A9" s="2193"/>
      <c r="B9" s="2193"/>
      <c r="C9" s="2193"/>
      <c r="D9" s="2193"/>
      <c r="F9" s="2194" t="s">
        <v>3219</v>
      </c>
    </row>
    <row r="10" spans="1:21" s="2195" customFormat="1" ht="15" customHeight="1">
      <c r="A10" s="2193"/>
      <c r="B10" s="2193"/>
      <c r="C10" s="2193"/>
      <c r="D10" s="2193"/>
      <c r="E10" s="2193"/>
    </row>
    <row r="11" spans="1:21" s="2195" customFormat="1" ht="30" customHeight="1">
      <c r="A11" s="2196" t="s">
        <v>3220</v>
      </c>
      <c r="B11" s="2196"/>
      <c r="C11" s="2196"/>
      <c r="D11" s="2196"/>
      <c r="E11" s="2196"/>
      <c r="F11" s="2196"/>
      <c r="G11" s="2196"/>
    </row>
    <row r="12" spans="1:21" s="2197" customFormat="1" ht="15" customHeight="1" thickBot="1">
      <c r="G12" s="2198" t="s">
        <v>2534</v>
      </c>
    </row>
    <row r="13" spans="1:21" s="2208" customFormat="1" ht="18.75" customHeight="1">
      <c r="A13" s="5603" t="s">
        <v>3221</v>
      </c>
      <c r="B13" s="2199" t="s">
        <v>2434</v>
      </c>
      <c r="C13" s="2200"/>
      <c r="D13" s="2201">
        <v>29</v>
      </c>
      <c r="E13" s="2202"/>
      <c r="F13" s="2203">
        <v>30</v>
      </c>
      <c r="G13" s="2204"/>
      <c r="H13" s="2205"/>
      <c r="I13" s="2205"/>
      <c r="J13" s="2206"/>
      <c r="K13" s="2206"/>
      <c r="L13" s="2206"/>
      <c r="M13" s="2206"/>
      <c r="N13" s="2206"/>
      <c r="O13" s="2206"/>
      <c r="P13" s="2206"/>
      <c r="Q13" s="2206"/>
      <c r="R13" s="2206"/>
      <c r="S13" s="2206"/>
      <c r="T13" s="2207"/>
      <c r="U13" s="2207"/>
    </row>
    <row r="14" spans="1:21" s="2214" customFormat="1" ht="18.75" customHeight="1">
      <c r="A14" s="5604"/>
      <c r="B14" s="2209" t="s">
        <v>3222</v>
      </c>
      <c r="C14" s="2210" t="s">
        <v>3223</v>
      </c>
      <c r="D14" s="2210" t="s">
        <v>3222</v>
      </c>
      <c r="E14" s="2210" t="s">
        <v>3223</v>
      </c>
      <c r="F14" s="2210" t="s">
        <v>3222</v>
      </c>
      <c r="G14" s="2211" t="s">
        <v>3223</v>
      </c>
      <c r="H14" s="2205"/>
      <c r="I14" s="2205"/>
      <c r="J14" s="2212"/>
      <c r="K14" s="2212"/>
      <c r="L14" s="2212"/>
      <c r="M14" s="2212"/>
      <c r="N14" s="2212"/>
      <c r="O14" s="2212"/>
      <c r="P14" s="2212"/>
      <c r="Q14" s="2212"/>
      <c r="R14" s="2212"/>
      <c r="S14" s="2212"/>
      <c r="T14" s="2213"/>
      <c r="U14" s="2213"/>
    </row>
    <row r="15" spans="1:21" s="2208" customFormat="1" ht="16.5" customHeight="1">
      <c r="A15" s="2215" t="s">
        <v>915</v>
      </c>
      <c r="B15" s="2216">
        <f t="shared" ref="B15:G15" si="0">SUM(B16:B23)</f>
        <v>72371</v>
      </c>
      <c r="C15" s="2216">
        <f t="shared" si="0"/>
        <v>18863</v>
      </c>
      <c r="D15" s="2216">
        <f t="shared" si="0"/>
        <v>67840</v>
      </c>
      <c r="E15" s="2216">
        <f t="shared" si="0"/>
        <v>18215</v>
      </c>
      <c r="F15" s="2216">
        <f t="shared" si="0"/>
        <v>70919</v>
      </c>
      <c r="G15" s="2216">
        <f t="shared" si="0"/>
        <v>19137</v>
      </c>
      <c r="H15" s="5605"/>
      <c r="I15" s="5605"/>
      <c r="J15" s="2217"/>
      <c r="K15" s="2217"/>
      <c r="L15" s="2217"/>
      <c r="M15" s="2217"/>
      <c r="N15" s="2217"/>
      <c r="O15" s="2217"/>
      <c r="P15" s="2217"/>
      <c r="Q15" s="2217"/>
      <c r="R15" s="2217"/>
      <c r="S15" s="2217"/>
      <c r="T15" s="2207"/>
      <c r="U15" s="2207"/>
    </row>
    <row r="16" spans="1:21" s="2208" customFormat="1" ht="16.5" customHeight="1">
      <c r="A16" s="2218" t="s">
        <v>3224</v>
      </c>
      <c r="B16" s="2217">
        <v>13983</v>
      </c>
      <c r="C16" s="2217">
        <v>1429</v>
      </c>
      <c r="D16" s="2217">
        <v>13581</v>
      </c>
      <c r="E16" s="2217">
        <v>1831</v>
      </c>
      <c r="F16" s="2217">
        <v>9321</v>
      </c>
      <c r="G16" s="2217">
        <v>912</v>
      </c>
      <c r="H16" s="2219"/>
      <c r="I16" s="2219"/>
      <c r="J16" s="2217"/>
      <c r="K16" s="2217"/>
      <c r="L16" s="2217"/>
      <c r="M16" s="2217"/>
      <c r="N16" s="2217"/>
      <c r="O16" s="2217"/>
      <c r="P16" s="2217"/>
      <c r="Q16" s="2217"/>
      <c r="R16" s="2217"/>
      <c r="S16" s="2217"/>
      <c r="T16" s="2207"/>
      <c r="U16" s="2207"/>
    </row>
    <row r="17" spans="1:21" s="2214" customFormat="1" ht="16.5" customHeight="1">
      <c r="A17" s="2218" t="s">
        <v>3225</v>
      </c>
      <c r="B17" s="2217">
        <v>2103</v>
      </c>
      <c r="C17" s="2217">
        <v>522</v>
      </c>
      <c r="D17" s="2217">
        <v>1728</v>
      </c>
      <c r="E17" s="2217">
        <v>329</v>
      </c>
      <c r="F17" s="2217">
        <v>6470</v>
      </c>
      <c r="G17" s="2217">
        <v>908</v>
      </c>
      <c r="H17" s="2219"/>
      <c r="I17" s="2219"/>
      <c r="J17" s="2217"/>
      <c r="K17" s="2217"/>
      <c r="L17" s="2217"/>
      <c r="M17" s="2217"/>
      <c r="N17" s="2217"/>
      <c r="O17" s="2217"/>
      <c r="P17" s="2217"/>
      <c r="Q17" s="2217"/>
      <c r="R17" s="2217"/>
      <c r="S17" s="2217"/>
      <c r="T17" s="2213"/>
      <c r="U17" s="2213"/>
    </row>
    <row r="18" spans="1:21" s="2208" customFormat="1" ht="16.5" customHeight="1">
      <c r="A18" s="2218" t="s">
        <v>3226</v>
      </c>
      <c r="B18" s="2217">
        <v>427</v>
      </c>
      <c r="C18" s="2217">
        <v>163</v>
      </c>
      <c r="D18" s="2217">
        <v>363</v>
      </c>
      <c r="E18" s="2217">
        <v>211</v>
      </c>
      <c r="F18" s="2217">
        <v>779</v>
      </c>
      <c r="G18" s="2217">
        <v>227</v>
      </c>
      <c r="H18" s="2219"/>
      <c r="I18" s="2219"/>
      <c r="J18" s="2217"/>
      <c r="K18" s="2217"/>
      <c r="L18" s="2217"/>
      <c r="M18" s="2217"/>
      <c r="N18" s="2217"/>
      <c r="O18" s="2217"/>
      <c r="P18" s="2217"/>
      <c r="Q18" s="2217"/>
      <c r="R18" s="2217"/>
      <c r="S18" s="2217"/>
      <c r="T18" s="2207"/>
      <c r="U18" s="2207"/>
    </row>
    <row r="19" spans="1:21" s="2208" customFormat="1" ht="16.5" customHeight="1">
      <c r="A19" s="2218" t="s">
        <v>3227</v>
      </c>
      <c r="B19" s="2217">
        <v>470</v>
      </c>
      <c r="C19" s="2217">
        <v>178</v>
      </c>
      <c r="D19" s="2217">
        <v>787</v>
      </c>
      <c r="E19" s="2217">
        <v>115</v>
      </c>
      <c r="F19" s="2217">
        <v>480</v>
      </c>
      <c r="G19" s="2217">
        <v>130</v>
      </c>
      <c r="H19" s="2219"/>
      <c r="I19" s="2219"/>
      <c r="J19" s="2217"/>
      <c r="K19" s="2217"/>
      <c r="L19" s="2217"/>
      <c r="M19" s="2217"/>
      <c r="N19" s="2217"/>
      <c r="O19" s="2217"/>
      <c r="P19" s="2217"/>
      <c r="Q19" s="2217"/>
      <c r="R19" s="2217"/>
      <c r="S19" s="2217"/>
      <c r="T19" s="2207"/>
      <c r="U19" s="2207"/>
    </row>
    <row r="20" spans="1:21" s="2214" customFormat="1" ht="16.5" customHeight="1">
      <c r="A20" s="2218" t="s">
        <v>3228</v>
      </c>
      <c r="B20" s="2217">
        <v>4142</v>
      </c>
      <c r="C20" s="2217">
        <v>1311</v>
      </c>
      <c r="D20" s="2217">
        <v>4064</v>
      </c>
      <c r="E20" s="2217">
        <v>1268</v>
      </c>
      <c r="F20" s="2217">
        <v>2867</v>
      </c>
      <c r="G20" s="2217">
        <v>766</v>
      </c>
      <c r="H20" s="2219"/>
      <c r="I20" s="2219"/>
      <c r="J20" s="2217"/>
      <c r="K20" s="2217"/>
      <c r="L20" s="2217"/>
      <c r="M20" s="2217"/>
      <c r="N20" s="2217"/>
      <c r="O20" s="2217"/>
      <c r="P20" s="2217"/>
      <c r="Q20" s="2217"/>
      <c r="R20" s="2217"/>
      <c r="S20" s="2217"/>
      <c r="T20" s="2213"/>
      <c r="U20" s="2213"/>
    </row>
    <row r="21" spans="1:21" s="2208" customFormat="1" ht="16.5" customHeight="1">
      <c r="A21" s="2218" t="s">
        <v>3229</v>
      </c>
      <c r="B21" s="2217">
        <v>9982</v>
      </c>
      <c r="C21" s="2217">
        <v>2813</v>
      </c>
      <c r="D21" s="2217">
        <v>9302</v>
      </c>
      <c r="E21" s="2217">
        <v>3138</v>
      </c>
      <c r="F21" s="2217">
        <v>7004</v>
      </c>
      <c r="G21" s="2217">
        <v>2220</v>
      </c>
      <c r="H21" s="2219"/>
      <c r="I21" s="2219"/>
      <c r="J21" s="2217"/>
      <c r="K21" s="2217"/>
      <c r="L21" s="2217"/>
      <c r="M21" s="2217"/>
      <c r="N21" s="2217"/>
      <c r="O21" s="2217"/>
      <c r="P21" s="2217"/>
      <c r="Q21" s="2217"/>
      <c r="R21" s="2217"/>
      <c r="S21" s="2217"/>
      <c r="T21" s="2207"/>
      <c r="U21" s="2207"/>
    </row>
    <row r="22" spans="1:21" s="2208" customFormat="1" ht="16.5" customHeight="1">
      <c r="A22" s="2218" t="s">
        <v>3230</v>
      </c>
      <c r="B22" s="2217">
        <v>19874</v>
      </c>
      <c r="C22" s="2217">
        <v>5571</v>
      </c>
      <c r="D22" s="2217">
        <v>18653</v>
      </c>
      <c r="E22" s="2217">
        <v>5131</v>
      </c>
      <c r="F22" s="2217">
        <v>17614</v>
      </c>
      <c r="G22" s="2217">
        <v>5378</v>
      </c>
      <c r="H22" s="2219"/>
      <c r="I22" s="2219"/>
      <c r="J22" s="2217"/>
      <c r="K22" s="2217"/>
      <c r="L22" s="2217"/>
      <c r="M22" s="2217"/>
      <c r="N22" s="2217"/>
      <c r="O22" s="2217"/>
      <c r="P22" s="2217"/>
      <c r="Q22" s="2217"/>
      <c r="R22" s="2217"/>
      <c r="S22" s="2217"/>
      <c r="T22" s="2207"/>
      <c r="U22" s="2207"/>
    </row>
    <row r="23" spans="1:21" s="2214" customFormat="1" ht="16.5" customHeight="1" thickBot="1">
      <c r="A23" s="2220" t="s">
        <v>3231</v>
      </c>
      <c r="B23" s="2221">
        <v>21390</v>
      </c>
      <c r="C23" s="2221">
        <v>6876</v>
      </c>
      <c r="D23" s="2221">
        <v>19362</v>
      </c>
      <c r="E23" s="2221">
        <v>6192</v>
      </c>
      <c r="F23" s="2221">
        <v>26384</v>
      </c>
      <c r="G23" s="2221">
        <v>8596</v>
      </c>
      <c r="H23" s="2219"/>
      <c r="I23" s="2219"/>
      <c r="J23" s="2217"/>
      <c r="K23" s="2217"/>
      <c r="L23" s="2217"/>
      <c r="M23" s="2217"/>
      <c r="N23" s="2217"/>
      <c r="O23" s="2217"/>
      <c r="P23" s="2217"/>
      <c r="Q23" s="2217"/>
      <c r="R23" s="2217"/>
      <c r="S23" s="2217"/>
      <c r="T23" s="2213"/>
      <c r="U23" s="2213"/>
    </row>
    <row r="24" spans="1:21" s="2197" customFormat="1" ht="15" customHeight="1" thickBot="1">
      <c r="A24" s="2222"/>
      <c r="B24" s="2222"/>
      <c r="C24" s="2222"/>
      <c r="D24" s="2222"/>
      <c r="E24" s="2222"/>
      <c r="F24" s="2222"/>
      <c r="G24" s="2222"/>
    </row>
    <row r="25" spans="1:21" ht="18.75" customHeight="1">
      <c r="A25" s="5603" t="s">
        <v>3221</v>
      </c>
      <c r="B25" s="2199" t="s">
        <v>352</v>
      </c>
      <c r="C25" s="2223"/>
      <c r="D25" s="2199">
        <v>2</v>
      </c>
      <c r="E25" s="2223"/>
    </row>
    <row r="26" spans="1:21" ht="18.75" customHeight="1">
      <c r="A26" s="5604"/>
      <c r="B26" s="2210" t="s">
        <v>3222</v>
      </c>
      <c r="C26" s="2210" t="s">
        <v>3223</v>
      </c>
      <c r="D26" s="2210" t="s">
        <v>3222</v>
      </c>
      <c r="E26" s="2211" t="s">
        <v>3223</v>
      </c>
    </row>
    <row r="27" spans="1:21" ht="16.25" customHeight="1">
      <c r="A27" s="2215" t="s">
        <v>915</v>
      </c>
      <c r="B27" s="2216">
        <f t="shared" ref="B27:E27" si="1">SUM(B28:B35)</f>
        <v>67244</v>
      </c>
      <c r="C27" s="2216">
        <f t="shared" si="1"/>
        <v>18372</v>
      </c>
      <c r="D27" s="2216">
        <f t="shared" si="1"/>
        <v>50932</v>
      </c>
      <c r="E27" s="2216">
        <f t="shared" si="1"/>
        <v>14585</v>
      </c>
    </row>
    <row r="28" spans="1:21" ht="16.25" customHeight="1">
      <c r="A28" s="2218" t="s">
        <v>3224</v>
      </c>
      <c r="B28" s="2217">
        <v>7590</v>
      </c>
      <c r="C28" s="2217">
        <v>860</v>
      </c>
      <c r="D28" s="2217">
        <v>5745</v>
      </c>
      <c r="E28" s="2217">
        <v>593</v>
      </c>
    </row>
    <row r="29" spans="1:21" ht="16.25" customHeight="1">
      <c r="A29" s="2218" t="s">
        <v>3225</v>
      </c>
      <c r="B29" s="2217">
        <v>7094</v>
      </c>
      <c r="C29" s="2217">
        <v>1055</v>
      </c>
      <c r="D29" s="2217">
        <v>4352</v>
      </c>
      <c r="E29" s="2217">
        <v>578</v>
      </c>
    </row>
    <row r="30" spans="1:21" ht="16.25" customHeight="1">
      <c r="A30" s="2218" t="s">
        <v>3226</v>
      </c>
      <c r="B30" s="2217">
        <v>958</v>
      </c>
      <c r="C30" s="2217">
        <v>241</v>
      </c>
      <c r="D30" s="2217">
        <v>554</v>
      </c>
      <c r="E30" s="2217">
        <v>136</v>
      </c>
    </row>
    <row r="31" spans="1:21" ht="16.25" customHeight="1">
      <c r="A31" s="2218" t="s">
        <v>3227</v>
      </c>
      <c r="B31" s="2217">
        <v>399</v>
      </c>
      <c r="C31" s="2217">
        <v>80</v>
      </c>
      <c r="D31" s="2217">
        <v>388</v>
      </c>
      <c r="E31" s="2217">
        <v>81</v>
      </c>
    </row>
    <row r="32" spans="1:21" ht="16.25" customHeight="1">
      <c r="A32" s="2218" t="s">
        <v>3228</v>
      </c>
      <c r="B32" s="2217">
        <v>1948</v>
      </c>
      <c r="C32" s="2217">
        <v>477</v>
      </c>
      <c r="D32" s="2217">
        <v>1326</v>
      </c>
      <c r="E32" s="2217">
        <v>381</v>
      </c>
    </row>
    <row r="33" spans="1:5" ht="16.25" customHeight="1">
      <c r="A33" s="2218" t="s">
        <v>3229</v>
      </c>
      <c r="B33" s="2217">
        <v>5341</v>
      </c>
      <c r="C33" s="2217">
        <v>1635</v>
      </c>
      <c r="D33" s="2217">
        <v>4115</v>
      </c>
      <c r="E33" s="2217">
        <v>1117</v>
      </c>
    </row>
    <row r="34" spans="1:5" ht="16.25" customHeight="1">
      <c r="A34" s="2218" t="s">
        <v>3230</v>
      </c>
      <c r="B34" s="2217">
        <v>15822</v>
      </c>
      <c r="C34" s="2217">
        <v>4996</v>
      </c>
      <c r="D34" s="2217">
        <v>11951</v>
      </c>
      <c r="E34" s="2217">
        <v>4336</v>
      </c>
    </row>
    <row r="35" spans="1:5" ht="16.25" customHeight="1" thickBot="1">
      <c r="A35" s="2220" t="s">
        <v>3231</v>
      </c>
      <c r="B35" s="2221">
        <v>28092</v>
      </c>
      <c r="C35" s="2221">
        <v>9028</v>
      </c>
      <c r="D35" s="2221">
        <v>22501</v>
      </c>
      <c r="E35" s="2221">
        <v>7363</v>
      </c>
    </row>
    <row r="36" spans="1:5" ht="15" customHeight="1">
      <c r="B36" s="2222"/>
      <c r="C36" s="2222"/>
      <c r="D36" s="2224"/>
      <c r="E36" s="2224" t="s">
        <v>3219</v>
      </c>
    </row>
  </sheetData>
  <mergeCells count="3">
    <mergeCell ref="A13:A14"/>
    <mergeCell ref="H15:I15"/>
    <mergeCell ref="A25:A26"/>
  </mergeCells>
  <phoneticPr fontId="2"/>
  <printOptions horizontalCentered="1"/>
  <pageMargins left="0.39370078740157483" right="0.39370078740157483" top="0.59055118110236227" bottom="0.59055118110236227" header="0.11811023622047245" footer="0.11811023622047245"/>
  <pageSetup paperSize="9" firstPageNumber="72" fitToWidth="0" fitToHeight="0" orientation="portrait" r:id="rId1"/>
  <headerFooter alignWithMargins="0">
    <oddFooter>&amp;C&amp;"ＭＳ 明朝,標準"&amp;10&amp;P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7F39F-5B2B-46FB-A7CD-96EDAD7C7E67}">
  <dimension ref="A1:S52"/>
  <sheetViews>
    <sheetView view="pageBreakPreview" topLeftCell="A4" zoomScaleNormal="100" zoomScaleSheetLayoutView="100" workbookViewId="0">
      <selection activeCell="M17" sqref="M17"/>
    </sheetView>
  </sheetViews>
  <sheetFormatPr defaultColWidth="9" defaultRowHeight="16.5" customHeight="1"/>
  <cols>
    <col min="1" max="1" width="17.81640625" style="131" customWidth="1"/>
    <col min="2" max="2" width="9.453125" style="131" customWidth="1"/>
    <col min="3" max="4" width="7.453125" style="133" customWidth="1"/>
    <col min="5" max="5" width="8.1796875" style="133" customWidth="1"/>
    <col min="6" max="6" width="8.1796875" style="134" customWidth="1"/>
    <col min="7" max="10" width="5.90625" style="117" customWidth="1"/>
    <col min="11" max="16384" width="9" style="46"/>
  </cols>
  <sheetData>
    <row r="1" spans="1:10" ht="30" customHeight="1">
      <c r="A1" s="45" t="s">
        <v>311</v>
      </c>
      <c r="B1" s="45"/>
      <c r="C1" s="45"/>
      <c r="D1" s="45"/>
      <c r="E1" s="45"/>
      <c r="F1" s="45"/>
      <c r="G1" s="45"/>
      <c r="H1" s="45"/>
      <c r="I1" s="45"/>
      <c r="J1" s="45"/>
    </row>
    <row r="2" spans="1:10" s="52" customFormat="1" ht="15" customHeight="1" thickBot="1">
      <c r="A2" s="47"/>
      <c r="B2" s="48"/>
      <c r="C2" s="48"/>
      <c r="D2" s="48"/>
      <c r="E2" s="49"/>
      <c r="F2" s="50"/>
      <c r="G2" s="50"/>
      <c r="H2" s="51" t="s">
        <v>312</v>
      </c>
    </row>
    <row r="3" spans="1:10" ht="18.75" customHeight="1">
      <c r="A3" s="53" t="s">
        <v>313</v>
      </c>
      <c r="B3" s="54" t="s">
        <v>314</v>
      </c>
      <c r="C3" s="54" t="s">
        <v>315</v>
      </c>
      <c r="D3" s="54" t="s">
        <v>316</v>
      </c>
      <c r="E3" s="54" t="s">
        <v>317</v>
      </c>
      <c r="F3" s="54" t="s">
        <v>318</v>
      </c>
      <c r="G3" s="54" t="s">
        <v>319</v>
      </c>
      <c r="H3" s="55" t="s">
        <v>320</v>
      </c>
      <c r="I3" s="46"/>
      <c r="J3" s="46"/>
    </row>
    <row r="4" spans="1:10" s="59" customFormat="1" ht="16.5" customHeight="1">
      <c r="A4" s="56" t="s">
        <v>321</v>
      </c>
      <c r="B4" s="57">
        <v>113.15</v>
      </c>
      <c r="C4" s="58">
        <v>32.83</v>
      </c>
      <c r="D4" s="58">
        <v>5.79</v>
      </c>
      <c r="E4" s="58">
        <v>15.31</v>
      </c>
      <c r="F4" s="58">
        <v>48.92</v>
      </c>
      <c r="G4" s="58">
        <v>2.79</v>
      </c>
      <c r="H4" s="58">
        <v>7.19</v>
      </c>
    </row>
    <row r="5" spans="1:10" s="59" customFormat="1" ht="16.5" customHeight="1">
      <c r="A5" s="60" t="s">
        <v>322</v>
      </c>
      <c r="B5" s="57">
        <v>113.21</v>
      </c>
      <c r="C5" s="58">
        <v>32.75</v>
      </c>
      <c r="D5" s="58">
        <v>5.78</v>
      </c>
      <c r="E5" s="58">
        <v>15.34</v>
      </c>
      <c r="F5" s="58">
        <v>48.96</v>
      </c>
      <c r="G5" s="58">
        <v>2.79</v>
      </c>
      <c r="H5" s="58">
        <v>7.32</v>
      </c>
    </row>
    <row r="6" spans="1:10" s="59" customFormat="1" ht="16.5" customHeight="1">
      <c r="A6" s="60" t="s">
        <v>323</v>
      </c>
      <c r="B6" s="57">
        <v>113.15</v>
      </c>
      <c r="C6" s="58">
        <v>32.700000000000003</v>
      </c>
      <c r="D6" s="58">
        <v>5.85</v>
      </c>
      <c r="E6" s="58">
        <v>15.35</v>
      </c>
      <c r="F6" s="58">
        <v>48.9</v>
      </c>
      <c r="G6" s="58">
        <v>2.77</v>
      </c>
      <c r="H6" s="58">
        <v>7.31</v>
      </c>
    </row>
    <row r="7" spans="1:10" s="59" customFormat="1" ht="17.25" customHeight="1">
      <c r="A7" s="61" t="s">
        <v>324</v>
      </c>
      <c r="B7" s="57">
        <v>113.09</v>
      </c>
      <c r="C7" s="58">
        <v>32.590000000000003</v>
      </c>
      <c r="D7" s="58">
        <v>5.82</v>
      </c>
      <c r="E7" s="58">
        <v>15.4</v>
      </c>
      <c r="F7" s="58">
        <v>48.9</v>
      </c>
      <c r="G7" s="58">
        <v>2.77</v>
      </c>
      <c r="H7" s="58">
        <v>7.33</v>
      </c>
    </row>
    <row r="8" spans="1:10" s="59" customFormat="1" ht="17.25" customHeight="1" thickBot="1">
      <c r="A8" s="62" t="s">
        <v>325</v>
      </c>
      <c r="B8" s="63">
        <v>113.2</v>
      </c>
      <c r="C8" s="64">
        <v>32.57</v>
      </c>
      <c r="D8" s="64">
        <v>5.79</v>
      </c>
      <c r="E8" s="64">
        <v>15.43</v>
      </c>
      <c r="F8" s="64">
        <v>49</v>
      </c>
      <c r="G8" s="64">
        <v>2.77</v>
      </c>
      <c r="H8" s="64">
        <v>7.35</v>
      </c>
    </row>
    <row r="9" spans="1:10" s="67" customFormat="1" ht="15" customHeight="1">
      <c r="A9" s="65" t="s">
        <v>326</v>
      </c>
      <c r="B9" s="66"/>
      <c r="C9" s="66"/>
      <c r="D9" s="66"/>
      <c r="E9" s="66"/>
      <c r="F9" s="66"/>
      <c r="G9" s="66"/>
      <c r="H9" s="51" t="s">
        <v>327</v>
      </c>
    </row>
    <row r="10" spans="1:10" s="67" customFormat="1" ht="15" customHeight="1">
      <c r="A10" s="68" t="s">
        <v>328</v>
      </c>
      <c r="B10" s="69"/>
      <c r="C10" s="69"/>
      <c r="D10" s="69"/>
      <c r="E10" s="69"/>
      <c r="F10" s="69"/>
      <c r="G10" s="69"/>
      <c r="H10" s="69"/>
      <c r="I10" s="69"/>
      <c r="J10" s="69"/>
    </row>
    <row r="11" spans="1:10" s="67" customFormat="1" ht="15" customHeight="1">
      <c r="A11" s="68" t="s">
        <v>329</v>
      </c>
      <c r="B11" s="69"/>
      <c r="C11" s="69"/>
      <c r="D11" s="69"/>
      <c r="E11" s="69"/>
      <c r="F11" s="69"/>
      <c r="G11" s="69"/>
      <c r="H11" s="69"/>
      <c r="I11" s="69"/>
      <c r="J11" s="69"/>
    </row>
    <row r="12" spans="1:10" s="67" customFormat="1" ht="15" customHeight="1">
      <c r="A12" s="68" t="s">
        <v>330</v>
      </c>
      <c r="B12" s="69"/>
      <c r="C12" s="69"/>
      <c r="D12" s="69"/>
      <c r="E12" s="69"/>
      <c r="F12" s="69"/>
      <c r="G12" s="69"/>
      <c r="H12" s="69"/>
      <c r="I12" s="69"/>
      <c r="J12" s="69"/>
    </row>
    <row r="13" spans="1:10" s="67" customFormat="1" ht="15" customHeight="1">
      <c r="A13" s="68" t="s">
        <v>331</v>
      </c>
      <c r="B13" s="69"/>
      <c r="C13" s="69"/>
      <c r="D13" s="69"/>
      <c r="E13" s="69"/>
      <c r="F13" s="69"/>
      <c r="G13" s="69"/>
      <c r="H13" s="69"/>
      <c r="I13" s="69"/>
      <c r="J13" s="69"/>
    </row>
    <row r="14" spans="1:10" s="52" customFormat="1" ht="21.75" customHeight="1">
      <c r="A14" s="70"/>
      <c r="B14" s="70"/>
      <c r="C14" s="70"/>
      <c r="D14" s="70"/>
      <c r="E14" s="70"/>
      <c r="F14" s="70"/>
      <c r="G14" s="70"/>
      <c r="H14" s="70"/>
      <c r="I14" s="70"/>
      <c r="J14" s="70"/>
    </row>
    <row r="15" spans="1:10" ht="30" customHeight="1">
      <c r="A15" s="71" t="s">
        <v>332</v>
      </c>
      <c r="B15" s="71"/>
      <c r="C15" s="71"/>
      <c r="D15" s="71"/>
      <c r="E15" s="71"/>
      <c r="F15" s="71"/>
      <c r="G15" s="71"/>
      <c r="H15" s="71"/>
      <c r="I15" s="71"/>
      <c r="J15" s="71"/>
    </row>
    <row r="16" spans="1:10" s="78" customFormat="1" ht="15" customHeight="1" thickBot="1">
      <c r="A16" s="72"/>
      <c r="B16" s="72"/>
      <c r="C16" s="73"/>
      <c r="D16" s="73"/>
      <c r="E16" s="74"/>
      <c r="F16" s="75"/>
      <c r="G16" s="76"/>
      <c r="H16" s="76"/>
      <c r="I16" s="76"/>
      <c r="J16" s="77" t="s">
        <v>333</v>
      </c>
    </row>
    <row r="17" spans="1:17" ht="18.75" customHeight="1" thickTop="1">
      <c r="A17" s="79" t="s">
        <v>334</v>
      </c>
      <c r="B17" s="80"/>
      <c r="C17" s="81" t="s">
        <v>335</v>
      </c>
      <c r="D17" s="81"/>
      <c r="E17" s="82" t="s">
        <v>336</v>
      </c>
      <c r="F17" s="83" t="s">
        <v>337</v>
      </c>
      <c r="G17" s="84"/>
      <c r="H17" s="85" t="s">
        <v>338</v>
      </c>
      <c r="I17" s="85"/>
      <c r="J17" s="85"/>
    </row>
    <row r="18" spans="1:17" ht="18.75" customHeight="1">
      <c r="A18" s="86" t="s">
        <v>339</v>
      </c>
      <c r="B18" s="87" t="s">
        <v>340</v>
      </c>
      <c r="C18" s="87" t="s">
        <v>341</v>
      </c>
      <c r="D18" s="87" t="s">
        <v>342</v>
      </c>
      <c r="E18" s="88" t="s">
        <v>343</v>
      </c>
      <c r="F18" s="89" t="s">
        <v>344</v>
      </c>
      <c r="G18" s="90" t="s">
        <v>345</v>
      </c>
      <c r="H18" s="90" t="s">
        <v>346</v>
      </c>
      <c r="I18" s="90" t="s">
        <v>347</v>
      </c>
      <c r="J18" s="90" t="s">
        <v>348</v>
      </c>
      <c r="K18" s="59"/>
    </row>
    <row r="19" spans="1:17" ht="16.5" customHeight="1">
      <c r="A19" s="56" t="s">
        <v>349</v>
      </c>
      <c r="B19" s="91">
        <v>13.8</v>
      </c>
      <c r="C19" s="92">
        <v>34.5</v>
      </c>
      <c r="D19" s="92">
        <v>-5</v>
      </c>
      <c r="E19" s="93">
        <v>2788</v>
      </c>
      <c r="F19" s="94">
        <v>312</v>
      </c>
      <c r="G19" s="95">
        <v>172</v>
      </c>
      <c r="H19" s="96">
        <v>110</v>
      </c>
      <c r="I19" s="96">
        <v>76</v>
      </c>
      <c r="J19" s="96">
        <v>8</v>
      </c>
    </row>
    <row r="20" spans="1:17" ht="16.5" customHeight="1">
      <c r="A20" s="97" t="s">
        <v>350</v>
      </c>
      <c r="B20" s="98">
        <v>12.749999999999998</v>
      </c>
      <c r="C20" s="99">
        <v>35.299999999999997</v>
      </c>
      <c r="D20" s="99">
        <v>-4</v>
      </c>
      <c r="E20" s="100">
        <v>3271</v>
      </c>
      <c r="F20" s="101">
        <v>286</v>
      </c>
      <c r="G20" s="102">
        <v>157</v>
      </c>
      <c r="H20" s="103">
        <v>107</v>
      </c>
      <c r="I20" s="103">
        <v>88</v>
      </c>
      <c r="J20" s="103">
        <v>13</v>
      </c>
    </row>
    <row r="21" spans="1:17" ht="16.5" customHeight="1">
      <c r="A21" s="97" t="s">
        <v>351</v>
      </c>
      <c r="B21" s="98">
        <v>13.475000000000001</v>
      </c>
      <c r="C21" s="99">
        <v>32.1</v>
      </c>
      <c r="D21" s="99">
        <v>-2.5</v>
      </c>
      <c r="E21" s="100">
        <v>3408</v>
      </c>
      <c r="F21" s="101">
        <v>580</v>
      </c>
      <c r="G21" s="103">
        <v>146</v>
      </c>
      <c r="H21" s="103">
        <v>103</v>
      </c>
      <c r="I21" s="103">
        <v>94</v>
      </c>
      <c r="J21" s="103">
        <v>22</v>
      </c>
    </row>
    <row r="22" spans="1:17" ht="16.5" customHeight="1">
      <c r="A22" s="104" t="s">
        <v>352</v>
      </c>
      <c r="B22" s="98">
        <v>13.758333333333333</v>
      </c>
      <c r="C22" s="99">
        <v>35.799999999999997</v>
      </c>
      <c r="D22" s="99">
        <v>-3</v>
      </c>
      <c r="E22" s="105">
        <v>2397.5</v>
      </c>
      <c r="F22" s="101">
        <v>73</v>
      </c>
      <c r="G22" s="103">
        <v>179</v>
      </c>
      <c r="H22" s="103">
        <v>89</v>
      </c>
      <c r="I22" s="103">
        <v>87</v>
      </c>
      <c r="J22" s="103">
        <v>10</v>
      </c>
    </row>
    <row r="23" spans="1:17" ht="16.5" customHeight="1">
      <c r="A23" s="97" t="s">
        <v>353</v>
      </c>
      <c r="B23" s="98">
        <v>13.9</v>
      </c>
      <c r="C23" s="99">
        <v>35.9</v>
      </c>
      <c r="D23" s="99">
        <v>-4.7</v>
      </c>
      <c r="E23" s="105">
        <v>2755</v>
      </c>
      <c r="F23" s="101">
        <v>101</v>
      </c>
      <c r="G23" s="103">
        <v>155</v>
      </c>
      <c r="H23" s="103">
        <v>99</v>
      </c>
      <c r="I23" s="103">
        <v>98</v>
      </c>
      <c r="J23" s="103">
        <v>14</v>
      </c>
    </row>
    <row r="24" spans="1:17" ht="16.5" customHeight="1">
      <c r="A24" s="97" t="s">
        <v>354</v>
      </c>
      <c r="B24" s="98">
        <v>13.583333333333334</v>
      </c>
      <c r="C24" s="99">
        <v>29.9</v>
      </c>
      <c r="D24" s="99">
        <v>-0.7</v>
      </c>
      <c r="E24" s="105">
        <v>3457.5</v>
      </c>
      <c r="F24" s="103">
        <v>101</v>
      </c>
      <c r="G24" s="103">
        <v>175</v>
      </c>
      <c r="H24" s="103">
        <v>87</v>
      </c>
      <c r="I24" s="103">
        <v>85</v>
      </c>
      <c r="J24" s="103">
        <v>18</v>
      </c>
    </row>
    <row r="25" spans="1:17" ht="16.5" customHeight="1">
      <c r="A25" s="106" t="s">
        <v>355</v>
      </c>
      <c r="B25" s="107">
        <v>1.5</v>
      </c>
      <c r="C25" s="108">
        <v>4.8</v>
      </c>
      <c r="D25" s="108">
        <v>-0.7</v>
      </c>
      <c r="E25" s="109">
        <v>530.5</v>
      </c>
      <c r="F25" s="110" t="s">
        <v>356</v>
      </c>
      <c r="G25" s="110">
        <v>5</v>
      </c>
      <c r="H25" s="111">
        <v>11</v>
      </c>
      <c r="I25" s="111">
        <v>6</v>
      </c>
      <c r="J25" s="111">
        <v>9</v>
      </c>
      <c r="M25" s="112"/>
      <c r="N25" s="112"/>
      <c r="O25" s="112"/>
      <c r="P25" s="112"/>
      <c r="Q25" s="112"/>
    </row>
    <row r="26" spans="1:17" ht="16.5" customHeight="1">
      <c r="A26" s="106" t="s">
        <v>357</v>
      </c>
      <c r="B26" s="107">
        <v>3.7</v>
      </c>
      <c r="C26" s="108">
        <v>8.8000000000000007</v>
      </c>
      <c r="D26" s="108">
        <v>0.2</v>
      </c>
      <c r="E26" s="109">
        <v>232.5</v>
      </c>
      <c r="F26" s="113">
        <v>47</v>
      </c>
      <c r="G26" s="110">
        <v>12</v>
      </c>
      <c r="H26" s="111">
        <v>7</v>
      </c>
      <c r="I26" s="111">
        <v>6</v>
      </c>
      <c r="J26" s="111">
        <v>3</v>
      </c>
      <c r="M26" s="112"/>
      <c r="N26" s="112"/>
      <c r="O26" s="112"/>
      <c r="P26" s="112"/>
      <c r="Q26" s="112"/>
    </row>
    <row r="27" spans="1:17" ht="16.5" customHeight="1">
      <c r="A27" s="106" t="s">
        <v>358</v>
      </c>
      <c r="B27" s="107">
        <v>8.3000000000000007</v>
      </c>
      <c r="C27" s="108">
        <v>14.3</v>
      </c>
      <c r="D27" s="108">
        <v>2.9</v>
      </c>
      <c r="E27" s="109">
        <v>179.5</v>
      </c>
      <c r="F27" s="113">
        <v>2</v>
      </c>
      <c r="G27" s="110">
        <v>18</v>
      </c>
      <c r="H27" s="111">
        <v>7</v>
      </c>
      <c r="I27" s="111">
        <v>6</v>
      </c>
      <c r="J27" s="111" t="s">
        <v>356</v>
      </c>
      <c r="M27" s="112"/>
      <c r="N27" s="112"/>
      <c r="O27" s="112"/>
      <c r="P27" s="114"/>
      <c r="Q27" s="112"/>
    </row>
    <row r="28" spans="1:17" ht="16.5" customHeight="1">
      <c r="A28" s="106" t="s">
        <v>359</v>
      </c>
      <c r="B28" s="107">
        <v>11.3</v>
      </c>
      <c r="C28" s="108">
        <v>17.600000000000001</v>
      </c>
      <c r="D28" s="108">
        <v>5.2</v>
      </c>
      <c r="E28" s="109">
        <v>164.5</v>
      </c>
      <c r="F28" s="115" t="s">
        <v>356</v>
      </c>
      <c r="G28" s="110">
        <v>21</v>
      </c>
      <c r="H28" s="111">
        <v>3</v>
      </c>
      <c r="I28" s="111">
        <v>6</v>
      </c>
      <c r="J28" s="111" t="s">
        <v>356</v>
      </c>
      <c r="K28" s="116"/>
      <c r="M28" s="112"/>
      <c r="N28" s="112"/>
      <c r="O28" s="112"/>
      <c r="P28" s="114"/>
      <c r="Q28" s="112"/>
    </row>
    <row r="29" spans="1:17" ht="16.5" customHeight="1">
      <c r="A29" s="106" t="s">
        <v>360</v>
      </c>
      <c r="B29" s="107">
        <v>16.2</v>
      </c>
      <c r="C29" s="108">
        <v>22</v>
      </c>
      <c r="D29" s="108">
        <v>11.3</v>
      </c>
      <c r="E29" s="109">
        <v>306</v>
      </c>
      <c r="F29" s="115" t="s">
        <v>356</v>
      </c>
      <c r="G29" s="110">
        <v>13</v>
      </c>
      <c r="H29" s="111">
        <v>8</v>
      </c>
      <c r="I29" s="111">
        <v>10</v>
      </c>
      <c r="J29" s="111" t="s">
        <v>356</v>
      </c>
      <c r="M29" s="112"/>
      <c r="N29" s="112"/>
      <c r="O29" s="112"/>
      <c r="P29" s="114"/>
      <c r="Q29" s="112"/>
    </row>
    <row r="30" spans="1:17" ht="16.5" customHeight="1">
      <c r="A30" s="106" t="s">
        <v>361</v>
      </c>
      <c r="B30" s="107">
        <v>20.5</v>
      </c>
      <c r="C30" s="108">
        <v>26.5</v>
      </c>
      <c r="D30" s="108">
        <v>15.8</v>
      </c>
      <c r="E30" s="109">
        <v>138</v>
      </c>
      <c r="F30" s="115" t="s">
        <v>356</v>
      </c>
      <c r="G30" s="110">
        <v>11</v>
      </c>
      <c r="H30" s="111">
        <v>15</v>
      </c>
      <c r="I30" s="111">
        <v>4</v>
      </c>
      <c r="J30" s="111" t="s">
        <v>356</v>
      </c>
      <c r="K30" s="117"/>
      <c r="M30" s="112"/>
      <c r="N30" s="112"/>
      <c r="O30" s="112"/>
      <c r="P30" s="114"/>
      <c r="Q30" s="112"/>
    </row>
    <row r="31" spans="1:17" ht="16.5" customHeight="1">
      <c r="A31" s="106" t="s">
        <v>362</v>
      </c>
      <c r="B31" s="107">
        <v>24.6</v>
      </c>
      <c r="C31" s="108">
        <v>29.9</v>
      </c>
      <c r="D31" s="108">
        <v>21</v>
      </c>
      <c r="E31" s="109">
        <v>236</v>
      </c>
      <c r="F31" s="115" t="s">
        <v>356</v>
      </c>
      <c r="G31" s="110">
        <v>15</v>
      </c>
      <c r="H31" s="111">
        <v>7</v>
      </c>
      <c r="I31" s="111">
        <v>9</v>
      </c>
      <c r="J31" s="111" t="s">
        <v>356</v>
      </c>
      <c r="K31" s="117"/>
      <c r="M31" s="112"/>
      <c r="N31" s="112"/>
      <c r="O31" s="112"/>
      <c r="P31" s="114"/>
      <c r="Q31" s="112"/>
    </row>
    <row r="32" spans="1:17" ht="16.5" customHeight="1">
      <c r="A32" s="106" t="s">
        <v>363</v>
      </c>
      <c r="B32" s="107">
        <v>24.8</v>
      </c>
      <c r="C32" s="108">
        <v>29.9</v>
      </c>
      <c r="D32" s="108">
        <v>21.2</v>
      </c>
      <c r="E32" s="109">
        <v>467</v>
      </c>
      <c r="F32" s="110" t="s">
        <v>356</v>
      </c>
      <c r="G32" s="110">
        <v>15</v>
      </c>
      <c r="H32" s="111">
        <v>9</v>
      </c>
      <c r="I32" s="111">
        <v>7</v>
      </c>
      <c r="J32" s="111" t="s">
        <v>356</v>
      </c>
      <c r="K32" s="117"/>
      <c r="M32" s="112"/>
      <c r="N32" s="112"/>
      <c r="O32" s="112"/>
      <c r="P32" s="114"/>
      <c r="Q32" s="112"/>
    </row>
    <row r="33" spans="1:19" ht="16.5" customHeight="1">
      <c r="A33" s="106" t="s">
        <v>364</v>
      </c>
      <c r="B33" s="107">
        <v>21.5</v>
      </c>
      <c r="C33" s="108">
        <v>26.8</v>
      </c>
      <c r="D33" s="108">
        <v>17.899999999999999</v>
      </c>
      <c r="E33" s="109">
        <v>210</v>
      </c>
      <c r="F33" s="110" t="s">
        <v>356</v>
      </c>
      <c r="G33" s="110">
        <v>18</v>
      </c>
      <c r="H33" s="111">
        <v>6</v>
      </c>
      <c r="I33" s="111">
        <v>6</v>
      </c>
      <c r="J33" s="111" t="s">
        <v>356</v>
      </c>
      <c r="K33" s="117"/>
      <c r="M33" s="112"/>
      <c r="N33" s="112"/>
      <c r="O33" s="112"/>
      <c r="P33" s="114"/>
      <c r="Q33" s="112"/>
    </row>
    <row r="34" spans="1:19" ht="16.5" customHeight="1">
      <c r="A34" s="106" t="s">
        <v>365</v>
      </c>
      <c r="B34" s="107">
        <v>15.9</v>
      </c>
      <c r="C34" s="108">
        <v>21.9</v>
      </c>
      <c r="D34" s="108">
        <v>11.8</v>
      </c>
      <c r="E34" s="109">
        <v>163</v>
      </c>
      <c r="F34" s="110" t="s">
        <v>356</v>
      </c>
      <c r="G34" s="110">
        <v>20</v>
      </c>
      <c r="H34" s="111">
        <v>5</v>
      </c>
      <c r="I34" s="111">
        <v>6</v>
      </c>
      <c r="J34" s="111" t="s">
        <v>356</v>
      </c>
      <c r="K34" s="117"/>
      <c r="M34" s="112"/>
      <c r="N34" s="112"/>
      <c r="O34" s="112"/>
      <c r="P34" s="114"/>
      <c r="Q34" s="112"/>
    </row>
    <row r="35" spans="1:19" ht="16.5" customHeight="1">
      <c r="A35" s="106" t="s">
        <v>366</v>
      </c>
      <c r="B35" s="107">
        <v>9.9</v>
      </c>
      <c r="C35" s="108">
        <v>16</v>
      </c>
      <c r="D35" s="108">
        <v>6.1</v>
      </c>
      <c r="E35" s="109">
        <v>356.5</v>
      </c>
      <c r="F35" s="110" t="s">
        <v>356</v>
      </c>
      <c r="G35" s="110">
        <v>19</v>
      </c>
      <c r="H35" s="111">
        <v>2</v>
      </c>
      <c r="I35" s="111">
        <v>9</v>
      </c>
      <c r="J35" s="111" t="s">
        <v>356</v>
      </c>
      <c r="K35" s="117"/>
      <c r="M35" s="112"/>
      <c r="N35" s="112"/>
      <c r="O35" s="112"/>
      <c r="P35" s="114"/>
      <c r="Q35" s="112"/>
    </row>
    <row r="36" spans="1:19" ht="16.5" customHeight="1" thickBot="1">
      <c r="A36" s="118" t="s">
        <v>367</v>
      </c>
      <c r="B36" s="119">
        <v>4.8</v>
      </c>
      <c r="C36" s="120">
        <v>8.8000000000000007</v>
      </c>
      <c r="D36" s="120">
        <v>1.6</v>
      </c>
      <c r="E36" s="109">
        <v>474</v>
      </c>
      <c r="F36" s="121">
        <v>52</v>
      </c>
      <c r="G36" s="122">
        <v>8</v>
      </c>
      <c r="H36" s="123">
        <v>7</v>
      </c>
      <c r="I36" s="123">
        <v>10</v>
      </c>
      <c r="J36" s="123">
        <v>6</v>
      </c>
      <c r="K36" s="117"/>
      <c r="M36" s="112"/>
      <c r="N36" s="112"/>
      <c r="O36" s="112"/>
      <c r="P36" s="112"/>
      <c r="Q36" s="112"/>
      <c r="R36" s="59"/>
      <c r="S36" s="59"/>
    </row>
    <row r="37" spans="1:19" s="67" customFormat="1" ht="14" customHeight="1">
      <c r="A37" s="4462" t="s">
        <v>368</v>
      </c>
      <c r="B37" s="4462"/>
      <c r="C37" s="4462"/>
      <c r="D37" s="4462"/>
      <c r="E37" s="4462"/>
      <c r="F37" s="124"/>
      <c r="G37" s="125"/>
      <c r="H37" s="125"/>
      <c r="I37" s="126"/>
      <c r="J37" s="127" t="s">
        <v>369</v>
      </c>
      <c r="M37" s="112"/>
      <c r="N37" s="112"/>
      <c r="O37" s="112"/>
      <c r="P37" s="112"/>
    </row>
    <row r="38" spans="1:19" s="67" customFormat="1" ht="14.25" customHeight="1">
      <c r="A38" s="4463"/>
      <c r="B38" s="4463"/>
      <c r="C38" s="4463"/>
      <c r="D38" s="4463"/>
      <c r="E38" s="4463"/>
      <c r="F38" s="128"/>
      <c r="G38" s="129"/>
      <c r="H38" s="129"/>
      <c r="I38" s="126"/>
      <c r="J38" s="127" t="s">
        <v>370</v>
      </c>
      <c r="M38" s="130"/>
      <c r="N38" s="130"/>
    </row>
    <row r="39" spans="1:19" ht="16.5" customHeight="1">
      <c r="A39" s="69"/>
      <c r="B39" s="69"/>
      <c r="C39" s="69"/>
      <c r="D39" s="69"/>
      <c r="E39" s="69"/>
      <c r="F39" s="69"/>
      <c r="G39" s="69"/>
      <c r="H39" s="69"/>
      <c r="I39" s="69"/>
    </row>
    <row r="40" spans="1:19" ht="16.5" customHeight="1">
      <c r="A40" s="69"/>
      <c r="B40" s="69"/>
      <c r="C40" s="69"/>
      <c r="D40" s="69"/>
      <c r="E40" s="69"/>
      <c r="F40" s="69"/>
      <c r="G40" s="69"/>
      <c r="H40" s="69"/>
    </row>
    <row r="41" spans="1:19" ht="16.5" customHeight="1">
      <c r="B41" s="132"/>
    </row>
    <row r="42" spans="1:19" ht="16.5" customHeight="1">
      <c r="B42" s="132"/>
    </row>
    <row r="43" spans="1:19" ht="16.5" customHeight="1">
      <c r="B43" s="132"/>
    </row>
    <row r="44" spans="1:19" ht="16.5" customHeight="1">
      <c r="B44" s="132"/>
    </row>
    <row r="45" spans="1:19" ht="16.5" customHeight="1">
      <c r="B45" s="132"/>
    </row>
    <row r="46" spans="1:19" ht="16.5" customHeight="1">
      <c r="B46" s="132"/>
    </row>
    <row r="47" spans="1:19" ht="16.5" customHeight="1">
      <c r="B47" s="132"/>
    </row>
    <row r="48" spans="1:19" ht="16.5" customHeight="1">
      <c r="B48" s="132"/>
    </row>
    <row r="49" spans="2:2" ht="16.5" customHeight="1">
      <c r="B49" s="132"/>
    </row>
    <row r="50" spans="2:2" ht="16.5" customHeight="1">
      <c r="B50" s="132"/>
    </row>
    <row r="51" spans="2:2" ht="16.5" customHeight="1">
      <c r="B51" s="132"/>
    </row>
    <row r="52" spans="2:2" ht="16.5" customHeight="1">
      <c r="B52" s="132"/>
    </row>
  </sheetData>
  <mergeCells count="1">
    <mergeCell ref="A37:E38"/>
  </mergeCells>
  <phoneticPr fontId="2"/>
  <printOptions horizontalCentered="1"/>
  <pageMargins left="0.39370078740157483" right="0.39370078740157483" top="0.59055118110236227" bottom="0.59055118110236227" header="0.11811023622047245" footer="0.11811023622047245"/>
  <pageSetup paperSize="9" firstPageNumber="2" orientation="portrait" useFirstPageNumber="1" horizontalDpi="1200" verticalDpi="1200" r:id="rId1"/>
  <headerFooter alignWithMargins="0">
    <oddFooter>&amp;C&amp;"ＭＳ 明朝,標準"&amp;10 2</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A4A70-5994-4B14-9C57-F124A14D3C9A}">
  <dimension ref="A1:AB28"/>
  <sheetViews>
    <sheetView view="pageBreakPreview" topLeftCell="A7" zoomScaleNormal="100" zoomScaleSheetLayoutView="100" workbookViewId="0">
      <selection activeCell="F22" sqref="F22"/>
    </sheetView>
  </sheetViews>
  <sheetFormatPr defaultColWidth="9" defaultRowHeight="13"/>
  <cols>
    <col min="1" max="7" width="12.81640625" style="2230" customWidth="1"/>
    <col min="8" max="16384" width="9" style="2230"/>
  </cols>
  <sheetData>
    <row r="1" spans="1:28" s="2226" customFormat="1" ht="30" customHeight="1">
      <c r="A1" s="2225" t="s">
        <v>3232</v>
      </c>
      <c r="B1" s="2225"/>
      <c r="C1" s="2225"/>
      <c r="D1" s="2225"/>
      <c r="E1" s="2225"/>
      <c r="F1" s="2225"/>
      <c r="G1" s="2225"/>
    </row>
    <row r="2" spans="1:28" s="2229" customFormat="1" ht="15" customHeight="1" thickBot="1">
      <c r="A2" s="2227"/>
      <c r="B2" s="2227"/>
      <c r="C2" s="2227"/>
      <c r="D2" s="2227"/>
      <c r="E2" s="2227"/>
      <c r="F2" s="2227"/>
      <c r="G2" s="2228" t="s">
        <v>3233</v>
      </c>
    </row>
    <row r="3" spans="1:28" ht="18.75" customHeight="1">
      <c r="A3" s="5603" t="s">
        <v>3221</v>
      </c>
      <c r="B3" s="5608" t="s">
        <v>3234</v>
      </c>
      <c r="C3" s="5609"/>
      <c r="D3" s="5608" t="s">
        <v>3235</v>
      </c>
      <c r="E3" s="5609"/>
      <c r="F3" s="5608" t="s">
        <v>3236</v>
      </c>
      <c r="G3" s="5610"/>
    </row>
    <row r="4" spans="1:28" ht="16.5" customHeight="1">
      <c r="A4" s="5604"/>
      <c r="B4" s="2231" t="s">
        <v>3237</v>
      </c>
      <c r="C4" s="2232" t="s">
        <v>3238</v>
      </c>
      <c r="D4" s="2232" t="s">
        <v>3237</v>
      </c>
      <c r="E4" s="2232" t="s">
        <v>3238</v>
      </c>
      <c r="F4" s="2232" t="s">
        <v>3237</v>
      </c>
      <c r="G4" s="2233" t="s">
        <v>3238</v>
      </c>
    </row>
    <row r="5" spans="1:28" ht="16.5" customHeight="1">
      <c r="A5" s="2234" t="s">
        <v>3027</v>
      </c>
      <c r="B5" s="2235">
        <v>268415</v>
      </c>
      <c r="C5" s="2236">
        <v>69882</v>
      </c>
      <c r="D5" s="2235">
        <v>257874</v>
      </c>
      <c r="E5" s="2236">
        <v>68001</v>
      </c>
      <c r="F5" s="2236">
        <v>252874</v>
      </c>
      <c r="G5" s="2236">
        <v>68584</v>
      </c>
    </row>
    <row r="6" spans="1:28" ht="16.5" customHeight="1">
      <c r="A6" s="2234" t="s">
        <v>3239</v>
      </c>
      <c r="B6" s="2048">
        <v>148645</v>
      </c>
      <c r="C6" s="2048">
        <v>36356</v>
      </c>
      <c r="D6" s="2048">
        <v>141735</v>
      </c>
      <c r="E6" s="2048">
        <v>35234</v>
      </c>
      <c r="F6" s="2048">
        <v>138574</v>
      </c>
      <c r="G6" s="2048">
        <v>38224</v>
      </c>
    </row>
    <row r="7" spans="1:28" ht="16.5" customHeight="1">
      <c r="A7" s="2234" t="s">
        <v>3240</v>
      </c>
      <c r="B7" s="2048">
        <v>95665</v>
      </c>
      <c r="C7" s="2048">
        <v>20689</v>
      </c>
      <c r="D7" s="2048">
        <v>94247</v>
      </c>
      <c r="E7" s="2048">
        <v>20424</v>
      </c>
      <c r="F7" s="2048">
        <v>94007</v>
      </c>
      <c r="G7" s="2048">
        <v>18676</v>
      </c>
    </row>
    <row r="8" spans="1:28" ht="16.5" customHeight="1">
      <c r="A8" s="2234" t="s">
        <v>3241</v>
      </c>
      <c r="B8" s="2048">
        <v>16061</v>
      </c>
      <c r="C8" s="2048">
        <v>7436</v>
      </c>
      <c r="D8" s="2048">
        <v>14679</v>
      </c>
      <c r="E8" s="2048">
        <v>7392</v>
      </c>
      <c r="F8" s="2048">
        <v>14387</v>
      </c>
      <c r="G8" s="2048">
        <v>6942</v>
      </c>
    </row>
    <row r="9" spans="1:28" ht="16.5" customHeight="1" thickBot="1">
      <c r="A9" s="2237" t="s">
        <v>3242</v>
      </c>
      <c r="B9" s="2051">
        <v>8044</v>
      </c>
      <c r="C9" s="2051">
        <v>5401</v>
      </c>
      <c r="D9" s="2051">
        <v>7213</v>
      </c>
      <c r="E9" s="2051">
        <v>4951</v>
      </c>
      <c r="F9" s="2051">
        <v>5906</v>
      </c>
      <c r="G9" s="2051">
        <v>4742</v>
      </c>
    </row>
    <row r="10" spans="1:28" ht="16.5" customHeight="1" thickBot="1">
      <c r="A10" s="2219"/>
      <c r="B10" s="2238"/>
      <c r="C10" s="2236"/>
      <c r="D10" s="2235"/>
      <c r="E10" s="2235"/>
      <c r="F10" s="2235"/>
      <c r="G10" s="2235"/>
    </row>
    <row r="11" spans="1:28" ht="18.75" customHeight="1">
      <c r="A11" s="5603" t="s">
        <v>3221</v>
      </c>
      <c r="B11" s="5608" t="s">
        <v>1520</v>
      </c>
      <c r="C11" s="5609"/>
      <c r="D11" s="5608" t="s">
        <v>504</v>
      </c>
      <c r="E11" s="5610"/>
      <c r="F11" s="2239"/>
      <c r="G11" s="2239"/>
      <c r="J11" s="2240"/>
      <c r="K11" s="2241"/>
      <c r="L11" s="2242"/>
      <c r="M11" s="2241"/>
      <c r="N11" s="2242"/>
      <c r="O11" s="2242"/>
      <c r="P11" s="2242"/>
      <c r="Q11" s="2242"/>
      <c r="R11" s="2241"/>
      <c r="S11" s="2242"/>
      <c r="T11" s="2241"/>
      <c r="U11" s="2243"/>
      <c r="V11" s="2243"/>
      <c r="W11" s="2243"/>
      <c r="X11" s="2243"/>
      <c r="Y11" s="2243"/>
      <c r="Z11" s="2243"/>
      <c r="AA11" s="2243"/>
      <c r="AB11" s="2243"/>
    </row>
    <row r="12" spans="1:28" ht="18.75" customHeight="1">
      <c r="A12" s="5604"/>
      <c r="B12" s="2232" t="s">
        <v>3237</v>
      </c>
      <c r="C12" s="2232" t="s">
        <v>3238</v>
      </c>
      <c r="D12" s="2232" t="s">
        <v>3237</v>
      </c>
      <c r="E12" s="2233" t="s">
        <v>3238</v>
      </c>
      <c r="F12" s="2239"/>
      <c r="G12" s="2239"/>
      <c r="J12" s="2240"/>
      <c r="K12" s="2048"/>
      <c r="L12" s="2048"/>
      <c r="M12" s="2048"/>
      <c r="N12" s="2048"/>
      <c r="O12" s="2048"/>
      <c r="P12" s="2048"/>
      <c r="Q12" s="2048"/>
      <c r="R12" s="2048"/>
      <c r="S12" s="2048"/>
      <c r="T12" s="2048"/>
      <c r="U12" s="2243"/>
      <c r="V12" s="2243"/>
      <c r="W12" s="2243"/>
      <c r="X12" s="2243"/>
      <c r="Y12" s="2243"/>
      <c r="Z12" s="2243"/>
      <c r="AA12" s="2243"/>
      <c r="AB12" s="2243"/>
    </row>
    <row r="13" spans="1:28" ht="16.25" customHeight="1">
      <c r="A13" s="2234" t="s">
        <v>3027</v>
      </c>
      <c r="B13" s="2236">
        <v>244455</v>
      </c>
      <c r="C13" s="2235">
        <v>65674</v>
      </c>
      <c r="D13" s="2236">
        <v>195276</v>
      </c>
      <c r="E13" s="2235">
        <v>55168</v>
      </c>
      <c r="F13" s="2244"/>
      <c r="G13" s="2244"/>
      <c r="J13" s="2240"/>
      <c r="K13" s="2048"/>
      <c r="L13" s="2048"/>
      <c r="M13" s="2048"/>
      <c r="N13" s="2048"/>
      <c r="O13" s="2048"/>
      <c r="P13" s="2048"/>
      <c r="Q13" s="2048"/>
      <c r="R13" s="2048"/>
      <c r="S13" s="2048"/>
      <c r="T13" s="2048"/>
      <c r="U13" s="2243"/>
      <c r="V13" s="2243"/>
      <c r="W13" s="2243"/>
      <c r="X13" s="2243"/>
      <c r="Y13" s="2243"/>
      <c r="Z13" s="2243"/>
      <c r="AA13" s="2243"/>
      <c r="AB13" s="2243"/>
    </row>
    <row r="14" spans="1:28" s="2245" customFormat="1" ht="16.25" customHeight="1">
      <c r="A14" s="2234" t="s">
        <v>3239</v>
      </c>
      <c r="B14" s="2048">
        <v>139788</v>
      </c>
      <c r="C14" s="2048">
        <v>36001</v>
      </c>
      <c r="D14" s="2048">
        <v>114425</v>
      </c>
      <c r="E14" s="2048">
        <v>30445</v>
      </c>
      <c r="F14" s="2244"/>
      <c r="G14" s="2244"/>
      <c r="J14" s="2240"/>
      <c r="K14" s="2048"/>
      <c r="L14" s="2048"/>
      <c r="M14" s="2048"/>
      <c r="N14" s="2048"/>
      <c r="O14" s="2048"/>
      <c r="P14" s="2048"/>
      <c r="Q14" s="2048"/>
      <c r="R14" s="2048"/>
      <c r="S14" s="2048"/>
      <c r="T14" s="2048"/>
      <c r="U14" s="2246"/>
      <c r="V14" s="2246"/>
      <c r="W14" s="2246"/>
      <c r="X14" s="2246"/>
      <c r="Y14" s="2246"/>
      <c r="Z14" s="2246"/>
      <c r="AA14" s="2246"/>
      <c r="AB14" s="2246"/>
    </row>
    <row r="15" spans="1:28" s="2245" customFormat="1" ht="16.25" customHeight="1">
      <c r="A15" s="2234" t="s">
        <v>3240</v>
      </c>
      <c r="B15" s="2048">
        <v>84351</v>
      </c>
      <c r="C15" s="2048">
        <v>17816</v>
      </c>
      <c r="D15" s="2048">
        <v>63296</v>
      </c>
      <c r="E15" s="2048">
        <v>14964</v>
      </c>
      <c r="F15" s="2244"/>
      <c r="G15" s="2244"/>
      <c r="J15" s="2247"/>
      <c r="K15" s="2048"/>
      <c r="L15" s="2048"/>
      <c r="M15" s="2048"/>
      <c r="N15" s="2048"/>
      <c r="O15" s="2048"/>
      <c r="P15" s="2048"/>
      <c r="Q15" s="2048"/>
      <c r="R15" s="2048"/>
      <c r="S15" s="2048"/>
      <c r="T15" s="2048"/>
      <c r="U15" s="2246"/>
      <c r="V15" s="2246"/>
      <c r="W15" s="2246"/>
      <c r="X15" s="2246"/>
      <c r="Y15" s="2246"/>
      <c r="Z15" s="2246"/>
      <c r="AA15" s="2246"/>
      <c r="AB15" s="2246"/>
    </row>
    <row r="16" spans="1:28" s="2060" customFormat="1" ht="16.25" customHeight="1">
      <c r="A16" s="2234" t="s">
        <v>3241</v>
      </c>
      <c r="B16" s="2048">
        <v>14425</v>
      </c>
      <c r="C16" s="2048">
        <v>6632</v>
      </c>
      <c r="D16" s="2048">
        <v>12436</v>
      </c>
      <c r="E16" s="2048">
        <v>5840</v>
      </c>
      <c r="F16" s="2230"/>
      <c r="G16" s="2230"/>
      <c r="J16" s="2248"/>
      <c r="K16" s="2248"/>
      <c r="L16" s="2248"/>
      <c r="M16" s="2248"/>
      <c r="N16" s="2248"/>
      <c r="O16" s="2248"/>
      <c r="P16" s="2248"/>
      <c r="Q16" s="2248"/>
      <c r="R16" s="2248"/>
      <c r="S16" s="2248"/>
      <c r="T16" s="2248"/>
      <c r="U16" s="2248"/>
      <c r="V16" s="2248"/>
      <c r="W16" s="2248"/>
      <c r="X16" s="2248"/>
      <c r="Y16" s="2248"/>
      <c r="Z16" s="2248"/>
      <c r="AA16" s="2248"/>
      <c r="AB16" s="2248"/>
    </row>
    <row r="17" spans="1:28" s="2060" customFormat="1" ht="16.25" customHeight="1" thickBot="1">
      <c r="A17" s="2237" t="s">
        <v>3242</v>
      </c>
      <c r="B17" s="2051">
        <v>5891</v>
      </c>
      <c r="C17" s="2051">
        <v>5225</v>
      </c>
      <c r="D17" s="2051">
        <v>5119</v>
      </c>
      <c r="E17" s="2051">
        <v>3919</v>
      </c>
    </row>
    <row r="18" spans="1:28" s="2244" customFormat="1" ht="15" customHeight="1">
      <c r="A18" s="2243"/>
      <c r="B18" s="2243"/>
      <c r="C18" s="2230"/>
      <c r="D18" s="2230"/>
      <c r="E18" s="2228" t="s">
        <v>3219</v>
      </c>
    </row>
    <row r="19" spans="1:28" s="2239" customFormat="1" ht="18.75" customHeight="1"/>
    <row r="20" spans="1:28" ht="30" customHeight="1">
      <c r="A20" s="5606" t="s">
        <v>3243</v>
      </c>
      <c r="B20" s="5606"/>
      <c r="C20" s="5606"/>
      <c r="D20" s="5606"/>
      <c r="E20" s="5606"/>
      <c r="F20" s="5606"/>
      <c r="G20" s="5606"/>
    </row>
    <row r="21" spans="1:28" ht="16.5" customHeight="1" thickBot="1">
      <c r="A21" s="2244"/>
      <c r="B21" s="2249"/>
      <c r="C21" s="2249"/>
      <c r="D21" s="2091" t="s">
        <v>3244</v>
      </c>
      <c r="E21" s="2244"/>
      <c r="F21" s="2244"/>
      <c r="G21" s="2244"/>
      <c r="J21" s="2240"/>
      <c r="K21" s="5607"/>
      <c r="L21" s="5607"/>
      <c r="M21" s="5607"/>
      <c r="N21" s="5607"/>
      <c r="O21" s="5607"/>
      <c r="P21" s="5607"/>
      <c r="Q21" s="5607"/>
      <c r="R21" s="5607"/>
      <c r="S21" s="5607"/>
      <c r="T21" s="5607"/>
      <c r="U21" s="2243"/>
      <c r="V21" s="2243"/>
      <c r="W21" s="2243"/>
      <c r="X21" s="2243"/>
      <c r="Y21" s="2243"/>
      <c r="Z21" s="2243"/>
      <c r="AA21" s="2243"/>
      <c r="AB21" s="2243"/>
    </row>
    <row r="22" spans="1:28" ht="16.5" customHeight="1">
      <c r="A22" s="2250" t="s">
        <v>1420</v>
      </c>
      <c r="B22" s="2251" t="s">
        <v>838</v>
      </c>
      <c r="C22" s="2251" t="s">
        <v>3240</v>
      </c>
      <c r="D22" s="2252" t="s">
        <v>3245</v>
      </c>
      <c r="E22" s="2239"/>
      <c r="F22" s="2239"/>
      <c r="G22" s="2239"/>
      <c r="J22" s="2240"/>
      <c r="K22" s="2253"/>
      <c r="L22" s="2253"/>
      <c r="M22" s="2253"/>
      <c r="N22" s="2253"/>
      <c r="O22" s="2253"/>
      <c r="P22" s="2253"/>
      <c r="Q22" s="2253"/>
      <c r="R22" s="2253"/>
      <c r="S22" s="2253"/>
      <c r="T22" s="2253"/>
      <c r="U22" s="2243"/>
      <c r="V22" s="2243"/>
      <c r="W22" s="2243"/>
      <c r="X22" s="2243"/>
      <c r="Y22" s="2243"/>
      <c r="Z22" s="2243"/>
      <c r="AA22" s="2243"/>
      <c r="AB22" s="2243"/>
    </row>
    <row r="23" spans="1:28" ht="16.5" customHeight="1">
      <c r="A23" s="2254" t="s">
        <v>3217</v>
      </c>
      <c r="B23" s="2255">
        <v>19100</v>
      </c>
      <c r="C23" s="2256">
        <v>18995</v>
      </c>
      <c r="D23" s="2256">
        <v>105</v>
      </c>
      <c r="E23" s="2239"/>
      <c r="F23" s="2239"/>
      <c r="G23" s="2239"/>
      <c r="J23" s="2240"/>
      <c r="K23" s="2241"/>
      <c r="L23" s="2242"/>
      <c r="M23" s="2241"/>
      <c r="N23" s="2242"/>
      <c r="O23" s="2242"/>
      <c r="P23" s="2242"/>
      <c r="Q23" s="2242"/>
      <c r="R23" s="2241"/>
      <c r="S23" s="2242"/>
      <c r="T23" s="2241"/>
      <c r="U23" s="2243"/>
      <c r="V23" s="2243"/>
      <c r="W23" s="2243"/>
      <c r="X23" s="2243"/>
      <c r="Y23" s="2243"/>
      <c r="Z23" s="2243"/>
      <c r="AA23" s="2243"/>
      <c r="AB23" s="2243"/>
    </row>
    <row r="24" spans="1:28" ht="16.5" customHeight="1">
      <c r="A24" s="2254">
        <v>29</v>
      </c>
      <c r="B24" s="2255">
        <v>19244</v>
      </c>
      <c r="C24" s="2256">
        <v>19153</v>
      </c>
      <c r="D24" s="2256">
        <v>91</v>
      </c>
      <c r="E24" s="2239"/>
      <c r="F24" s="2239"/>
      <c r="G24" s="2239"/>
      <c r="J24" s="2240"/>
      <c r="K24" s="2048"/>
      <c r="L24" s="2048"/>
      <c r="M24" s="2048"/>
      <c r="N24" s="2048"/>
      <c r="O24" s="2048"/>
      <c r="P24" s="2048"/>
      <c r="Q24" s="2048"/>
      <c r="R24" s="2048"/>
      <c r="S24" s="2048"/>
      <c r="T24" s="2048"/>
      <c r="U24" s="2243"/>
      <c r="V24" s="2243"/>
      <c r="W24" s="2243"/>
      <c r="X24" s="2243"/>
      <c r="Y24" s="2243"/>
      <c r="Z24" s="2243"/>
      <c r="AA24" s="2243"/>
      <c r="AB24" s="2243"/>
    </row>
    <row r="25" spans="1:28" ht="16.5" customHeight="1">
      <c r="A25" s="2254">
        <v>30</v>
      </c>
      <c r="B25" s="2255">
        <v>19251</v>
      </c>
      <c r="C25" s="2257">
        <v>19194</v>
      </c>
      <c r="D25" s="2258">
        <v>57</v>
      </c>
      <c r="E25" s="2244"/>
      <c r="F25" s="2244"/>
      <c r="G25" s="2244"/>
      <c r="J25" s="2240"/>
      <c r="K25" s="2048"/>
      <c r="L25" s="2048"/>
      <c r="M25" s="2048"/>
      <c r="N25" s="2048"/>
      <c r="O25" s="2048"/>
      <c r="P25" s="2048"/>
      <c r="Q25" s="2048"/>
      <c r="R25" s="2048"/>
      <c r="S25" s="2048"/>
      <c r="T25" s="2048"/>
      <c r="U25" s="2243"/>
      <c r="V25" s="2243"/>
      <c r="W25" s="2243"/>
      <c r="X25" s="2243"/>
      <c r="Y25" s="2243"/>
      <c r="Z25" s="2243"/>
      <c r="AA25" s="2243"/>
      <c r="AB25" s="2243"/>
    </row>
    <row r="26" spans="1:28" s="2245" customFormat="1" ht="15" customHeight="1">
      <c r="A26" s="2254" t="s">
        <v>3218</v>
      </c>
      <c r="B26" s="2255">
        <v>16109</v>
      </c>
      <c r="C26" s="2257">
        <v>16041</v>
      </c>
      <c r="D26" s="2258">
        <v>68</v>
      </c>
      <c r="E26" s="2244"/>
      <c r="F26" s="2244"/>
      <c r="G26" s="2244"/>
      <c r="J26" s="2240"/>
      <c r="K26" s="2048"/>
      <c r="L26" s="2048"/>
      <c r="M26" s="2048"/>
      <c r="N26" s="2048"/>
      <c r="O26" s="2048"/>
      <c r="P26" s="2048"/>
      <c r="Q26" s="2048"/>
      <c r="R26" s="2048"/>
      <c r="S26" s="2048"/>
      <c r="T26" s="2048"/>
      <c r="U26" s="2246"/>
      <c r="V26" s="2246"/>
      <c r="W26" s="2246"/>
      <c r="X26" s="2246"/>
      <c r="Y26" s="2246"/>
      <c r="Z26" s="2246"/>
      <c r="AA26" s="2246"/>
      <c r="AB26" s="2246"/>
    </row>
    <row r="27" spans="1:28" s="2245" customFormat="1" ht="13.5" thickBot="1">
      <c r="A27" s="2192">
        <v>2</v>
      </c>
      <c r="B27" s="2259">
        <f>+C27+D27</f>
        <v>7988</v>
      </c>
      <c r="C27" s="2260">
        <v>7976</v>
      </c>
      <c r="D27" s="2261">
        <v>12</v>
      </c>
      <c r="E27" s="2244"/>
      <c r="F27" s="2244"/>
      <c r="G27" s="2244"/>
      <c r="J27" s="2247"/>
      <c r="K27" s="2048"/>
      <c r="L27" s="2048"/>
      <c r="M27" s="2048"/>
      <c r="N27" s="2048"/>
      <c r="O27" s="2048"/>
      <c r="P27" s="2048"/>
      <c r="Q27" s="2048"/>
      <c r="R27" s="2048"/>
      <c r="S27" s="2048"/>
      <c r="T27" s="2048"/>
      <c r="U27" s="2246"/>
      <c r="V27" s="2246"/>
      <c r="W27" s="2246"/>
      <c r="X27" s="2246"/>
      <c r="Y27" s="2246"/>
      <c r="Z27" s="2246"/>
      <c r="AA27" s="2246"/>
      <c r="AB27" s="2246"/>
    </row>
    <row r="28" spans="1:28" s="2060" customFormat="1" ht="15" customHeight="1">
      <c r="A28" s="2244"/>
      <c r="B28" s="2262"/>
      <c r="C28" s="2098"/>
      <c r="D28" s="2100" t="s">
        <v>3219</v>
      </c>
      <c r="E28" s="2230"/>
      <c r="F28" s="2230"/>
      <c r="G28" s="2230"/>
      <c r="J28" s="2248"/>
      <c r="K28" s="2248"/>
      <c r="L28" s="2248"/>
      <c r="M28" s="2248"/>
      <c r="N28" s="2248"/>
      <c r="O28" s="2248"/>
      <c r="P28" s="2248"/>
      <c r="Q28" s="2248"/>
      <c r="R28" s="2248"/>
      <c r="S28" s="2248"/>
      <c r="T28" s="2248"/>
      <c r="U28" s="2248"/>
      <c r="V28" s="2248"/>
      <c r="W28" s="2248"/>
      <c r="X28" s="2248"/>
      <c r="Y28" s="2248"/>
      <c r="Z28" s="2248"/>
      <c r="AA28" s="2248"/>
      <c r="AB28" s="2248"/>
    </row>
  </sheetData>
  <mergeCells count="13">
    <mergeCell ref="S21:T21"/>
    <mergeCell ref="A3:A4"/>
    <mergeCell ref="B3:C3"/>
    <mergeCell ref="D3:E3"/>
    <mergeCell ref="F3:G3"/>
    <mergeCell ref="A11:A12"/>
    <mergeCell ref="B11:C11"/>
    <mergeCell ref="D11:E11"/>
    <mergeCell ref="A20:G20"/>
    <mergeCell ref="K21:L21"/>
    <mergeCell ref="M21:N21"/>
    <mergeCell ref="O21:P21"/>
    <mergeCell ref="Q21:R21"/>
  </mergeCells>
  <phoneticPr fontId="2"/>
  <printOptions horizontalCentered="1"/>
  <pageMargins left="0.39370078740157483" right="0.39370078740157483" top="0.59055118110236227" bottom="0.59055118110236227" header="0.11811023622047245" footer="0.11811023622047245"/>
  <pageSetup paperSize="9" firstPageNumber="72" fitToWidth="0" fitToHeight="0" orientation="portrait" r:id="rId1"/>
  <headerFooter alignWithMargins="0">
    <oddFooter>&amp;C&amp;"ＭＳ 明朝,標準"&amp;10&amp;P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79F64-A793-4E59-908E-2ADF4FE0FC69}">
  <dimension ref="A1:W81"/>
  <sheetViews>
    <sheetView view="pageBreakPreview" zoomScaleNormal="100" zoomScaleSheetLayoutView="100" workbookViewId="0">
      <selection activeCell="J21" sqref="J21"/>
    </sheetView>
  </sheetViews>
  <sheetFormatPr defaultColWidth="9" defaultRowHeight="13"/>
  <cols>
    <col min="1" max="1" width="11.453125" style="2239" customWidth="1"/>
    <col min="2" max="7" width="9.81640625" style="2239" customWidth="1"/>
    <col min="8" max="8" width="11.453125" style="2239" customWidth="1"/>
    <col min="9" max="10" width="9.81640625" style="2287" customWidth="1"/>
    <col min="11" max="14" width="9.81640625" style="2239" customWidth="1"/>
    <col min="15" max="15" width="11.453125" style="2239" customWidth="1"/>
    <col min="16" max="17" width="9.81640625" style="2287" customWidth="1"/>
    <col min="18" max="21" width="9.81640625" style="2239" customWidth="1"/>
    <col min="22" max="23" width="8" style="2239" customWidth="1"/>
    <col min="24" max="16384" width="9" style="2239"/>
  </cols>
  <sheetData>
    <row r="1" spans="1:23" s="2060" customFormat="1" ht="30" customHeight="1">
      <c r="A1" s="1842" t="s">
        <v>3246</v>
      </c>
      <c r="B1" s="1842"/>
      <c r="C1" s="1842"/>
      <c r="D1" s="1842"/>
      <c r="E1" s="1842"/>
      <c r="F1" s="1842"/>
      <c r="G1" s="1842"/>
      <c r="H1" s="1842"/>
      <c r="I1" s="1842"/>
      <c r="J1" s="1842"/>
      <c r="K1" s="1842"/>
      <c r="L1" s="1842"/>
      <c r="M1" s="1842"/>
      <c r="N1" s="1842"/>
      <c r="O1" s="1842"/>
      <c r="P1" s="1842"/>
      <c r="Q1" s="1842"/>
      <c r="R1" s="1842"/>
      <c r="S1" s="1842"/>
      <c r="T1" s="1842"/>
      <c r="U1" s="1842"/>
      <c r="V1" s="2058"/>
      <c r="W1" s="2058"/>
    </row>
    <row r="2" spans="1:23" s="2244" customFormat="1" ht="15" customHeight="1" thickBot="1">
      <c r="B2" s="2249"/>
      <c r="C2" s="2249"/>
      <c r="D2" s="2249"/>
      <c r="E2" s="2249"/>
      <c r="F2" s="2249"/>
      <c r="G2" s="2249"/>
      <c r="I2" s="2249"/>
      <c r="J2" s="2249"/>
      <c r="K2" s="2249"/>
      <c r="L2" s="2249"/>
      <c r="M2" s="2249"/>
      <c r="N2" s="2091"/>
      <c r="P2" s="2249"/>
      <c r="Q2" s="2249"/>
      <c r="R2" s="2249"/>
      <c r="S2" s="2249"/>
      <c r="T2" s="2249"/>
      <c r="U2" s="2091"/>
    </row>
    <row r="3" spans="1:23" ht="18.75" customHeight="1">
      <c r="A3" s="5621" t="s">
        <v>3247</v>
      </c>
      <c r="B3" s="5473" t="s">
        <v>3248</v>
      </c>
      <c r="C3" s="5616"/>
      <c r="D3" s="5616"/>
      <c r="E3" s="5616"/>
      <c r="F3" s="5616"/>
      <c r="G3" s="5616"/>
      <c r="H3" s="5621" t="s">
        <v>3249</v>
      </c>
      <c r="I3" s="5473">
        <v>29</v>
      </c>
      <c r="J3" s="5616"/>
      <c r="K3" s="5616"/>
      <c r="L3" s="5616"/>
      <c r="M3" s="5616"/>
      <c r="N3" s="5616"/>
      <c r="O3" s="5621" t="s">
        <v>3247</v>
      </c>
      <c r="P3" s="5473" t="s">
        <v>352</v>
      </c>
      <c r="Q3" s="5616"/>
      <c r="R3" s="5616"/>
      <c r="S3" s="5616"/>
      <c r="T3" s="5616"/>
      <c r="U3" s="5616"/>
    </row>
    <row r="4" spans="1:23" ht="18.75" customHeight="1">
      <c r="A4" s="5623"/>
      <c r="B4" s="5620" t="s">
        <v>3173</v>
      </c>
      <c r="C4" s="5620"/>
      <c r="D4" s="5620" t="s">
        <v>3250</v>
      </c>
      <c r="E4" s="5620"/>
      <c r="F4" s="5620" t="s">
        <v>3251</v>
      </c>
      <c r="G4" s="5617"/>
      <c r="H4" s="5623"/>
      <c r="I4" s="5620" t="s">
        <v>3173</v>
      </c>
      <c r="J4" s="5620"/>
      <c r="K4" s="5620" t="s">
        <v>3250</v>
      </c>
      <c r="L4" s="5620"/>
      <c r="M4" s="5620" t="s">
        <v>3251</v>
      </c>
      <c r="N4" s="5617"/>
      <c r="O4" s="5623"/>
      <c r="P4" s="5620" t="s">
        <v>3173</v>
      </c>
      <c r="Q4" s="5620"/>
      <c r="R4" s="5620" t="s">
        <v>3250</v>
      </c>
      <c r="S4" s="5620"/>
      <c r="T4" s="5620" t="s">
        <v>3251</v>
      </c>
      <c r="U4" s="5617"/>
    </row>
    <row r="5" spans="1:23" s="2266" customFormat="1" ht="18.75" customHeight="1">
      <c r="A5" s="2263"/>
      <c r="B5" s="2264" t="s">
        <v>3237</v>
      </c>
      <c r="C5" s="2264" t="s">
        <v>3252</v>
      </c>
      <c r="D5" s="2264" t="s">
        <v>3237</v>
      </c>
      <c r="E5" s="2264" t="s">
        <v>3252</v>
      </c>
      <c r="F5" s="2264" t="s">
        <v>3237</v>
      </c>
      <c r="G5" s="2264" t="s">
        <v>3252</v>
      </c>
      <c r="H5" s="2263"/>
      <c r="I5" s="2264" t="s">
        <v>3237</v>
      </c>
      <c r="J5" s="2264" t="s">
        <v>3252</v>
      </c>
      <c r="K5" s="2264" t="s">
        <v>3237</v>
      </c>
      <c r="L5" s="2264" t="s">
        <v>3252</v>
      </c>
      <c r="M5" s="2264" t="s">
        <v>3237</v>
      </c>
      <c r="N5" s="2265" t="s">
        <v>3252</v>
      </c>
      <c r="O5" s="2263"/>
      <c r="P5" s="2264" t="s">
        <v>3237</v>
      </c>
      <c r="Q5" s="2264" t="s">
        <v>3252</v>
      </c>
      <c r="R5" s="2264" t="s">
        <v>3237</v>
      </c>
      <c r="S5" s="2264" t="s">
        <v>3252</v>
      </c>
      <c r="T5" s="2264" t="s">
        <v>3237</v>
      </c>
      <c r="U5" s="2264" t="s">
        <v>3252</v>
      </c>
    </row>
    <row r="6" spans="1:23" ht="17.25" customHeight="1">
      <c r="A6" s="2267" t="s">
        <v>915</v>
      </c>
      <c r="B6" s="2268">
        <v>7148</v>
      </c>
      <c r="C6" s="2268">
        <v>3477</v>
      </c>
      <c r="D6" s="2268">
        <v>740</v>
      </c>
      <c r="E6" s="2268">
        <v>383</v>
      </c>
      <c r="F6" s="2268">
        <v>6408</v>
      </c>
      <c r="G6" s="2268">
        <v>3094</v>
      </c>
      <c r="H6" s="2267" t="s">
        <v>915</v>
      </c>
      <c r="I6" s="2268">
        <v>7465</v>
      </c>
      <c r="J6" s="2268">
        <v>3640</v>
      </c>
      <c r="K6" s="2268">
        <v>721</v>
      </c>
      <c r="L6" s="2268">
        <v>179</v>
      </c>
      <c r="M6" s="2268">
        <v>6744</v>
      </c>
      <c r="N6" s="2268">
        <v>3461</v>
      </c>
      <c r="O6" s="2267" t="s">
        <v>915</v>
      </c>
      <c r="P6" s="2269">
        <v>6215</v>
      </c>
      <c r="Q6" s="2270">
        <v>3276</v>
      </c>
      <c r="R6" s="2270">
        <v>599</v>
      </c>
      <c r="S6" s="2270">
        <v>268</v>
      </c>
      <c r="T6" s="2270">
        <v>5616</v>
      </c>
      <c r="U6" s="2270">
        <v>3008</v>
      </c>
    </row>
    <row r="7" spans="1:23" ht="17.25" customHeight="1">
      <c r="A7" s="2271" t="s">
        <v>3253</v>
      </c>
      <c r="B7" s="2272">
        <v>183</v>
      </c>
      <c r="C7" s="2272">
        <v>80</v>
      </c>
      <c r="D7" s="2273">
        <v>25</v>
      </c>
      <c r="E7" s="2273">
        <v>5</v>
      </c>
      <c r="F7" s="2272">
        <v>158</v>
      </c>
      <c r="G7" s="2273">
        <v>75</v>
      </c>
      <c r="H7" s="2271" t="s">
        <v>3253</v>
      </c>
      <c r="I7" s="2274">
        <v>173</v>
      </c>
      <c r="J7" s="2274">
        <v>75</v>
      </c>
      <c r="K7" s="2275">
        <v>31</v>
      </c>
      <c r="L7" s="2275">
        <v>2</v>
      </c>
      <c r="M7" s="2274">
        <v>142</v>
      </c>
      <c r="N7" s="2275">
        <v>73</v>
      </c>
      <c r="O7" s="2271" t="s">
        <v>3253</v>
      </c>
      <c r="P7" s="2276">
        <v>187</v>
      </c>
      <c r="Q7" s="2277">
        <v>92</v>
      </c>
      <c r="R7" s="2278">
        <v>28</v>
      </c>
      <c r="S7" s="2278">
        <v>5</v>
      </c>
      <c r="T7" s="2277">
        <v>159</v>
      </c>
      <c r="U7" s="2278">
        <v>87</v>
      </c>
    </row>
    <row r="8" spans="1:23" ht="17.25" customHeight="1">
      <c r="A8" s="2271" t="s">
        <v>3254</v>
      </c>
      <c r="B8" s="2272">
        <v>131</v>
      </c>
      <c r="C8" s="2272">
        <v>49</v>
      </c>
      <c r="D8" s="2273">
        <v>22</v>
      </c>
      <c r="E8" s="2273">
        <v>5</v>
      </c>
      <c r="F8" s="2273">
        <v>109</v>
      </c>
      <c r="G8" s="2273">
        <v>44</v>
      </c>
      <c r="H8" s="2271" t="s">
        <v>3254</v>
      </c>
      <c r="I8" s="2274">
        <v>178</v>
      </c>
      <c r="J8" s="2274">
        <v>73</v>
      </c>
      <c r="K8" s="2275">
        <v>14</v>
      </c>
      <c r="L8" s="2275">
        <v>7</v>
      </c>
      <c r="M8" s="2275">
        <v>164</v>
      </c>
      <c r="N8" s="2275">
        <v>66</v>
      </c>
      <c r="O8" s="2271" t="s">
        <v>3254</v>
      </c>
      <c r="P8" s="2276">
        <v>131</v>
      </c>
      <c r="Q8" s="2277">
        <v>76</v>
      </c>
      <c r="R8" s="2278">
        <v>14</v>
      </c>
      <c r="S8" s="2278">
        <v>5</v>
      </c>
      <c r="T8" s="2278">
        <v>117</v>
      </c>
      <c r="U8" s="2278">
        <v>71</v>
      </c>
    </row>
    <row r="9" spans="1:23" ht="17.25" customHeight="1">
      <c r="A9" s="2271" t="s">
        <v>3255</v>
      </c>
      <c r="B9" s="2272">
        <v>704</v>
      </c>
      <c r="C9" s="2272">
        <v>395</v>
      </c>
      <c r="D9" s="2273">
        <v>92</v>
      </c>
      <c r="E9" s="2273">
        <v>17</v>
      </c>
      <c r="F9" s="2273">
        <v>612</v>
      </c>
      <c r="G9" s="2273">
        <v>378</v>
      </c>
      <c r="H9" s="2271" t="s">
        <v>3255</v>
      </c>
      <c r="I9" s="2274">
        <v>615</v>
      </c>
      <c r="J9" s="2274">
        <v>479</v>
      </c>
      <c r="K9" s="2275">
        <v>97</v>
      </c>
      <c r="L9" s="2275">
        <v>15</v>
      </c>
      <c r="M9" s="2275">
        <v>518</v>
      </c>
      <c r="N9" s="2275">
        <v>464</v>
      </c>
      <c r="O9" s="2271" t="s">
        <v>3255</v>
      </c>
      <c r="P9" s="2276">
        <v>643</v>
      </c>
      <c r="Q9" s="2277">
        <v>392</v>
      </c>
      <c r="R9" s="2278">
        <v>131</v>
      </c>
      <c r="S9" s="2278">
        <v>22</v>
      </c>
      <c r="T9" s="2278">
        <v>512</v>
      </c>
      <c r="U9" s="2278">
        <v>370</v>
      </c>
    </row>
    <row r="10" spans="1:23" ht="17.25" customHeight="1">
      <c r="A10" s="2271" t="s">
        <v>3256</v>
      </c>
      <c r="B10" s="2272">
        <v>719</v>
      </c>
      <c r="C10" s="2272">
        <v>336</v>
      </c>
      <c r="D10" s="2273">
        <v>172</v>
      </c>
      <c r="E10" s="2273">
        <v>63</v>
      </c>
      <c r="F10" s="2273">
        <v>547</v>
      </c>
      <c r="G10" s="2273">
        <v>273</v>
      </c>
      <c r="H10" s="2271" t="s">
        <v>3256</v>
      </c>
      <c r="I10" s="2274">
        <v>821</v>
      </c>
      <c r="J10" s="2274">
        <v>388</v>
      </c>
      <c r="K10" s="2275">
        <v>148</v>
      </c>
      <c r="L10" s="2275">
        <v>32</v>
      </c>
      <c r="M10" s="2275">
        <v>673</v>
      </c>
      <c r="N10" s="2275">
        <v>356</v>
      </c>
      <c r="O10" s="2271" t="s">
        <v>3256</v>
      </c>
      <c r="P10" s="2276">
        <v>666</v>
      </c>
      <c r="Q10" s="2277">
        <v>333</v>
      </c>
      <c r="R10" s="2278">
        <v>125</v>
      </c>
      <c r="S10" s="2278">
        <v>28</v>
      </c>
      <c r="T10" s="2278">
        <v>541</v>
      </c>
      <c r="U10" s="2278">
        <v>305</v>
      </c>
    </row>
    <row r="11" spans="1:23" ht="17.25" customHeight="1">
      <c r="A11" s="2271" t="s">
        <v>3257</v>
      </c>
      <c r="B11" s="2272">
        <v>450</v>
      </c>
      <c r="C11" s="2272">
        <v>219</v>
      </c>
      <c r="D11" s="2273">
        <v>33</v>
      </c>
      <c r="E11" s="2273">
        <v>7</v>
      </c>
      <c r="F11" s="2273">
        <v>417</v>
      </c>
      <c r="G11" s="2273">
        <v>212</v>
      </c>
      <c r="H11" s="2271" t="s">
        <v>3257</v>
      </c>
      <c r="I11" s="2274">
        <v>478</v>
      </c>
      <c r="J11" s="2274">
        <v>275</v>
      </c>
      <c r="K11" s="2275">
        <v>25</v>
      </c>
      <c r="L11" s="2275">
        <v>2</v>
      </c>
      <c r="M11" s="2275">
        <v>453</v>
      </c>
      <c r="N11" s="2275">
        <v>273</v>
      </c>
      <c r="O11" s="2271" t="s">
        <v>3257</v>
      </c>
      <c r="P11" s="2276">
        <v>318</v>
      </c>
      <c r="Q11" s="2277">
        <v>208</v>
      </c>
      <c r="R11" s="2278">
        <v>18</v>
      </c>
      <c r="S11" s="2278">
        <v>3</v>
      </c>
      <c r="T11" s="2278">
        <v>300</v>
      </c>
      <c r="U11" s="2278">
        <v>205</v>
      </c>
    </row>
    <row r="12" spans="1:23" ht="17.25" customHeight="1">
      <c r="A12" s="2271" t="s">
        <v>3258</v>
      </c>
      <c r="B12" s="2272">
        <v>409</v>
      </c>
      <c r="C12" s="2272">
        <v>268</v>
      </c>
      <c r="D12" s="2273">
        <v>16</v>
      </c>
      <c r="E12" s="2273">
        <v>6</v>
      </c>
      <c r="F12" s="2273">
        <v>393</v>
      </c>
      <c r="G12" s="2273">
        <v>262</v>
      </c>
      <c r="H12" s="2271" t="s">
        <v>3258</v>
      </c>
      <c r="I12" s="2274">
        <v>450</v>
      </c>
      <c r="J12" s="2274">
        <v>331</v>
      </c>
      <c r="K12" s="2275">
        <v>26</v>
      </c>
      <c r="L12" s="2275">
        <v>7</v>
      </c>
      <c r="M12" s="2275">
        <v>424</v>
      </c>
      <c r="N12" s="2275">
        <v>324</v>
      </c>
      <c r="O12" s="2271" t="s">
        <v>3258</v>
      </c>
      <c r="P12" s="2276">
        <v>475</v>
      </c>
      <c r="Q12" s="2277">
        <v>280</v>
      </c>
      <c r="R12" s="2278">
        <v>27</v>
      </c>
      <c r="S12" s="2278">
        <v>2</v>
      </c>
      <c r="T12" s="2278">
        <v>448</v>
      </c>
      <c r="U12" s="2278">
        <v>278</v>
      </c>
    </row>
    <row r="13" spans="1:23" ht="17.25" customHeight="1">
      <c r="A13" s="2271" t="s">
        <v>3259</v>
      </c>
      <c r="B13" s="2272">
        <v>171</v>
      </c>
      <c r="C13" s="2272">
        <v>86</v>
      </c>
      <c r="D13" s="2273">
        <v>17</v>
      </c>
      <c r="E13" s="2279">
        <v>7</v>
      </c>
      <c r="F13" s="2273">
        <v>154</v>
      </c>
      <c r="G13" s="2273">
        <v>79</v>
      </c>
      <c r="H13" s="2271" t="s">
        <v>3259</v>
      </c>
      <c r="I13" s="2274">
        <v>206</v>
      </c>
      <c r="J13" s="2274">
        <v>91</v>
      </c>
      <c r="K13" s="2275">
        <v>30</v>
      </c>
      <c r="L13" s="2275">
        <v>2</v>
      </c>
      <c r="M13" s="2275">
        <v>176</v>
      </c>
      <c r="N13" s="2275">
        <v>89</v>
      </c>
      <c r="O13" s="2271" t="s">
        <v>3259</v>
      </c>
      <c r="P13" s="2276">
        <v>146</v>
      </c>
      <c r="Q13" s="2277">
        <v>70</v>
      </c>
      <c r="R13" s="2278">
        <v>20</v>
      </c>
      <c r="S13" s="2278">
        <v>2</v>
      </c>
      <c r="T13" s="2278">
        <v>126</v>
      </c>
      <c r="U13" s="2278">
        <v>68</v>
      </c>
    </row>
    <row r="14" spans="1:23" ht="17.25" customHeight="1">
      <c r="A14" s="2271" t="s">
        <v>3260</v>
      </c>
      <c r="B14" s="2272">
        <v>330</v>
      </c>
      <c r="C14" s="2272">
        <v>226</v>
      </c>
      <c r="D14" s="2273">
        <v>43</v>
      </c>
      <c r="E14" s="2273">
        <v>66</v>
      </c>
      <c r="F14" s="2273">
        <v>287</v>
      </c>
      <c r="G14" s="2273">
        <v>160</v>
      </c>
      <c r="H14" s="2271" t="s">
        <v>3260</v>
      </c>
      <c r="I14" s="2274">
        <v>367</v>
      </c>
      <c r="J14" s="2274">
        <v>212</v>
      </c>
      <c r="K14" s="2275">
        <v>38</v>
      </c>
      <c r="L14" s="2275">
        <v>45</v>
      </c>
      <c r="M14" s="2275">
        <v>329</v>
      </c>
      <c r="N14" s="2275">
        <v>167</v>
      </c>
      <c r="O14" s="2271" t="s">
        <v>3260</v>
      </c>
      <c r="P14" s="2276">
        <v>340</v>
      </c>
      <c r="Q14" s="2277">
        <v>225</v>
      </c>
      <c r="R14" s="2278">
        <v>36</v>
      </c>
      <c r="S14" s="2278">
        <v>78</v>
      </c>
      <c r="T14" s="2278">
        <v>304</v>
      </c>
      <c r="U14" s="2278">
        <v>147</v>
      </c>
    </row>
    <row r="15" spans="1:23" ht="17.25" customHeight="1">
      <c r="A15" s="2271" t="s">
        <v>3261</v>
      </c>
      <c r="B15" s="2272">
        <v>53</v>
      </c>
      <c r="C15" s="2272">
        <v>24</v>
      </c>
      <c r="D15" s="2273">
        <v>4</v>
      </c>
      <c r="E15" s="2279">
        <v>2</v>
      </c>
      <c r="F15" s="2273">
        <v>49</v>
      </c>
      <c r="G15" s="2273">
        <v>22</v>
      </c>
      <c r="H15" s="2271" t="s">
        <v>3261</v>
      </c>
      <c r="I15" s="2274">
        <v>72</v>
      </c>
      <c r="J15" s="2274">
        <v>38</v>
      </c>
      <c r="K15" s="2275">
        <v>6</v>
      </c>
      <c r="L15" s="2275">
        <v>2</v>
      </c>
      <c r="M15" s="2275">
        <v>66</v>
      </c>
      <c r="N15" s="2275">
        <v>36</v>
      </c>
      <c r="O15" s="2271" t="s">
        <v>3261</v>
      </c>
      <c r="P15" s="2276">
        <v>54</v>
      </c>
      <c r="Q15" s="2277">
        <v>30</v>
      </c>
      <c r="R15" s="2278">
        <v>5</v>
      </c>
      <c r="S15" s="2278">
        <v>2</v>
      </c>
      <c r="T15" s="2278">
        <v>49</v>
      </c>
      <c r="U15" s="2278">
        <v>28</v>
      </c>
    </row>
    <row r="16" spans="1:23" ht="17.25" customHeight="1">
      <c r="A16" s="2271" t="s">
        <v>3262</v>
      </c>
      <c r="B16" s="2272">
        <v>1798</v>
      </c>
      <c r="C16" s="2272">
        <v>776</v>
      </c>
      <c r="D16" s="2273">
        <v>138</v>
      </c>
      <c r="E16" s="2273">
        <v>168</v>
      </c>
      <c r="F16" s="2273">
        <v>1660</v>
      </c>
      <c r="G16" s="2273">
        <v>608</v>
      </c>
      <c r="H16" s="2271" t="s">
        <v>3262</v>
      </c>
      <c r="I16" s="2274">
        <v>1698</v>
      </c>
      <c r="J16" s="2274">
        <v>760</v>
      </c>
      <c r="K16" s="2275">
        <v>132</v>
      </c>
      <c r="L16" s="2275">
        <v>18</v>
      </c>
      <c r="M16" s="2275">
        <v>1566</v>
      </c>
      <c r="N16" s="2275">
        <v>742</v>
      </c>
      <c r="O16" s="2271" t="s">
        <v>3262</v>
      </c>
      <c r="P16" s="2276">
        <v>1463</v>
      </c>
      <c r="Q16" s="2277">
        <v>774</v>
      </c>
      <c r="R16" s="2278">
        <v>146</v>
      </c>
      <c r="S16" s="2278">
        <v>81</v>
      </c>
      <c r="T16" s="2278">
        <v>1317</v>
      </c>
      <c r="U16" s="2278">
        <v>693</v>
      </c>
    </row>
    <row r="17" spans="1:23" ht="17.25" customHeight="1" thickBot="1">
      <c r="A17" s="2280" t="s">
        <v>3240</v>
      </c>
      <c r="B17" s="2281">
        <v>2200</v>
      </c>
      <c r="C17" s="2281">
        <v>1018</v>
      </c>
      <c r="D17" s="2282">
        <v>178</v>
      </c>
      <c r="E17" s="2282">
        <v>37</v>
      </c>
      <c r="F17" s="2282">
        <v>2022</v>
      </c>
      <c r="G17" s="2282">
        <v>981</v>
      </c>
      <c r="H17" s="2280" t="s">
        <v>3240</v>
      </c>
      <c r="I17" s="2283">
        <v>2407</v>
      </c>
      <c r="J17" s="2283">
        <v>918</v>
      </c>
      <c r="K17" s="2284">
        <v>174</v>
      </c>
      <c r="L17" s="2284">
        <v>47</v>
      </c>
      <c r="M17" s="2284">
        <v>2233</v>
      </c>
      <c r="N17" s="2284">
        <v>871</v>
      </c>
      <c r="O17" s="2280" t="s">
        <v>3240</v>
      </c>
      <c r="P17" s="2285">
        <v>1792</v>
      </c>
      <c r="Q17" s="2283">
        <v>796</v>
      </c>
      <c r="R17" s="2284">
        <v>49</v>
      </c>
      <c r="S17" s="2284">
        <v>40</v>
      </c>
      <c r="T17" s="2284">
        <v>1743</v>
      </c>
      <c r="U17" s="2284">
        <v>756</v>
      </c>
    </row>
    <row r="18" spans="1:23" ht="15" customHeight="1" thickBot="1">
      <c r="A18" s="2286"/>
      <c r="H18" s="2286"/>
      <c r="L18" s="2286"/>
      <c r="M18" s="2286"/>
      <c r="N18" s="2288"/>
      <c r="O18" s="2286"/>
      <c r="S18" s="2286"/>
      <c r="T18" s="2286"/>
      <c r="U18" s="2288"/>
    </row>
    <row r="19" spans="1:23" ht="18.75" customHeight="1">
      <c r="A19" s="5621" t="s">
        <v>3247</v>
      </c>
      <c r="B19" s="5473">
        <v>28</v>
      </c>
      <c r="C19" s="5474"/>
      <c r="D19" s="5474"/>
      <c r="E19" s="5474"/>
      <c r="F19" s="5474"/>
      <c r="G19" s="5474"/>
      <c r="H19" s="5621" t="s">
        <v>3247</v>
      </c>
      <c r="I19" s="5473">
        <v>30</v>
      </c>
      <c r="J19" s="5616"/>
      <c r="K19" s="5616"/>
      <c r="L19" s="5616"/>
      <c r="M19" s="5616"/>
      <c r="N19" s="5616"/>
      <c r="O19" s="5621" t="s">
        <v>3247</v>
      </c>
      <c r="P19" s="5473">
        <v>2</v>
      </c>
      <c r="Q19" s="5616"/>
      <c r="R19" s="5616"/>
      <c r="S19" s="5616"/>
      <c r="T19" s="5616"/>
      <c r="U19" s="5616"/>
    </row>
    <row r="20" spans="1:23" ht="18.75" customHeight="1">
      <c r="A20" s="5622"/>
      <c r="B20" s="5617" t="s">
        <v>3173</v>
      </c>
      <c r="C20" s="5618"/>
      <c r="D20" s="5617" t="s">
        <v>3250</v>
      </c>
      <c r="E20" s="5618"/>
      <c r="F20" s="5617" t="s">
        <v>3251</v>
      </c>
      <c r="G20" s="5619"/>
      <c r="H20" s="5623"/>
      <c r="I20" s="5620" t="s">
        <v>915</v>
      </c>
      <c r="J20" s="5620"/>
      <c r="K20" s="5620" t="s">
        <v>3263</v>
      </c>
      <c r="L20" s="5620"/>
      <c r="M20" s="5620" t="s">
        <v>3264</v>
      </c>
      <c r="N20" s="5617"/>
      <c r="O20" s="5623"/>
      <c r="P20" s="5620" t="s">
        <v>3173</v>
      </c>
      <c r="Q20" s="5620"/>
      <c r="R20" s="5620" t="s">
        <v>3250</v>
      </c>
      <c r="S20" s="5620"/>
      <c r="T20" s="5620" t="s">
        <v>3251</v>
      </c>
      <c r="U20" s="5617"/>
    </row>
    <row r="21" spans="1:23" s="2266" customFormat="1" ht="18.75" customHeight="1">
      <c r="A21" s="2263"/>
      <c r="B21" s="2264" t="s">
        <v>3237</v>
      </c>
      <c r="C21" s="2264" t="s">
        <v>3252</v>
      </c>
      <c r="D21" s="2264" t="s">
        <v>3237</v>
      </c>
      <c r="E21" s="2264" t="s">
        <v>3252</v>
      </c>
      <c r="F21" s="2264" t="s">
        <v>3237</v>
      </c>
      <c r="G21" s="2265" t="s">
        <v>3252</v>
      </c>
      <c r="H21" s="2263"/>
      <c r="I21" s="2264" t="s">
        <v>3237</v>
      </c>
      <c r="J21" s="2264" t="s">
        <v>3252</v>
      </c>
      <c r="K21" s="2264" t="s">
        <v>3237</v>
      </c>
      <c r="L21" s="2264" t="s">
        <v>3252</v>
      </c>
      <c r="M21" s="2264" t="s">
        <v>3237</v>
      </c>
      <c r="N21" s="2265" t="s">
        <v>3252</v>
      </c>
      <c r="O21" s="2263"/>
      <c r="P21" s="2264" t="s">
        <v>3237</v>
      </c>
      <c r="Q21" s="2264" t="s">
        <v>3252</v>
      </c>
      <c r="R21" s="2264" t="s">
        <v>3237</v>
      </c>
      <c r="S21" s="2264" t="s">
        <v>3252</v>
      </c>
      <c r="T21" s="2264" t="s">
        <v>3237</v>
      </c>
      <c r="U21" s="2265" t="s">
        <v>3252</v>
      </c>
    </row>
    <row r="22" spans="1:23" s="2290" customFormat="1" ht="17.25" customHeight="1">
      <c r="A22" s="2267" t="s">
        <v>915</v>
      </c>
      <c r="B22" s="2268">
        <v>7524</v>
      </c>
      <c r="C22" s="2268">
        <v>3734</v>
      </c>
      <c r="D22" s="2268">
        <v>859</v>
      </c>
      <c r="E22" s="2268">
        <v>224</v>
      </c>
      <c r="F22" s="2268">
        <v>6665</v>
      </c>
      <c r="G22" s="2268">
        <v>3510</v>
      </c>
      <c r="H22" s="2267" t="s">
        <v>915</v>
      </c>
      <c r="I22" s="2268">
        <f>K22+M22</f>
        <v>6959</v>
      </c>
      <c r="J22" s="2268">
        <f>L22+N22</f>
        <v>3527</v>
      </c>
      <c r="K22" s="2268">
        <f>SUM(K23:K33)</f>
        <v>587</v>
      </c>
      <c r="L22" s="2268">
        <f>SUM(L23:L33)</f>
        <v>274</v>
      </c>
      <c r="M22" s="2268">
        <f>SUM(M23:M33)</f>
        <v>6372</v>
      </c>
      <c r="N22" s="2268">
        <f>SUM(N23:N33)</f>
        <v>3253</v>
      </c>
      <c r="O22" s="2267" t="s">
        <v>915</v>
      </c>
      <c r="P22" s="2270">
        <v>6040</v>
      </c>
      <c r="Q22" s="2270">
        <v>3087</v>
      </c>
      <c r="R22" s="2270">
        <v>586</v>
      </c>
      <c r="S22" s="2270">
        <v>200</v>
      </c>
      <c r="T22" s="2270">
        <v>5454</v>
      </c>
      <c r="U22" s="2270">
        <v>2887</v>
      </c>
      <c r="V22" s="2289"/>
      <c r="W22" s="2289"/>
    </row>
    <row r="23" spans="1:23" ht="17.25" customHeight="1">
      <c r="A23" s="2271" t="s">
        <v>3253</v>
      </c>
      <c r="B23" s="2274">
        <v>181</v>
      </c>
      <c r="C23" s="2274">
        <v>95</v>
      </c>
      <c r="D23" s="2275">
        <v>44</v>
      </c>
      <c r="E23" s="2275">
        <v>1</v>
      </c>
      <c r="F23" s="2274">
        <v>137</v>
      </c>
      <c r="G23" s="2275">
        <v>94</v>
      </c>
      <c r="H23" s="2271" t="s">
        <v>3253</v>
      </c>
      <c r="I23" s="2274">
        <f>SUM(K23,M23)</f>
        <v>168</v>
      </c>
      <c r="J23" s="2274">
        <f>SUM(L23,N23)</f>
        <v>101</v>
      </c>
      <c r="K23" s="2275">
        <v>34</v>
      </c>
      <c r="L23" s="2275">
        <v>6</v>
      </c>
      <c r="M23" s="2274">
        <v>134</v>
      </c>
      <c r="N23" s="2275">
        <v>95</v>
      </c>
      <c r="O23" s="2271" t="s">
        <v>3253</v>
      </c>
      <c r="P23" s="2277">
        <v>141</v>
      </c>
      <c r="Q23" s="2277">
        <v>94</v>
      </c>
      <c r="R23" s="2278">
        <v>27</v>
      </c>
      <c r="S23" s="2278">
        <v>10</v>
      </c>
      <c r="T23" s="2277">
        <v>114</v>
      </c>
      <c r="U23" s="2278">
        <v>84</v>
      </c>
    </row>
    <row r="24" spans="1:23" ht="17.25" customHeight="1">
      <c r="A24" s="2271" t="s">
        <v>3254</v>
      </c>
      <c r="B24" s="2274">
        <v>179</v>
      </c>
      <c r="C24" s="2274">
        <v>60</v>
      </c>
      <c r="D24" s="2275">
        <v>24</v>
      </c>
      <c r="E24" s="2275"/>
      <c r="F24" s="2275">
        <v>155</v>
      </c>
      <c r="G24" s="2275">
        <v>55</v>
      </c>
      <c r="H24" s="2271" t="s">
        <v>3254</v>
      </c>
      <c r="I24" s="2274">
        <f t="shared" ref="I24:J33" si="0">SUM(K24,M24)</f>
        <v>137</v>
      </c>
      <c r="J24" s="2274">
        <f t="shared" si="0"/>
        <v>95</v>
      </c>
      <c r="K24" s="2275">
        <v>11</v>
      </c>
      <c r="L24" s="2275">
        <v>1</v>
      </c>
      <c r="M24" s="2275">
        <v>126</v>
      </c>
      <c r="N24" s="2275">
        <v>94</v>
      </c>
      <c r="O24" s="2271" t="s">
        <v>3254</v>
      </c>
      <c r="P24" s="2277">
        <v>123</v>
      </c>
      <c r="Q24" s="2277">
        <v>61</v>
      </c>
      <c r="R24" s="2278">
        <v>11</v>
      </c>
      <c r="S24" s="2278">
        <v>4</v>
      </c>
      <c r="T24" s="2278">
        <v>112</v>
      </c>
      <c r="U24" s="2278">
        <v>57</v>
      </c>
    </row>
    <row r="25" spans="1:23" ht="17.25" customHeight="1">
      <c r="A25" s="2271" t="s">
        <v>3255</v>
      </c>
      <c r="B25" s="2274">
        <v>706</v>
      </c>
      <c r="C25" s="2274">
        <v>474</v>
      </c>
      <c r="D25" s="2275">
        <v>157</v>
      </c>
      <c r="E25" s="2275">
        <v>30</v>
      </c>
      <c r="F25" s="2275">
        <v>549</v>
      </c>
      <c r="G25" s="2275">
        <v>444</v>
      </c>
      <c r="H25" s="2271" t="s">
        <v>3255</v>
      </c>
      <c r="I25" s="2274">
        <f t="shared" si="0"/>
        <v>645</v>
      </c>
      <c r="J25" s="2274">
        <f t="shared" si="0"/>
        <v>463</v>
      </c>
      <c r="K25" s="2275">
        <v>132</v>
      </c>
      <c r="L25" s="2275">
        <v>30</v>
      </c>
      <c r="M25" s="2275">
        <v>513</v>
      </c>
      <c r="N25" s="2275">
        <v>433</v>
      </c>
      <c r="O25" s="2271" t="s">
        <v>3255</v>
      </c>
      <c r="P25" s="2277">
        <v>457</v>
      </c>
      <c r="Q25" s="2277">
        <v>296</v>
      </c>
      <c r="R25" s="2278">
        <v>97</v>
      </c>
      <c r="S25" s="2278">
        <v>31</v>
      </c>
      <c r="T25" s="2278">
        <v>360</v>
      </c>
      <c r="U25" s="2278">
        <v>265</v>
      </c>
    </row>
    <row r="26" spans="1:23" ht="17.25" customHeight="1">
      <c r="A26" s="2271" t="s">
        <v>3256</v>
      </c>
      <c r="B26" s="2274">
        <v>873</v>
      </c>
      <c r="C26" s="2274">
        <v>388</v>
      </c>
      <c r="D26" s="2275">
        <v>171</v>
      </c>
      <c r="E26" s="2275">
        <v>41</v>
      </c>
      <c r="F26" s="2275">
        <v>702</v>
      </c>
      <c r="G26" s="2275">
        <v>347</v>
      </c>
      <c r="H26" s="2271" t="s">
        <v>3256</v>
      </c>
      <c r="I26" s="2274">
        <f t="shared" si="0"/>
        <v>651</v>
      </c>
      <c r="J26" s="2274">
        <f t="shared" si="0"/>
        <v>373</v>
      </c>
      <c r="K26" s="2275">
        <v>125</v>
      </c>
      <c r="L26" s="2275">
        <v>35</v>
      </c>
      <c r="M26" s="2275">
        <v>526</v>
      </c>
      <c r="N26" s="2275">
        <v>338</v>
      </c>
      <c r="O26" s="2271" t="s">
        <v>3256</v>
      </c>
      <c r="P26" s="2277">
        <v>681</v>
      </c>
      <c r="Q26" s="2277">
        <v>313</v>
      </c>
      <c r="R26" s="2278">
        <v>160</v>
      </c>
      <c r="S26" s="2278">
        <v>19</v>
      </c>
      <c r="T26" s="2278">
        <v>521</v>
      </c>
      <c r="U26" s="2278">
        <v>294</v>
      </c>
    </row>
    <row r="27" spans="1:23" ht="17.25" customHeight="1">
      <c r="A27" s="2271" t="s">
        <v>3257</v>
      </c>
      <c r="B27" s="2274">
        <v>444</v>
      </c>
      <c r="C27" s="2274">
        <v>238</v>
      </c>
      <c r="D27" s="2275">
        <v>37</v>
      </c>
      <c r="E27" s="2275">
        <v>6</v>
      </c>
      <c r="F27" s="2275">
        <v>407</v>
      </c>
      <c r="G27" s="2275">
        <v>232</v>
      </c>
      <c r="H27" s="2271" t="s">
        <v>3257</v>
      </c>
      <c r="I27" s="2274">
        <f t="shared" si="0"/>
        <v>380</v>
      </c>
      <c r="J27" s="2274">
        <f t="shared" si="0"/>
        <v>253</v>
      </c>
      <c r="K27" s="2275">
        <v>35</v>
      </c>
      <c r="L27" s="2275">
        <v>9</v>
      </c>
      <c r="M27" s="2275">
        <v>345</v>
      </c>
      <c r="N27" s="2275">
        <v>244</v>
      </c>
      <c r="O27" s="2271" t="s">
        <v>3257</v>
      </c>
      <c r="P27" s="2277">
        <v>352</v>
      </c>
      <c r="Q27" s="2277">
        <v>220</v>
      </c>
      <c r="R27" s="2278">
        <v>18</v>
      </c>
      <c r="S27" s="2278">
        <v>3</v>
      </c>
      <c r="T27" s="2278">
        <v>334</v>
      </c>
      <c r="U27" s="2278">
        <v>217</v>
      </c>
    </row>
    <row r="28" spans="1:23" ht="17.25" customHeight="1">
      <c r="A28" s="2271" t="s">
        <v>3258</v>
      </c>
      <c r="B28" s="2274">
        <v>478</v>
      </c>
      <c r="C28" s="2274">
        <v>290</v>
      </c>
      <c r="D28" s="2275">
        <v>39</v>
      </c>
      <c r="E28" s="2275">
        <v>7</v>
      </c>
      <c r="F28" s="2275">
        <v>439</v>
      </c>
      <c r="G28" s="2275">
        <v>283</v>
      </c>
      <c r="H28" s="2271" t="s">
        <v>3258</v>
      </c>
      <c r="I28" s="2274">
        <f t="shared" si="0"/>
        <v>442</v>
      </c>
      <c r="J28" s="2274">
        <f t="shared" si="0"/>
        <v>267</v>
      </c>
      <c r="K28" s="2275">
        <v>19</v>
      </c>
      <c r="L28" s="2275">
        <v>9</v>
      </c>
      <c r="M28" s="2275">
        <v>423</v>
      </c>
      <c r="N28" s="2275">
        <v>258</v>
      </c>
      <c r="O28" s="2271" t="s">
        <v>3258</v>
      </c>
      <c r="P28" s="2277">
        <v>417</v>
      </c>
      <c r="Q28" s="2277">
        <v>262</v>
      </c>
      <c r="R28" s="2278">
        <v>33</v>
      </c>
      <c r="S28" s="2278">
        <v>6</v>
      </c>
      <c r="T28" s="2278">
        <v>384</v>
      </c>
      <c r="U28" s="2278">
        <v>256</v>
      </c>
    </row>
    <row r="29" spans="1:23" ht="17.25" customHeight="1">
      <c r="A29" s="2271" t="s">
        <v>3259</v>
      </c>
      <c r="B29" s="2274">
        <v>211</v>
      </c>
      <c r="C29" s="2274">
        <v>87</v>
      </c>
      <c r="D29" s="2275">
        <v>34</v>
      </c>
      <c r="E29" s="2275">
        <v>5</v>
      </c>
      <c r="F29" s="2275">
        <v>177</v>
      </c>
      <c r="G29" s="2275">
        <v>82</v>
      </c>
      <c r="H29" s="2271" t="s">
        <v>3259</v>
      </c>
      <c r="I29" s="2274">
        <f t="shared" si="0"/>
        <v>170</v>
      </c>
      <c r="J29" s="2274">
        <f t="shared" si="0"/>
        <v>84</v>
      </c>
      <c r="K29" s="2275">
        <v>27</v>
      </c>
      <c r="L29" s="2275">
        <v>6</v>
      </c>
      <c r="M29" s="2275">
        <v>143</v>
      </c>
      <c r="N29" s="2275">
        <v>78</v>
      </c>
      <c r="O29" s="2271" t="s">
        <v>3259</v>
      </c>
      <c r="P29" s="2277">
        <v>139</v>
      </c>
      <c r="Q29" s="2277">
        <v>79</v>
      </c>
      <c r="R29" s="2278">
        <v>15</v>
      </c>
      <c r="S29" s="2278">
        <v>2</v>
      </c>
      <c r="T29" s="2278">
        <v>124</v>
      </c>
      <c r="U29" s="2278">
        <v>77</v>
      </c>
    </row>
    <row r="30" spans="1:23" ht="17.25" customHeight="1">
      <c r="A30" s="2271" t="s">
        <v>3260</v>
      </c>
      <c r="B30" s="2274">
        <v>429</v>
      </c>
      <c r="C30" s="2274">
        <v>238</v>
      </c>
      <c r="D30" s="2275">
        <v>91</v>
      </c>
      <c r="E30" s="2275">
        <v>31</v>
      </c>
      <c r="F30" s="2275">
        <v>338</v>
      </c>
      <c r="G30" s="2275">
        <v>207</v>
      </c>
      <c r="H30" s="2271" t="s">
        <v>3260</v>
      </c>
      <c r="I30" s="2274">
        <f t="shared" si="0"/>
        <v>397</v>
      </c>
      <c r="J30" s="2274">
        <f t="shared" si="0"/>
        <v>269</v>
      </c>
      <c r="K30" s="2275">
        <v>34</v>
      </c>
      <c r="L30" s="2275">
        <v>80</v>
      </c>
      <c r="M30" s="2275">
        <v>363</v>
      </c>
      <c r="N30" s="2275">
        <v>189</v>
      </c>
      <c r="O30" s="2271" t="s">
        <v>3260</v>
      </c>
      <c r="P30" s="2277">
        <v>330</v>
      </c>
      <c r="Q30" s="2277">
        <v>218</v>
      </c>
      <c r="R30" s="2278">
        <v>41</v>
      </c>
      <c r="S30" s="2278">
        <v>65</v>
      </c>
      <c r="T30" s="2278">
        <v>289</v>
      </c>
      <c r="U30" s="2278">
        <v>153</v>
      </c>
    </row>
    <row r="31" spans="1:23" ht="17.25" customHeight="1">
      <c r="A31" s="2271" t="s">
        <v>3261</v>
      </c>
      <c r="B31" s="2274">
        <v>76</v>
      </c>
      <c r="C31" s="2274">
        <v>28</v>
      </c>
      <c r="D31" s="2275">
        <v>8</v>
      </c>
      <c r="E31" s="2275">
        <v>1</v>
      </c>
      <c r="F31" s="2275">
        <v>68</v>
      </c>
      <c r="G31" s="2275">
        <v>27</v>
      </c>
      <c r="H31" s="2271" t="s">
        <v>3261</v>
      </c>
      <c r="I31" s="2274">
        <f t="shared" si="0"/>
        <v>86</v>
      </c>
      <c r="J31" s="2274">
        <f t="shared" si="0"/>
        <v>41</v>
      </c>
      <c r="K31" s="2275">
        <v>11</v>
      </c>
      <c r="L31" s="2275">
        <v>2</v>
      </c>
      <c r="M31" s="2275">
        <v>75</v>
      </c>
      <c r="N31" s="2275">
        <v>39</v>
      </c>
      <c r="O31" s="2271" t="s">
        <v>3261</v>
      </c>
      <c r="P31" s="2277">
        <v>52</v>
      </c>
      <c r="Q31" s="2277">
        <v>17</v>
      </c>
      <c r="R31" s="2278">
        <v>2</v>
      </c>
      <c r="S31" s="2278">
        <v>0</v>
      </c>
      <c r="T31" s="2278">
        <v>50</v>
      </c>
      <c r="U31" s="2278">
        <v>17</v>
      </c>
    </row>
    <row r="32" spans="1:23" ht="17.25" customHeight="1">
      <c r="A32" s="2271" t="s">
        <v>3262</v>
      </c>
      <c r="B32" s="2274">
        <v>1864</v>
      </c>
      <c r="C32" s="2274">
        <v>758</v>
      </c>
      <c r="D32" s="2275">
        <v>166</v>
      </c>
      <c r="E32" s="2275">
        <v>42</v>
      </c>
      <c r="F32" s="2275">
        <v>1698</v>
      </c>
      <c r="G32" s="2275">
        <v>716</v>
      </c>
      <c r="H32" s="2271" t="s">
        <v>3262</v>
      </c>
      <c r="I32" s="2274">
        <f t="shared" si="0"/>
        <v>1563</v>
      </c>
      <c r="J32" s="2274">
        <f t="shared" si="0"/>
        <v>724</v>
      </c>
      <c r="K32" s="2275">
        <v>99</v>
      </c>
      <c r="L32" s="2275">
        <v>64</v>
      </c>
      <c r="M32" s="2275">
        <v>1464</v>
      </c>
      <c r="N32" s="2275">
        <v>660</v>
      </c>
      <c r="O32" s="2271" t="s">
        <v>3262</v>
      </c>
      <c r="P32" s="2277">
        <v>1536</v>
      </c>
      <c r="Q32" s="2277">
        <v>725</v>
      </c>
      <c r="R32" s="2278">
        <v>147</v>
      </c>
      <c r="S32" s="2278">
        <v>38</v>
      </c>
      <c r="T32" s="2278">
        <v>1389</v>
      </c>
      <c r="U32" s="2278">
        <v>687</v>
      </c>
    </row>
    <row r="33" spans="1:23" ht="17.25" customHeight="1" thickBot="1">
      <c r="A33" s="2280" t="s">
        <v>3240</v>
      </c>
      <c r="B33" s="2283">
        <v>2083</v>
      </c>
      <c r="C33" s="2283">
        <v>1078</v>
      </c>
      <c r="D33" s="2284">
        <v>88</v>
      </c>
      <c r="E33" s="2284">
        <v>55</v>
      </c>
      <c r="F33" s="2284">
        <v>1995</v>
      </c>
      <c r="G33" s="2284">
        <v>1023</v>
      </c>
      <c r="H33" s="2280" t="s">
        <v>3240</v>
      </c>
      <c r="I33" s="2283">
        <f t="shared" si="0"/>
        <v>2320</v>
      </c>
      <c r="J33" s="2283">
        <f t="shared" si="0"/>
        <v>857</v>
      </c>
      <c r="K33" s="2284">
        <v>60</v>
      </c>
      <c r="L33" s="2284">
        <v>32</v>
      </c>
      <c r="M33" s="2284">
        <v>2260</v>
      </c>
      <c r="N33" s="2284">
        <v>825</v>
      </c>
      <c r="O33" s="2280" t="s">
        <v>3240</v>
      </c>
      <c r="P33" s="2283">
        <v>1812</v>
      </c>
      <c r="Q33" s="2283">
        <v>802</v>
      </c>
      <c r="R33" s="2284">
        <v>35</v>
      </c>
      <c r="S33" s="2284">
        <v>22</v>
      </c>
      <c r="T33" s="2284">
        <v>1777</v>
      </c>
      <c r="U33" s="2284">
        <v>780</v>
      </c>
    </row>
    <row r="34" spans="1:23" ht="15" customHeight="1">
      <c r="A34" s="2286"/>
      <c r="H34" s="2286"/>
      <c r="L34" s="2286"/>
      <c r="M34" s="2286"/>
      <c r="N34" s="2288"/>
      <c r="O34" s="2286"/>
      <c r="S34" s="2286"/>
      <c r="T34" s="2286"/>
      <c r="U34" s="2100" t="s">
        <v>3265</v>
      </c>
    </row>
    <row r="35" spans="1:23" s="2206" customFormat="1" ht="18.75" customHeight="1">
      <c r="A35" s="5615"/>
      <c r="B35" s="5611"/>
      <c r="C35" s="5614"/>
      <c r="D35" s="5614"/>
      <c r="E35" s="5614"/>
      <c r="F35" s="5614"/>
      <c r="G35" s="5614"/>
      <c r="H35" s="5615"/>
      <c r="I35" s="5611"/>
      <c r="J35" s="5614"/>
      <c r="K35" s="5614"/>
      <c r="L35" s="5614"/>
      <c r="M35" s="5614"/>
      <c r="N35" s="5614"/>
      <c r="O35" s="5615"/>
      <c r="P35" s="5611"/>
      <c r="Q35" s="5614"/>
      <c r="R35" s="5614"/>
      <c r="S35" s="5614"/>
      <c r="T35" s="5614"/>
      <c r="U35" s="5614"/>
    </row>
    <row r="36" spans="1:23" s="2206" customFormat="1" ht="18.75" customHeight="1">
      <c r="A36" s="5615"/>
      <c r="B36" s="5611"/>
      <c r="C36" s="5611"/>
      <c r="D36" s="5611"/>
      <c r="E36" s="5611"/>
      <c r="F36" s="5611"/>
      <c r="G36" s="5611"/>
      <c r="H36" s="5615"/>
      <c r="I36" s="5611"/>
      <c r="J36" s="5611"/>
      <c r="K36" s="5611"/>
      <c r="L36" s="5611"/>
      <c r="M36" s="5611"/>
      <c r="N36" s="5611"/>
      <c r="O36" s="5615"/>
      <c r="P36" s="5611"/>
      <c r="Q36" s="5611"/>
      <c r="R36" s="5611"/>
      <c r="S36" s="5611"/>
      <c r="T36" s="5611"/>
      <c r="U36" s="5611"/>
    </row>
    <row r="37" spans="1:23" s="2206" customFormat="1" ht="18.75" customHeight="1">
      <c r="A37" s="2291"/>
      <c r="B37" s="2292"/>
      <c r="C37" s="2292"/>
      <c r="D37" s="2292"/>
      <c r="E37" s="2292"/>
      <c r="F37" s="2292"/>
      <c r="G37" s="2292"/>
      <c r="H37" s="2291"/>
      <c r="I37" s="2292"/>
      <c r="J37" s="2292"/>
      <c r="K37" s="2292"/>
      <c r="L37" s="2292"/>
      <c r="M37" s="2292"/>
      <c r="N37" s="2292"/>
      <c r="O37" s="2291"/>
      <c r="P37" s="2292"/>
      <c r="Q37" s="2292"/>
      <c r="R37" s="2292"/>
      <c r="S37" s="2292"/>
      <c r="T37" s="2292"/>
      <c r="U37" s="2292"/>
    </row>
    <row r="38" spans="1:23" s="2295" customFormat="1" ht="17.25" customHeight="1">
      <c r="A38" s="2293"/>
      <c r="B38" s="2270"/>
      <c r="C38" s="2270"/>
      <c r="D38" s="2270"/>
      <c r="E38" s="2270"/>
      <c r="F38" s="2270"/>
      <c r="G38" s="2270"/>
      <c r="H38" s="2293"/>
      <c r="I38" s="2270"/>
      <c r="J38" s="2270"/>
      <c r="K38" s="2270"/>
      <c r="L38" s="2270"/>
      <c r="M38" s="2270"/>
      <c r="N38" s="2270"/>
      <c r="O38" s="2293"/>
      <c r="P38" s="2270"/>
      <c r="Q38" s="2270"/>
      <c r="R38" s="2270"/>
      <c r="S38" s="2270"/>
      <c r="T38" s="2270"/>
      <c r="U38" s="2270"/>
      <c r="V38" s="2294"/>
      <c r="W38" s="2294"/>
    </row>
    <row r="39" spans="1:23" s="2206" customFormat="1" ht="17.25" customHeight="1">
      <c r="A39" s="2296"/>
      <c r="B39" s="2277"/>
      <c r="C39" s="2277"/>
      <c r="D39" s="2278"/>
      <c r="E39" s="2278"/>
      <c r="F39" s="2277"/>
      <c r="G39" s="2278"/>
      <c r="H39" s="2296"/>
      <c r="I39" s="2277"/>
      <c r="J39" s="2277"/>
      <c r="K39" s="2278"/>
      <c r="L39" s="2278"/>
      <c r="M39" s="2277"/>
      <c r="N39" s="2278"/>
      <c r="O39" s="2296"/>
      <c r="P39" s="2277"/>
      <c r="Q39" s="2277"/>
      <c r="R39" s="2278"/>
      <c r="S39" s="2278"/>
      <c r="T39" s="2277"/>
      <c r="U39" s="2278"/>
    </row>
    <row r="40" spans="1:23" s="2206" customFormat="1" ht="17.25" customHeight="1">
      <c r="A40" s="2296"/>
      <c r="B40" s="2277"/>
      <c r="C40" s="2277"/>
      <c r="D40" s="2278"/>
      <c r="E40" s="2278"/>
      <c r="F40" s="2278"/>
      <c r="G40" s="2278"/>
      <c r="H40" s="2296"/>
      <c r="I40" s="2277"/>
      <c r="J40" s="2277"/>
      <c r="K40" s="2278"/>
      <c r="L40" s="2278"/>
      <c r="M40" s="2278"/>
      <c r="N40" s="2278"/>
      <c r="O40" s="2296"/>
      <c r="P40" s="2277"/>
      <c r="Q40" s="2277"/>
      <c r="R40" s="2278"/>
      <c r="S40" s="2278"/>
      <c r="T40" s="2278"/>
      <c r="U40" s="2278"/>
    </row>
    <row r="41" spans="1:23" s="2206" customFormat="1" ht="17.25" customHeight="1">
      <c r="A41" s="2296"/>
      <c r="B41" s="2277"/>
      <c r="C41" s="2277"/>
      <c r="D41" s="2278"/>
      <c r="E41" s="2278"/>
      <c r="F41" s="2278"/>
      <c r="G41" s="2278"/>
      <c r="H41" s="2296"/>
      <c r="I41" s="2277"/>
      <c r="J41" s="2277"/>
      <c r="K41" s="2278"/>
      <c r="L41" s="2278"/>
      <c r="M41" s="2278"/>
      <c r="N41" s="2278"/>
      <c r="O41" s="2296"/>
      <c r="P41" s="2277"/>
      <c r="Q41" s="2277"/>
      <c r="R41" s="2278"/>
      <c r="S41" s="2278"/>
      <c r="T41" s="2278"/>
      <c r="U41" s="2278"/>
    </row>
    <row r="42" spans="1:23" s="2206" customFormat="1" ht="17.25" customHeight="1">
      <c r="A42" s="2296"/>
      <c r="B42" s="2277"/>
      <c r="C42" s="5612"/>
      <c r="D42" s="5611"/>
      <c r="E42" s="5614"/>
      <c r="F42" s="5614"/>
      <c r="G42" s="5614"/>
      <c r="H42" s="5614"/>
      <c r="I42" s="5614"/>
      <c r="J42" s="2277"/>
      <c r="K42" s="2278"/>
      <c r="L42" s="2278"/>
      <c r="M42" s="2278"/>
      <c r="N42" s="2278"/>
      <c r="O42" s="2296"/>
      <c r="P42" s="2277"/>
      <c r="Q42" s="2277"/>
      <c r="R42" s="2278"/>
      <c r="S42" s="2278"/>
      <c r="T42" s="2278"/>
      <c r="U42" s="2278"/>
    </row>
    <row r="43" spans="1:23" s="2206" customFormat="1" ht="17.25" customHeight="1">
      <c r="A43" s="2296"/>
      <c r="B43" s="2277"/>
      <c r="C43" s="5613"/>
      <c r="D43" s="5611"/>
      <c r="E43" s="5611"/>
      <c r="F43" s="5611"/>
      <c r="G43" s="5611"/>
      <c r="H43" s="5611"/>
      <c r="I43" s="5611"/>
      <c r="J43" s="2277"/>
      <c r="K43" s="2278"/>
      <c r="L43" s="2278"/>
      <c r="M43" s="2278"/>
      <c r="N43" s="2278"/>
      <c r="O43" s="2296"/>
      <c r="P43" s="2277"/>
      <c r="Q43" s="2277"/>
      <c r="R43" s="2278"/>
      <c r="S43" s="2278"/>
      <c r="T43" s="2278"/>
      <c r="U43" s="2278"/>
    </row>
    <row r="44" spans="1:23" s="2206" customFormat="1" ht="17.25" customHeight="1">
      <c r="A44" s="2296"/>
      <c r="B44" s="2277"/>
      <c r="C44" s="2297"/>
      <c r="D44" s="2292"/>
      <c r="E44" s="2292"/>
      <c r="F44" s="2292"/>
      <c r="G44" s="2292"/>
      <c r="H44" s="2292"/>
      <c r="I44" s="2292"/>
      <c r="J44" s="2277"/>
      <c r="K44" s="2278"/>
      <c r="L44" s="2278"/>
      <c r="M44" s="2278"/>
      <c r="N44" s="2278"/>
      <c r="O44" s="2296"/>
      <c r="P44" s="2277"/>
      <c r="Q44" s="2277"/>
      <c r="R44" s="2278"/>
      <c r="S44" s="2278"/>
      <c r="T44" s="2278"/>
      <c r="U44" s="2278"/>
    </row>
    <row r="45" spans="1:23" s="2206" customFormat="1" ht="17.25" customHeight="1">
      <c r="A45" s="2296"/>
      <c r="B45" s="2277"/>
      <c r="C45" s="2298"/>
      <c r="D45" s="2270"/>
      <c r="E45" s="2270"/>
      <c r="F45" s="2270"/>
      <c r="G45" s="2270"/>
      <c r="H45" s="2270"/>
      <c r="I45" s="2270"/>
      <c r="J45" s="2277"/>
      <c r="K45" s="2278"/>
      <c r="L45" s="2278"/>
      <c r="M45" s="2278"/>
      <c r="N45" s="2278"/>
      <c r="O45" s="2296"/>
      <c r="P45" s="2277"/>
      <c r="Q45" s="2277"/>
      <c r="R45" s="2278"/>
      <c r="S45" s="2278"/>
      <c r="T45" s="2278"/>
      <c r="U45" s="2278"/>
    </row>
    <row r="46" spans="1:23" s="2206" customFormat="1" ht="17.25" customHeight="1">
      <c r="A46" s="2296"/>
      <c r="B46" s="2277"/>
      <c r="C46" s="2299"/>
      <c r="D46" s="2277"/>
      <c r="E46" s="2277"/>
      <c r="F46" s="2278"/>
      <c r="G46" s="2278"/>
      <c r="H46" s="2270"/>
      <c r="I46" s="2278"/>
      <c r="J46" s="2277"/>
      <c r="K46" s="2278"/>
      <c r="L46" s="2278"/>
      <c r="M46" s="2278"/>
      <c r="N46" s="2278"/>
      <c r="O46" s="2296"/>
      <c r="P46" s="2277"/>
      <c r="Q46" s="2277"/>
      <c r="R46" s="2278"/>
      <c r="S46" s="2278"/>
      <c r="T46" s="2278"/>
      <c r="U46" s="2278"/>
    </row>
    <row r="47" spans="1:23" s="2206" customFormat="1" ht="17.25" customHeight="1">
      <c r="A47" s="2296"/>
      <c r="B47" s="2277"/>
      <c r="C47" s="2299"/>
      <c r="D47" s="2277"/>
      <c r="E47" s="2277"/>
      <c r="F47" s="2278"/>
      <c r="G47" s="2278"/>
      <c r="H47" s="2300"/>
      <c r="I47" s="2278"/>
      <c r="J47" s="2277"/>
      <c r="K47" s="2278"/>
      <c r="L47" s="2278"/>
      <c r="M47" s="2278"/>
      <c r="N47" s="2278"/>
      <c r="O47" s="2296"/>
      <c r="P47" s="2277"/>
      <c r="Q47" s="2277"/>
      <c r="R47" s="2278"/>
      <c r="S47" s="2278"/>
      <c r="T47" s="2278"/>
      <c r="U47" s="2278"/>
    </row>
    <row r="48" spans="1:23" s="2206" customFormat="1" ht="17.25" customHeight="1">
      <c r="A48" s="2296"/>
      <c r="B48" s="2277"/>
      <c r="C48" s="2299"/>
      <c r="D48" s="2277"/>
      <c r="E48" s="2277"/>
      <c r="F48" s="2278"/>
      <c r="G48" s="2278"/>
      <c r="H48" s="2300"/>
      <c r="I48" s="2278"/>
      <c r="J48" s="2277"/>
      <c r="K48" s="2278"/>
      <c r="L48" s="2278"/>
      <c r="M48" s="2278"/>
      <c r="N48" s="2278"/>
      <c r="O48" s="2296"/>
      <c r="P48" s="2277"/>
      <c r="Q48" s="2277"/>
      <c r="R48" s="2278"/>
      <c r="S48" s="2278"/>
      <c r="T48" s="2278"/>
      <c r="U48" s="2278"/>
    </row>
    <row r="49" spans="1:21" s="2206" customFormat="1" ht="17.25" customHeight="1">
      <c r="A49" s="2296"/>
      <c r="B49" s="2277"/>
      <c r="C49" s="2299"/>
      <c r="D49" s="2277"/>
      <c r="E49" s="2277"/>
      <c r="F49" s="2278"/>
      <c r="G49" s="2278"/>
      <c r="H49" s="2300"/>
      <c r="I49" s="2278"/>
      <c r="J49" s="2277"/>
      <c r="K49" s="2278"/>
      <c r="L49" s="2278"/>
      <c r="M49" s="2278"/>
      <c r="N49" s="2278"/>
      <c r="O49" s="2296"/>
      <c r="P49" s="2277"/>
      <c r="Q49" s="2277"/>
      <c r="R49" s="2278"/>
      <c r="S49" s="2278"/>
      <c r="T49" s="2278"/>
      <c r="U49" s="2278"/>
    </row>
    <row r="50" spans="1:21" s="1880" customFormat="1" ht="15" customHeight="1">
      <c r="A50" s="2262"/>
      <c r="C50" s="2299"/>
      <c r="D50" s="2277"/>
      <c r="E50" s="2277"/>
      <c r="F50" s="2278"/>
      <c r="G50" s="2278"/>
      <c r="H50" s="2300"/>
      <c r="I50" s="2278"/>
      <c r="J50" s="2270"/>
      <c r="L50" s="2098"/>
      <c r="M50" s="2098"/>
      <c r="N50" s="2100"/>
      <c r="O50" s="2262"/>
      <c r="P50" s="2270"/>
      <c r="Q50" s="2270"/>
      <c r="S50" s="2098"/>
      <c r="T50" s="2098"/>
      <c r="U50" s="2100"/>
    </row>
    <row r="51" spans="1:21" ht="16.5" customHeight="1">
      <c r="C51" s="2299"/>
      <c r="D51" s="2277"/>
      <c r="E51" s="2277"/>
      <c r="F51" s="2278"/>
      <c r="G51" s="2278"/>
      <c r="H51" s="2300"/>
      <c r="I51" s="2278"/>
      <c r="J51" s="2270"/>
      <c r="K51" s="2301"/>
      <c r="L51" s="2302"/>
      <c r="M51" s="2302"/>
      <c r="N51" s="2302"/>
      <c r="P51" s="2268"/>
      <c r="Q51" s="2268"/>
      <c r="R51" s="2302"/>
      <c r="S51" s="2302"/>
      <c r="T51" s="2302"/>
      <c r="U51" s="2302"/>
    </row>
    <row r="52" spans="1:21" ht="16.5" customHeight="1">
      <c r="C52" s="2299"/>
      <c r="D52" s="2277"/>
      <c r="E52" s="2277"/>
      <c r="F52" s="2278"/>
      <c r="G52" s="2278"/>
      <c r="H52" s="2300"/>
      <c r="I52" s="2278"/>
      <c r="J52" s="2242"/>
      <c r="K52" s="2303"/>
      <c r="L52" s="2304"/>
      <c r="M52" s="2304"/>
      <c r="N52" s="2304"/>
      <c r="R52" s="2304"/>
      <c r="S52" s="2304"/>
      <c r="T52" s="2304"/>
      <c r="U52" s="2304"/>
    </row>
    <row r="53" spans="1:21" ht="16.5" customHeight="1">
      <c r="C53" s="2299"/>
      <c r="D53" s="2277"/>
      <c r="E53" s="2277"/>
      <c r="F53" s="2278"/>
      <c r="G53" s="2278"/>
      <c r="H53" s="2300"/>
      <c r="I53" s="2278"/>
      <c r="J53" s="2242"/>
      <c r="K53" s="2206"/>
    </row>
    <row r="54" spans="1:21" ht="16.5" customHeight="1">
      <c r="C54" s="2299"/>
      <c r="D54" s="2277"/>
      <c r="E54" s="2277"/>
      <c r="F54" s="2278"/>
      <c r="G54" s="2278"/>
      <c r="H54" s="2300"/>
      <c r="I54" s="2278"/>
      <c r="J54" s="2242"/>
      <c r="K54" s="2206"/>
    </row>
    <row r="55" spans="1:21" ht="16.5" customHeight="1">
      <c r="C55" s="2299"/>
      <c r="D55" s="2277"/>
      <c r="E55" s="2277"/>
      <c r="F55" s="2278"/>
      <c r="G55" s="2278"/>
      <c r="H55" s="2300"/>
      <c r="I55" s="2278"/>
      <c r="J55" s="2242"/>
      <c r="K55" s="2206"/>
    </row>
    <row r="56" spans="1:21" ht="16.5" customHeight="1">
      <c r="C56" s="2299"/>
      <c r="D56" s="2277"/>
      <c r="E56" s="2277"/>
      <c r="F56" s="2278"/>
      <c r="G56" s="2278"/>
      <c r="H56" s="2300"/>
      <c r="I56" s="2278"/>
      <c r="J56" s="2242"/>
      <c r="K56" s="2206"/>
    </row>
    <row r="57" spans="1:21" ht="16.5" customHeight="1">
      <c r="C57" s="2206"/>
      <c r="D57" s="2206"/>
      <c r="E57" s="2206"/>
      <c r="F57" s="2206"/>
      <c r="G57" s="2206"/>
      <c r="H57" s="2206"/>
      <c r="I57" s="2242"/>
      <c r="J57" s="2242"/>
      <c r="K57" s="2206"/>
    </row>
    <row r="58" spans="1:21" ht="16.5" customHeight="1">
      <c r="C58" s="2206"/>
      <c r="D58" s="2206"/>
      <c r="E58" s="2206"/>
      <c r="F58" s="2206"/>
      <c r="G58" s="2206"/>
      <c r="H58" s="2206"/>
      <c r="I58" s="2242"/>
      <c r="J58" s="2242"/>
      <c r="K58" s="2206"/>
    </row>
    <row r="59" spans="1:21" ht="16.5" customHeight="1">
      <c r="C59" s="2206"/>
      <c r="D59" s="2206"/>
      <c r="E59" s="2206"/>
      <c r="F59" s="2206"/>
      <c r="G59" s="2206"/>
      <c r="H59" s="2206"/>
      <c r="I59" s="2242"/>
      <c r="J59" s="2242"/>
      <c r="K59" s="2206"/>
    </row>
    <row r="60" spans="1:21" ht="16.5" customHeight="1">
      <c r="C60" s="2206"/>
      <c r="D60" s="2206"/>
      <c r="E60" s="2206"/>
      <c r="F60" s="2206"/>
      <c r="G60" s="2206"/>
      <c r="H60" s="2206"/>
      <c r="I60" s="2242"/>
      <c r="J60" s="2242"/>
      <c r="K60" s="2206"/>
    </row>
    <row r="61" spans="1:21" ht="16.5" customHeight="1">
      <c r="C61" s="2206"/>
      <c r="D61" s="2206"/>
      <c r="E61" s="2206"/>
      <c r="F61" s="2206"/>
      <c r="G61" s="2206"/>
      <c r="H61" s="2206"/>
      <c r="I61" s="2242"/>
      <c r="J61" s="2242"/>
      <c r="K61" s="2206"/>
    </row>
    <row r="62" spans="1:21" ht="16.5" customHeight="1"/>
    <row r="63" spans="1:21" ht="16.5" customHeight="1"/>
    <row r="64" spans="1:21"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sheetData>
  <mergeCells count="50">
    <mergeCell ref="P3:U3"/>
    <mergeCell ref="B4:C4"/>
    <mergeCell ref="D4:E4"/>
    <mergeCell ref="F4:G4"/>
    <mergeCell ref="I4:J4"/>
    <mergeCell ref="A3:A4"/>
    <mergeCell ref="B3:G3"/>
    <mergeCell ref="H3:H4"/>
    <mergeCell ref="I3:N3"/>
    <mergeCell ref="O3:O4"/>
    <mergeCell ref="A19:A20"/>
    <mergeCell ref="B19:G19"/>
    <mergeCell ref="H19:H20"/>
    <mergeCell ref="I19:N19"/>
    <mergeCell ref="O19:O20"/>
    <mergeCell ref="K4:L4"/>
    <mergeCell ref="M4:N4"/>
    <mergeCell ref="P4:Q4"/>
    <mergeCell ref="R4:S4"/>
    <mergeCell ref="T4:U4"/>
    <mergeCell ref="P19:U19"/>
    <mergeCell ref="B20:C20"/>
    <mergeCell ref="D20:E20"/>
    <mergeCell ref="F20:G20"/>
    <mergeCell ref="I20:J20"/>
    <mergeCell ref="K20:L20"/>
    <mergeCell ref="M20:N20"/>
    <mergeCell ref="P20:Q20"/>
    <mergeCell ref="R20:S20"/>
    <mergeCell ref="T20:U20"/>
    <mergeCell ref="P35:U35"/>
    <mergeCell ref="B36:C36"/>
    <mergeCell ref="D36:E36"/>
    <mergeCell ref="F36:G36"/>
    <mergeCell ref="I36:J36"/>
    <mergeCell ref="A35:A36"/>
    <mergeCell ref="B35:G35"/>
    <mergeCell ref="H35:H36"/>
    <mergeCell ref="I35:N35"/>
    <mergeCell ref="O35:O36"/>
    <mergeCell ref="C42:C43"/>
    <mergeCell ref="D42:I42"/>
    <mergeCell ref="D43:E43"/>
    <mergeCell ref="F43:G43"/>
    <mergeCell ref="H43:I43"/>
    <mergeCell ref="K36:L36"/>
    <mergeCell ref="M36:N36"/>
    <mergeCell ref="P36:Q36"/>
    <mergeCell ref="R36:S36"/>
    <mergeCell ref="T36:U36"/>
  </mergeCells>
  <phoneticPr fontId="2"/>
  <printOptions horizontalCentered="1"/>
  <pageMargins left="0.39370078740157483" right="0.39370078740157483" top="0.59055118110236227" bottom="0.59055118110236227" header="0.11811023622047245" footer="0.11811023622047245"/>
  <pageSetup paperSize="9" firstPageNumber="72" fitToWidth="0" fitToHeight="0" orientation="portrait" r:id="rId1"/>
  <headerFooter alignWithMargins="0">
    <oddFooter>&amp;C&amp;"ＭＳ 明朝,標準"&amp;10&amp;P</oddFooter>
  </headerFooter>
  <colBreaks count="2" manualBreakCount="2">
    <brk id="7" max="33" man="1"/>
    <brk id="14" max="33"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F911B-2D37-4B01-AD13-9002B83A953B}">
  <dimension ref="A1:V45"/>
  <sheetViews>
    <sheetView view="pageBreakPreview" zoomScaleNormal="100" zoomScaleSheetLayoutView="100" workbookViewId="0">
      <selection activeCell="J21" sqref="J21"/>
    </sheetView>
  </sheetViews>
  <sheetFormatPr defaultColWidth="9" defaultRowHeight="13"/>
  <cols>
    <col min="1" max="2" width="6.90625" style="2239" customWidth="1"/>
    <col min="3" max="8" width="12.54296875" style="2239" customWidth="1"/>
    <col min="9" max="9" width="9.08984375" style="2239" customWidth="1"/>
    <col min="10" max="10" width="9.08984375" style="2287" customWidth="1"/>
    <col min="11" max="16384" width="9" style="2239"/>
  </cols>
  <sheetData>
    <row r="1" spans="1:10" s="2060" customFormat="1" ht="30" customHeight="1">
      <c r="A1" s="1842" t="s">
        <v>3266</v>
      </c>
      <c r="B1" s="1842"/>
      <c r="C1" s="1842"/>
      <c r="D1" s="1842"/>
      <c r="E1" s="1842"/>
      <c r="F1" s="1842"/>
      <c r="G1" s="1842"/>
      <c r="H1" s="1842"/>
      <c r="J1" s="2305"/>
    </row>
    <row r="2" spans="1:10" s="2244" customFormat="1" ht="15" customHeight="1" thickBot="1">
      <c r="B2" s="2249"/>
      <c r="C2" s="2249"/>
      <c r="D2" s="2249"/>
      <c r="E2" s="2249"/>
      <c r="F2" s="2249"/>
      <c r="G2" s="2249"/>
      <c r="H2" s="2091" t="s">
        <v>3233</v>
      </c>
      <c r="J2" s="2306"/>
    </row>
    <row r="3" spans="1:10" ht="18.75" customHeight="1">
      <c r="A3" s="2307"/>
      <c r="B3" s="2308" t="s">
        <v>1420</v>
      </c>
      <c r="C3" s="5631" t="s">
        <v>2434</v>
      </c>
      <c r="D3" s="5633"/>
      <c r="E3" s="5473">
        <v>29</v>
      </c>
      <c r="F3" s="5478"/>
      <c r="G3" s="5473">
        <v>30</v>
      </c>
      <c r="H3" s="5474"/>
    </row>
    <row r="4" spans="1:10" ht="18.75" customHeight="1">
      <c r="A4" s="2309" t="s">
        <v>3267</v>
      </c>
      <c r="B4" s="2310"/>
      <c r="C4" s="2210" t="s">
        <v>3222</v>
      </c>
      <c r="D4" s="2210" t="s">
        <v>3223</v>
      </c>
      <c r="E4" s="2210" t="s">
        <v>3222</v>
      </c>
      <c r="F4" s="2210" t="s">
        <v>3223</v>
      </c>
      <c r="G4" s="2210" t="s">
        <v>3222</v>
      </c>
      <c r="H4" s="2211" t="s">
        <v>3223</v>
      </c>
    </row>
    <row r="5" spans="1:10" ht="16.5" customHeight="1">
      <c r="A5" s="5629" t="s">
        <v>915</v>
      </c>
      <c r="B5" s="5630"/>
      <c r="C5" s="2311">
        <v>236746</v>
      </c>
      <c r="D5" s="2311">
        <v>75148</v>
      </c>
      <c r="E5" s="2312">
        <v>239720</v>
      </c>
      <c r="F5" s="2311">
        <v>69587</v>
      </c>
      <c r="G5" s="2313">
        <v>243430</v>
      </c>
      <c r="H5" s="2313">
        <v>72221</v>
      </c>
    </row>
    <row r="6" spans="1:10" ht="16.5" customHeight="1">
      <c r="A6" s="5605" t="s">
        <v>3253</v>
      </c>
      <c r="B6" s="5626"/>
      <c r="C6" s="2314">
        <v>6178</v>
      </c>
      <c r="D6" s="2314">
        <v>2695</v>
      </c>
      <c r="E6" s="2315">
        <v>6370</v>
      </c>
      <c r="F6" s="2314">
        <v>2293</v>
      </c>
      <c r="G6" s="2315">
        <v>6535</v>
      </c>
      <c r="H6" s="2314">
        <v>2362</v>
      </c>
    </row>
    <row r="7" spans="1:10" ht="16.5" customHeight="1">
      <c r="A7" s="5605" t="s">
        <v>3254</v>
      </c>
      <c r="B7" s="5626"/>
      <c r="C7" s="2314">
        <v>5360</v>
      </c>
      <c r="D7" s="2314">
        <v>2092</v>
      </c>
      <c r="E7" s="2315">
        <v>5493</v>
      </c>
      <c r="F7" s="2314">
        <v>1760</v>
      </c>
      <c r="G7" s="2315">
        <v>5532</v>
      </c>
      <c r="H7" s="2314">
        <v>1853</v>
      </c>
    </row>
    <row r="8" spans="1:10" ht="16.5" customHeight="1">
      <c r="A8" s="5605" t="s">
        <v>3255</v>
      </c>
      <c r="B8" s="5626"/>
      <c r="C8" s="2314">
        <v>18405</v>
      </c>
      <c r="D8" s="2314">
        <v>6761</v>
      </c>
      <c r="E8" s="2315">
        <v>18429</v>
      </c>
      <c r="F8" s="2314">
        <v>6417</v>
      </c>
      <c r="G8" s="2315">
        <v>18977</v>
      </c>
      <c r="H8" s="2314">
        <v>6568</v>
      </c>
    </row>
    <row r="9" spans="1:10" ht="16.5" customHeight="1">
      <c r="A9" s="5627" t="s">
        <v>3256</v>
      </c>
      <c r="B9" s="5628"/>
      <c r="C9" s="2314">
        <v>20650</v>
      </c>
      <c r="D9" s="2314">
        <v>6748</v>
      </c>
      <c r="E9" s="2315">
        <v>20881</v>
      </c>
      <c r="F9" s="2314">
        <v>6420</v>
      </c>
      <c r="G9" s="2315">
        <v>21531</v>
      </c>
      <c r="H9" s="2314">
        <v>6739</v>
      </c>
    </row>
    <row r="10" spans="1:10" ht="16.5" customHeight="1">
      <c r="A10" s="5627" t="s">
        <v>3257</v>
      </c>
      <c r="B10" s="5628"/>
      <c r="C10" s="2314">
        <v>8783</v>
      </c>
      <c r="D10" s="2314">
        <v>3283</v>
      </c>
      <c r="E10" s="2315">
        <v>8879</v>
      </c>
      <c r="F10" s="2314">
        <v>2980</v>
      </c>
      <c r="G10" s="2315">
        <v>9259</v>
      </c>
      <c r="H10" s="2314">
        <v>3208</v>
      </c>
    </row>
    <row r="11" spans="1:10" ht="16.5" customHeight="1">
      <c r="A11" s="5605" t="s">
        <v>3258</v>
      </c>
      <c r="B11" s="5626"/>
      <c r="C11" s="2314">
        <v>10422</v>
      </c>
      <c r="D11" s="2314">
        <v>4460</v>
      </c>
      <c r="E11" s="2315">
        <v>10785</v>
      </c>
      <c r="F11" s="2314">
        <v>4354</v>
      </c>
      <c r="G11" s="2315">
        <v>11086</v>
      </c>
      <c r="H11" s="2314">
        <v>4506</v>
      </c>
    </row>
    <row r="12" spans="1:10" ht="16.5" customHeight="1">
      <c r="A12" s="5605" t="s">
        <v>3259</v>
      </c>
      <c r="B12" s="5626"/>
      <c r="C12" s="2314">
        <v>4421</v>
      </c>
      <c r="D12" s="2314">
        <v>2032</v>
      </c>
      <c r="E12" s="2315">
        <v>4571</v>
      </c>
      <c r="F12" s="2314">
        <v>1748</v>
      </c>
      <c r="G12" s="2315">
        <v>4740</v>
      </c>
      <c r="H12" s="2314">
        <v>1815</v>
      </c>
    </row>
    <row r="13" spans="1:10" ht="16.5" customHeight="1">
      <c r="A13" s="5627" t="s">
        <v>3260</v>
      </c>
      <c r="B13" s="5628"/>
      <c r="C13" s="2314">
        <v>16136</v>
      </c>
      <c r="D13" s="2314">
        <v>6810</v>
      </c>
      <c r="E13" s="2315">
        <v>16077</v>
      </c>
      <c r="F13" s="2314">
        <v>6720</v>
      </c>
      <c r="G13" s="2315">
        <v>16353</v>
      </c>
      <c r="H13" s="2314">
        <v>6903</v>
      </c>
    </row>
    <row r="14" spans="1:10" ht="16.5" customHeight="1">
      <c r="A14" s="5605" t="s">
        <v>3268</v>
      </c>
      <c r="B14" s="5626"/>
      <c r="C14" s="2314">
        <v>1708</v>
      </c>
      <c r="D14" s="2314">
        <v>919</v>
      </c>
      <c r="E14" s="2315">
        <v>1770</v>
      </c>
      <c r="F14" s="2314">
        <v>831</v>
      </c>
      <c r="G14" s="2315">
        <v>1855</v>
      </c>
      <c r="H14" s="2314">
        <v>864</v>
      </c>
    </row>
    <row r="15" spans="1:10" ht="16.5" customHeight="1">
      <c r="A15" s="5605" t="s">
        <v>3269</v>
      </c>
      <c r="B15" s="5626"/>
      <c r="C15" s="2314">
        <v>63396</v>
      </c>
      <c r="D15" s="2314">
        <v>17394</v>
      </c>
      <c r="E15" s="2315">
        <v>64812</v>
      </c>
      <c r="F15" s="2314">
        <v>17478</v>
      </c>
      <c r="G15" s="2315">
        <v>65825</v>
      </c>
      <c r="H15" s="2314">
        <v>18140</v>
      </c>
    </row>
    <row r="16" spans="1:10" ht="16.5" customHeight="1">
      <c r="A16" s="5605" t="s">
        <v>3240</v>
      </c>
      <c r="B16" s="5626"/>
      <c r="C16" s="2314">
        <v>71090</v>
      </c>
      <c r="D16" s="2314">
        <v>21954</v>
      </c>
      <c r="E16" s="2315">
        <v>71456</v>
      </c>
      <c r="F16" s="2314">
        <v>18586</v>
      </c>
      <c r="G16" s="2315">
        <v>71540</v>
      </c>
      <c r="H16" s="2314">
        <v>19263</v>
      </c>
    </row>
    <row r="17" spans="1:22" ht="16.5" customHeight="1" thickBot="1">
      <c r="A17" s="5624" t="s">
        <v>3270</v>
      </c>
      <c r="B17" s="5625"/>
      <c r="C17" s="2260">
        <v>10197</v>
      </c>
      <c r="D17" s="2316" t="s">
        <v>356</v>
      </c>
      <c r="E17" s="2317">
        <v>10197</v>
      </c>
      <c r="F17" s="2316" t="s">
        <v>356</v>
      </c>
      <c r="G17" s="2317">
        <v>10197</v>
      </c>
      <c r="H17" s="2316" t="s">
        <v>356</v>
      </c>
    </row>
    <row r="18" spans="1:22" s="2060" customFormat="1" ht="15" customHeight="1" thickBot="1">
      <c r="A18" s="2318"/>
      <c r="B18" s="2318"/>
      <c r="C18" s="2318"/>
      <c r="D18" s="2318"/>
      <c r="E18" s="2318"/>
      <c r="F18" s="2058"/>
      <c r="I18" s="2268"/>
      <c r="J18" s="2305"/>
    </row>
    <row r="19" spans="1:22" s="2320" customFormat="1" ht="18.75" customHeight="1">
      <c r="A19" s="2307"/>
      <c r="B19" s="2308" t="s">
        <v>1420</v>
      </c>
      <c r="C19" s="5631" t="s">
        <v>352</v>
      </c>
      <c r="D19" s="5632"/>
      <c r="E19" s="5631">
        <v>2</v>
      </c>
      <c r="F19" s="5632"/>
      <c r="G19" s="2319"/>
      <c r="H19" s="2319"/>
    </row>
    <row r="20" spans="1:22" s="2321" customFormat="1" ht="18.75" customHeight="1">
      <c r="A20" s="2309" t="s">
        <v>3267</v>
      </c>
      <c r="B20" s="2310"/>
      <c r="C20" s="2210" t="s">
        <v>3222</v>
      </c>
      <c r="D20" s="2210" t="s">
        <v>3223</v>
      </c>
      <c r="E20" s="2210" t="s">
        <v>3222</v>
      </c>
      <c r="F20" s="2211" t="s">
        <v>3223</v>
      </c>
      <c r="G20" s="2319"/>
      <c r="H20" s="2319"/>
    </row>
    <row r="21" spans="1:22" s="2321" customFormat="1" ht="16.649999999999999" customHeight="1">
      <c r="A21" s="5629" t="s">
        <v>915</v>
      </c>
      <c r="B21" s="5630"/>
      <c r="C21" s="2313">
        <v>247956</v>
      </c>
      <c r="D21" s="2313">
        <v>75087</v>
      </c>
      <c r="E21" s="2313">
        <v>248488</v>
      </c>
      <c r="F21" s="2313">
        <v>77848</v>
      </c>
      <c r="G21" s="2319"/>
      <c r="H21" s="2319"/>
    </row>
    <row r="22" spans="1:22" s="2321" customFormat="1" ht="16.649999999999999" customHeight="1">
      <c r="A22" s="5605" t="s">
        <v>3253</v>
      </c>
      <c r="B22" s="5626"/>
      <c r="C22" s="2315">
        <v>6368</v>
      </c>
      <c r="D22" s="2314">
        <v>2450</v>
      </c>
      <c r="E22" s="2315">
        <v>6229</v>
      </c>
      <c r="F22" s="2314">
        <v>2528</v>
      </c>
      <c r="G22" s="2319"/>
      <c r="H22" s="2319"/>
    </row>
    <row r="23" spans="1:22" s="2321" customFormat="1" ht="16.649999999999999" customHeight="1">
      <c r="A23" s="5605" t="s">
        <v>3254</v>
      </c>
      <c r="B23" s="5626"/>
      <c r="C23" s="2315">
        <v>5663</v>
      </c>
      <c r="D23" s="2314">
        <v>1928</v>
      </c>
      <c r="E23" s="2315">
        <v>5768</v>
      </c>
      <c r="F23" s="2314">
        <v>1983</v>
      </c>
      <c r="G23" s="2319"/>
      <c r="H23" s="2319"/>
    </row>
    <row r="24" spans="1:22" s="2321" customFormat="1" ht="16.649999999999999" customHeight="1">
      <c r="A24" s="5605" t="s">
        <v>3255</v>
      </c>
      <c r="B24" s="5626"/>
      <c r="C24" s="2315">
        <v>19223</v>
      </c>
      <c r="D24" s="2314">
        <v>6699</v>
      </c>
      <c r="E24" s="2315">
        <v>19617</v>
      </c>
      <c r="F24" s="2314">
        <v>6855</v>
      </c>
      <c r="G24" s="2319"/>
      <c r="H24" s="2319"/>
    </row>
    <row r="25" spans="1:22" s="2244" customFormat="1" ht="16.649999999999999" customHeight="1">
      <c r="A25" s="5627" t="s">
        <v>3256</v>
      </c>
      <c r="B25" s="5628"/>
      <c r="C25" s="2315">
        <v>21883</v>
      </c>
      <c r="D25" s="2314">
        <v>7037</v>
      </c>
      <c r="E25" s="2315">
        <v>21791</v>
      </c>
      <c r="F25" s="2314">
        <v>7315</v>
      </c>
      <c r="G25" s="2319"/>
      <c r="H25" s="2319"/>
      <c r="J25" s="2306"/>
    </row>
    <row r="26" spans="1:22" s="2060" customFormat="1" ht="16.649999999999999" customHeight="1">
      <c r="A26" s="5627" t="s">
        <v>3257</v>
      </c>
      <c r="B26" s="5628"/>
      <c r="C26" s="2315">
        <v>9489</v>
      </c>
      <c r="D26" s="2314">
        <v>3400</v>
      </c>
      <c r="E26" s="2315">
        <v>9260</v>
      </c>
      <c r="F26" s="2314">
        <v>3594</v>
      </c>
      <c r="G26" s="2319"/>
      <c r="H26" s="2319"/>
      <c r="I26" s="2268"/>
      <c r="J26" s="2305"/>
    </row>
    <row r="27" spans="1:22" s="2324" customFormat="1" ht="16.649999999999999" customHeight="1">
      <c r="A27" s="5605" t="s">
        <v>3258</v>
      </c>
      <c r="B27" s="5626"/>
      <c r="C27" s="2315">
        <v>11553</v>
      </c>
      <c r="D27" s="2314">
        <v>4776</v>
      </c>
      <c r="E27" s="2315">
        <v>11228</v>
      </c>
      <c r="F27" s="2314">
        <v>5018</v>
      </c>
      <c r="G27" s="2319"/>
      <c r="H27" s="2319"/>
      <c r="I27" s="2322"/>
      <c r="J27" s="2323"/>
      <c r="K27" s="2322"/>
      <c r="L27" s="2322"/>
      <c r="M27" s="2322"/>
      <c r="N27" s="2322"/>
      <c r="O27" s="2322"/>
      <c r="P27" s="2322"/>
      <c r="Q27" s="2322"/>
      <c r="R27" s="2322"/>
      <c r="S27" s="2322"/>
      <c r="T27" s="2322"/>
      <c r="U27" s="2322"/>
      <c r="V27" s="2322"/>
    </row>
    <row r="28" spans="1:22" s="2325" customFormat="1" ht="16.649999999999999" customHeight="1">
      <c r="A28" s="5605" t="s">
        <v>3259</v>
      </c>
      <c r="B28" s="5626"/>
      <c r="C28" s="2315">
        <v>4862</v>
      </c>
      <c r="D28" s="2314">
        <v>1880</v>
      </c>
      <c r="E28" s="2315">
        <v>4938</v>
      </c>
      <c r="F28" s="2314">
        <v>1955</v>
      </c>
      <c r="G28" s="2319"/>
      <c r="H28" s="2319"/>
    </row>
    <row r="29" spans="1:22" s="2326" customFormat="1" ht="16.649999999999999" customHeight="1">
      <c r="A29" s="5627" t="s">
        <v>3260</v>
      </c>
      <c r="B29" s="5628"/>
      <c r="C29" s="2315">
        <v>16590</v>
      </c>
      <c r="D29" s="2314">
        <v>7120</v>
      </c>
      <c r="E29" s="2315">
        <v>16596</v>
      </c>
      <c r="F29" s="2314">
        <v>7334</v>
      </c>
      <c r="G29" s="2319"/>
      <c r="H29" s="2319"/>
    </row>
    <row r="30" spans="1:22" s="2326" customFormat="1" ht="16.649999999999999" customHeight="1">
      <c r="A30" s="5605" t="s">
        <v>3268</v>
      </c>
      <c r="B30" s="5626"/>
      <c r="C30" s="2315">
        <v>1909</v>
      </c>
      <c r="D30" s="2314">
        <v>887</v>
      </c>
      <c r="E30" s="2315">
        <v>1959</v>
      </c>
      <c r="F30" s="2314">
        <v>902</v>
      </c>
      <c r="G30" s="2319"/>
      <c r="H30" s="2319"/>
    </row>
    <row r="31" spans="1:22" s="2326" customFormat="1" ht="16.649999999999999" customHeight="1">
      <c r="A31" s="5605" t="s">
        <v>3269</v>
      </c>
      <c r="B31" s="5626"/>
      <c r="C31" s="2315">
        <v>67042</v>
      </c>
      <c r="D31" s="2314">
        <v>18880</v>
      </c>
      <c r="E31" s="2315">
        <v>67224</v>
      </c>
      <c r="F31" s="2314">
        <v>19564</v>
      </c>
      <c r="G31" s="2319"/>
      <c r="H31" s="2319"/>
    </row>
    <row r="32" spans="1:22" s="2326" customFormat="1" ht="16.649999999999999" customHeight="1">
      <c r="A32" s="5605" t="s">
        <v>3240</v>
      </c>
      <c r="B32" s="5626"/>
      <c r="C32" s="2315">
        <v>73177</v>
      </c>
      <c r="D32" s="2314">
        <v>20030</v>
      </c>
      <c r="E32" s="2315">
        <v>73681</v>
      </c>
      <c r="F32" s="2314">
        <v>20800</v>
      </c>
      <c r="G32" s="2319"/>
      <c r="H32" s="2319"/>
    </row>
    <row r="33" spans="1:10" s="2326" customFormat="1" ht="16.649999999999999" customHeight="1" thickBot="1">
      <c r="A33" s="5624" t="s">
        <v>3270</v>
      </c>
      <c r="B33" s="5625"/>
      <c r="C33" s="2315">
        <v>10197</v>
      </c>
      <c r="D33" s="2327" t="s">
        <v>356</v>
      </c>
      <c r="E33" s="2315">
        <v>10197</v>
      </c>
      <c r="F33" s="2327" t="s">
        <v>356</v>
      </c>
      <c r="G33" s="2319"/>
      <c r="H33" s="2319"/>
    </row>
    <row r="34" spans="1:10" s="2326" customFormat="1" ht="16.5" customHeight="1">
      <c r="A34" s="2319"/>
      <c r="B34" s="2319"/>
      <c r="C34" s="1991"/>
      <c r="D34" s="1991"/>
      <c r="E34" s="1991"/>
      <c r="F34" s="1875" t="s">
        <v>3271</v>
      </c>
      <c r="G34" s="2319"/>
      <c r="H34" s="2319"/>
    </row>
    <row r="35" spans="1:10" s="2325" customFormat="1" ht="15" customHeight="1">
      <c r="A35" s="2319"/>
      <c r="B35" s="2319"/>
      <c r="C35" s="2319"/>
      <c r="D35" s="2319"/>
      <c r="E35" s="2319"/>
      <c r="F35" s="2319"/>
      <c r="G35" s="2319"/>
      <c r="H35" s="2319"/>
    </row>
    <row r="36" spans="1:10">
      <c r="A36" s="2206"/>
      <c r="B36" s="2206"/>
      <c r="C36" s="2206"/>
      <c r="D36" s="2206"/>
      <c r="E36" s="2206"/>
      <c r="F36" s="2206"/>
      <c r="G36" s="2206"/>
      <c r="H36" s="2206"/>
    </row>
    <row r="37" spans="1:10">
      <c r="A37" s="2206"/>
      <c r="B37" s="2206"/>
      <c r="C37" s="2206"/>
      <c r="D37" s="2206"/>
      <c r="E37" s="2206"/>
      <c r="F37" s="2206"/>
      <c r="G37" s="2206"/>
      <c r="H37" s="2206"/>
    </row>
    <row r="38" spans="1:10">
      <c r="A38" s="2206"/>
      <c r="B38" s="2206"/>
      <c r="C38" s="2206"/>
      <c r="D38" s="2206"/>
      <c r="E38" s="2206"/>
      <c r="F38" s="2206"/>
      <c r="G38" s="2206"/>
      <c r="H38" s="2206"/>
    </row>
    <row r="39" spans="1:10">
      <c r="A39" s="2206"/>
      <c r="B39" s="2206"/>
      <c r="C39" s="2206"/>
      <c r="D39" s="2206"/>
      <c r="E39" s="2206"/>
      <c r="F39" s="2206"/>
      <c r="G39" s="2206"/>
      <c r="H39" s="2206"/>
    </row>
    <row r="45" spans="1:10" s="2060" customFormat="1" ht="30" customHeight="1">
      <c r="A45" s="2328"/>
      <c r="B45" s="2328"/>
      <c r="C45" s="2328"/>
      <c r="D45" s="2328"/>
      <c r="E45" s="2328"/>
      <c r="F45" s="2328"/>
      <c r="J45" s="2305"/>
    </row>
  </sheetData>
  <mergeCells count="31">
    <mergeCell ref="A7:B7"/>
    <mergeCell ref="C3:D3"/>
    <mergeCell ref="E3:F3"/>
    <mergeCell ref="G3:H3"/>
    <mergeCell ref="A5:B5"/>
    <mergeCell ref="A6:B6"/>
    <mergeCell ref="C19:D19"/>
    <mergeCell ref="E19:F19"/>
    <mergeCell ref="A8:B8"/>
    <mergeCell ref="A9:B9"/>
    <mergeCell ref="A10:B10"/>
    <mergeCell ref="A11:B11"/>
    <mergeCell ref="A12:B12"/>
    <mergeCell ref="A13:B13"/>
    <mergeCell ref="A26:B26"/>
    <mergeCell ref="A14:B14"/>
    <mergeCell ref="A15:B15"/>
    <mergeCell ref="A16:B16"/>
    <mergeCell ref="A17:B17"/>
    <mergeCell ref="A21:B21"/>
    <mergeCell ref="A22:B22"/>
    <mergeCell ref="A23:B23"/>
    <mergeCell ref="A24:B24"/>
    <mergeCell ref="A25:B25"/>
    <mergeCell ref="A33:B33"/>
    <mergeCell ref="A27:B27"/>
    <mergeCell ref="A28:B28"/>
    <mergeCell ref="A29:B29"/>
    <mergeCell ref="A30:B30"/>
    <mergeCell ref="A31:B31"/>
    <mergeCell ref="A32:B32"/>
  </mergeCells>
  <phoneticPr fontId="2"/>
  <printOptions horizontalCentered="1"/>
  <pageMargins left="0.39370078740157483" right="0.39370078740157483" top="0.59055118110236227" bottom="0.59055118110236227" header="0.11811023622047245" footer="0.11811023622047245"/>
  <pageSetup paperSize="9" firstPageNumber="72" fitToWidth="0" fitToHeight="0" orientation="portrait" r:id="rId1"/>
  <headerFooter alignWithMargins="0">
    <oddFooter>&amp;C&amp;"ＭＳ 明朝,標準"&amp;10&amp;P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E9EB3-B094-4A5C-8B26-9291BC6954AD}">
  <dimension ref="A1:X25"/>
  <sheetViews>
    <sheetView view="pageBreakPreview" topLeftCell="A13" zoomScaleNormal="100" zoomScaleSheetLayoutView="100" workbookViewId="0">
      <selection activeCell="A28" sqref="A28"/>
    </sheetView>
  </sheetViews>
  <sheetFormatPr defaultColWidth="9" defaultRowHeight="13"/>
  <cols>
    <col min="1" max="2" width="6.90625" style="2239" customWidth="1"/>
    <col min="3" max="10" width="9.81640625" style="2239" customWidth="1"/>
    <col min="11" max="11" width="9.08984375" style="2239" customWidth="1"/>
    <col min="12" max="12" width="9.08984375" style="2287" customWidth="1"/>
    <col min="13" max="16384" width="9" style="2239"/>
  </cols>
  <sheetData>
    <row r="1" spans="1:21" s="2060" customFormat="1" ht="15" customHeight="1">
      <c r="A1" s="2318"/>
      <c r="B1" s="2318"/>
      <c r="C1" s="2318"/>
      <c r="D1" s="2318"/>
      <c r="E1" s="2318"/>
      <c r="F1" s="2058"/>
      <c r="K1" s="2268"/>
      <c r="L1" s="2305"/>
    </row>
    <row r="2" spans="1:21" s="2290" customFormat="1" ht="30" customHeight="1">
      <c r="A2" s="2318" t="s">
        <v>3272</v>
      </c>
      <c r="B2" s="2318"/>
      <c r="C2" s="2318"/>
      <c r="D2" s="2318"/>
      <c r="E2" s="2318"/>
      <c r="F2" s="2318"/>
      <c r="G2" s="2318"/>
      <c r="H2" s="2318"/>
      <c r="I2" s="2329"/>
      <c r="J2" s="2329"/>
      <c r="K2" s="2289"/>
      <c r="L2" s="2323"/>
      <c r="M2" s="2289"/>
      <c r="N2" s="2289"/>
      <c r="O2" s="2289"/>
      <c r="P2" s="2289"/>
      <c r="Q2" s="2289"/>
      <c r="R2" s="2289"/>
      <c r="S2" s="2289"/>
      <c r="T2" s="2289"/>
      <c r="U2" s="2289"/>
    </row>
    <row r="3" spans="1:21" s="2320" customFormat="1" ht="15" customHeight="1" thickBot="1">
      <c r="B3" s="2330"/>
      <c r="C3" s="2330"/>
      <c r="D3" s="2330"/>
      <c r="E3" s="2330"/>
      <c r="H3" s="2331" t="s">
        <v>3273</v>
      </c>
      <c r="I3" s="2319"/>
      <c r="J3" s="2319"/>
    </row>
    <row r="4" spans="1:21" s="2321" customFormat="1" ht="18.75" customHeight="1">
      <c r="A4" s="2307"/>
      <c r="B4" s="2308" t="s">
        <v>1420</v>
      </c>
      <c r="C4" s="5631" t="s">
        <v>2434</v>
      </c>
      <c r="D4" s="5633"/>
      <c r="E4" s="5473">
        <v>29</v>
      </c>
      <c r="F4" s="5478"/>
      <c r="G4" s="5473">
        <v>30</v>
      </c>
      <c r="H4" s="5474"/>
      <c r="I4" s="5611"/>
      <c r="J4" s="5611"/>
    </row>
    <row r="5" spans="1:21" s="2321" customFormat="1" ht="18.75" customHeight="1">
      <c r="A5" s="2309" t="s">
        <v>3267</v>
      </c>
      <c r="B5" s="2310"/>
      <c r="C5" s="2209" t="s">
        <v>3222</v>
      </c>
      <c r="D5" s="2210" t="s">
        <v>3223</v>
      </c>
      <c r="E5" s="2210" t="s">
        <v>3222</v>
      </c>
      <c r="F5" s="2210" t="s">
        <v>3223</v>
      </c>
      <c r="G5" s="2210" t="s">
        <v>3222</v>
      </c>
      <c r="H5" s="2211" t="s">
        <v>3223</v>
      </c>
      <c r="I5" s="2212"/>
      <c r="J5" s="2212"/>
    </row>
    <row r="6" spans="1:21" s="2321" customFormat="1" ht="33" customHeight="1">
      <c r="A6" s="2332" t="s">
        <v>3027</v>
      </c>
      <c r="B6" s="2333"/>
      <c r="C6" s="2334">
        <v>1373</v>
      </c>
      <c r="D6" s="2334">
        <v>506</v>
      </c>
      <c r="E6" s="2334">
        <v>1047</v>
      </c>
      <c r="F6" s="2334">
        <v>466</v>
      </c>
      <c r="G6" s="2334">
        <v>904</v>
      </c>
      <c r="H6" s="2334">
        <v>324</v>
      </c>
      <c r="I6" s="2334"/>
      <c r="J6" s="2334"/>
    </row>
    <row r="7" spans="1:21" s="2321" customFormat="1" ht="33" customHeight="1">
      <c r="A7" s="2335" t="s">
        <v>3274</v>
      </c>
      <c r="B7" s="2336"/>
      <c r="C7" s="2337">
        <v>1308</v>
      </c>
      <c r="D7" s="2337">
        <v>463</v>
      </c>
      <c r="E7" s="2337">
        <v>1009</v>
      </c>
      <c r="F7" s="2337">
        <v>276</v>
      </c>
      <c r="G7" s="2337">
        <v>799</v>
      </c>
      <c r="H7" s="2337">
        <v>314</v>
      </c>
      <c r="I7" s="2337"/>
      <c r="J7" s="2337"/>
    </row>
    <row r="8" spans="1:21" s="2321" customFormat="1" ht="33" customHeight="1" thickBot="1">
      <c r="A8" s="2338" t="s">
        <v>3275</v>
      </c>
      <c r="B8" s="2339"/>
      <c r="C8" s="2340">
        <v>65</v>
      </c>
      <c r="D8" s="2340">
        <v>43</v>
      </c>
      <c r="E8" s="2340">
        <v>38</v>
      </c>
      <c r="F8" s="2340">
        <v>190</v>
      </c>
      <c r="G8" s="2340">
        <v>105</v>
      </c>
      <c r="H8" s="2340">
        <v>10</v>
      </c>
      <c r="I8" s="2337"/>
      <c r="J8" s="2337"/>
    </row>
    <row r="9" spans="1:21" s="2244" customFormat="1" ht="15" customHeight="1" thickBot="1">
      <c r="A9" s="2341"/>
      <c r="B9" s="2341"/>
      <c r="C9" s="2342"/>
      <c r="D9" s="2342"/>
      <c r="E9" s="2342"/>
      <c r="F9" s="2343"/>
      <c r="I9" s="2262"/>
      <c r="J9" s="2262"/>
      <c r="L9" s="2306"/>
    </row>
    <row r="10" spans="1:21" s="2345" customFormat="1" ht="18.75" customHeight="1">
      <c r="A10" s="2307"/>
      <c r="B10" s="2308" t="s">
        <v>1420</v>
      </c>
      <c r="C10" s="5631" t="s">
        <v>352</v>
      </c>
      <c r="D10" s="5632"/>
      <c r="E10" s="5631">
        <v>2</v>
      </c>
      <c r="F10" s="5632"/>
      <c r="G10" s="2344"/>
      <c r="I10" s="2346"/>
    </row>
    <row r="11" spans="1:21" s="2348" customFormat="1" ht="18.75" customHeight="1">
      <c r="A11" s="2309" t="s">
        <v>3267</v>
      </c>
      <c r="B11" s="2310"/>
      <c r="C11" s="2210" t="s">
        <v>3222</v>
      </c>
      <c r="D11" s="2210" t="s">
        <v>3223</v>
      </c>
      <c r="E11" s="2210" t="s">
        <v>3222</v>
      </c>
      <c r="F11" s="2211" t="s">
        <v>3223</v>
      </c>
      <c r="G11" s="2347"/>
      <c r="I11" s="2242"/>
    </row>
    <row r="12" spans="1:21" s="2348" customFormat="1" ht="33" customHeight="1">
      <c r="A12" s="2332" t="s">
        <v>3027</v>
      </c>
      <c r="B12" s="2333"/>
      <c r="C12" s="2334">
        <v>620</v>
      </c>
      <c r="D12" s="2334">
        <v>204</v>
      </c>
      <c r="E12" s="2334">
        <v>16</v>
      </c>
      <c r="F12" s="2334">
        <v>6</v>
      </c>
      <c r="G12" s="2349"/>
      <c r="I12" s="2242"/>
    </row>
    <row r="13" spans="1:21" s="2348" customFormat="1" ht="33" customHeight="1">
      <c r="A13" s="2335" t="s">
        <v>3274</v>
      </c>
      <c r="B13" s="2336"/>
      <c r="C13" s="2337">
        <v>548</v>
      </c>
      <c r="D13" s="2337">
        <v>196</v>
      </c>
      <c r="E13" s="2337">
        <v>16</v>
      </c>
      <c r="F13" s="2337">
        <v>6</v>
      </c>
      <c r="G13" s="2349"/>
      <c r="I13" s="2242"/>
    </row>
    <row r="14" spans="1:21" s="2348" customFormat="1" ht="33" customHeight="1" thickBot="1">
      <c r="A14" s="2338" t="s">
        <v>3275</v>
      </c>
      <c r="B14" s="2339"/>
      <c r="C14" s="2340">
        <v>72</v>
      </c>
      <c r="D14" s="2340">
        <v>8</v>
      </c>
      <c r="E14" s="2350" t="s">
        <v>356</v>
      </c>
      <c r="F14" s="2350" t="s">
        <v>356</v>
      </c>
      <c r="G14" s="2349"/>
      <c r="I14" s="2242"/>
    </row>
    <row r="15" spans="1:21" s="2348" customFormat="1" ht="16.5" customHeight="1">
      <c r="A15" s="1392"/>
      <c r="B15" s="2351"/>
      <c r="C15" s="2244"/>
      <c r="D15" s="2244"/>
      <c r="E15" s="2244"/>
      <c r="F15" s="2343" t="s">
        <v>3271</v>
      </c>
      <c r="G15" s="2349"/>
      <c r="I15" s="2242"/>
    </row>
    <row r="16" spans="1:21" s="2348" customFormat="1" ht="16.5" customHeight="1">
      <c r="A16" s="1392"/>
      <c r="B16" s="2351"/>
      <c r="C16" s="2349"/>
      <c r="D16" s="2349"/>
      <c r="E16" s="2349"/>
      <c r="F16" s="2349"/>
      <c r="G16" s="2349"/>
      <c r="I16" s="2242"/>
    </row>
    <row r="17" spans="1:24" s="2324" customFormat="1" ht="30" customHeight="1">
      <c r="A17" s="5634" t="s">
        <v>3276</v>
      </c>
      <c r="B17" s="5634"/>
      <c r="C17" s="5634"/>
      <c r="D17" s="5634"/>
      <c r="E17" s="5634"/>
      <c r="F17" s="5634"/>
      <c r="G17" s="5634"/>
      <c r="H17" s="5634"/>
      <c r="I17" s="5634"/>
      <c r="J17" s="5634"/>
      <c r="K17" s="2322"/>
      <c r="L17" s="2323"/>
      <c r="M17" s="2322"/>
      <c r="N17" s="2322"/>
      <c r="O17" s="2322"/>
      <c r="P17" s="2322"/>
      <c r="Q17" s="2322"/>
      <c r="R17" s="2322"/>
      <c r="S17" s="2322"/>
      <c r="T17" s="2322"/>
      <c r="U17" s="2322"/>
      <c r="V17" s="2322"/>
      <c r="W17" s="2322"/>
      <c r="X17" s="2322"/>
    </row>
    <row r="18" spans="1:24" s="2325" customFormat="1" ht="15" customHeight="1" thickBot="1">
      <c r="B18" s="2352"/>
      <c r="C18" s="2352"/>
      <c r="D18" s="2352"/>
      <c r="E18" s="2352"/>
      <c r="F18" s="2352"/>
      <c r="G18" s="2353"/>
      <c r="I18" s="2306"/>
    </row>
    <row r="19" spans="1:24" s="2326" customFormat="1" ht="18.75" customHeight="1">
      <c r="A19" s="5635" t="s">
        <v>1420</v>
      </c>
      <c r="B19" s="5636"/>
      <c r="C19" s="2354" t="s">
        <v>3277</v>
      </c>
      <c r="D19" s="2355" t="s">
        <v>3278</v>
      </c>
      <c r="E19" s="2355" t="s">
        <v>3279</v>
      </c>
      <c r="F19" s="2355" t="s">
        <v>3280</v>
      </c>
      <c r="G19" s="2356" t="s">
        <v>3281</v>
      </c>
      <c r="I19" s="2287"/>
    </row>
    <row r="20" spans="1:24" s="2326" customFormat="1" ht="16.5" customHeight="1">
      <c r="A20" s="2046" t="s">
        <v>3217</v>
      </c>
      <c r="B20" s="2047"/>
      <c r="C20" s="2357">
        <v>374</v>
      </c>
      <c r="D20" s="2349">
        <v>5</v>
      </c>
      <c r="E20" s="2349">
        <v>21</v>
      </c>
      <c r="F20" s="2349">
        <v>5</v>
      </c>
      <c r="G20" s="2349">
        <v>290</v>
      </c>
      <c r="I20" s="2287"/>
    </row>
    <row r="21" spans="1:24" s="2326" customFormat="1" ht="16.5" customHeight="1">
      <c r="A21" s="1392">
        <v>29</v>
      </c>
      <c r="B21" s="1393"/>
      <c r="C21" s="2357">
        <v>374</v>
      </c>
      <c r="D21" s="2349">
        <v>7</v>
      </c>
      <c r="E21" s="2349">
        <v>29</v>
      </c>
      <c r="F21" s="2349">
        <v>7</v>
      </c>
      <c r="G21" s="2349">
        <v>111</v>
      </c>
      <c r="I21" s="2287"/>
    </row>
    <row r="22" spans="1:24" s="2326" customFormat="1" ht="16.5" customHeight="1">
      <c r="A22" s="1392">
        <v>30</v>
      </c>
      <c r="B22" s="1393"/>
      <c r="C22" s="2357">
        <v>374</v>
      </c>
      <c r="D22" s="2349">
        <v>9</v>
      </c>
      <c r="E22" s="2349">
        <v>35</v>
      </c>
      <c r="F22" s="2349">
        <v>9</v>
      </c>
      <c r="G22" s="2349">
        <v>114</v>
      </c>
      <c r="I22" s="2287"/>
    </row>
    <row r="23" spans="1:24" s="2326" customFormat="1" ht="16.5" customHeight="1">
      <c r="A23" s="1392" t="s">
        <v>3282</v>
      </c>
      <c r="B23" s="1393"/>
      <c r="C23" s="2357">
        <v>374</v>
      </c>
      <c r="D23" s="2349">
        <v>8</v>
      </c>
      <c r="E23" s="2349">
        <v>27</v>
      </c>
      <c r="F23" s="2349">
        <v>8</v>
      </c>
      <c r="G23" s="2349">
        <v>81</v>
      </c>
      <c r="I23" s="2287"/>
    </row>
    <row r="24" spans="1:24" s="2326" customFormat="1" ht="16.5" customHeight="1" thickBot="1">
      <c r="A24" s="2358">
        <v>2</v>
      </c>
      <c r="B24" s="1402"/>
      <c r="C24" s="2359">
        <v>374</v>
      </c>
      <c r="D24" s="2360">
        <v>3</v>
      </c>
      <c r="E24" s="2360">
        <v>10</v>
      </c>
      <c r="F24" s="2360">
        <v>3</v>
      </c>
      <c r="G24" s="2360">
        <v>30</v>
      </c>
      <c r="I24" s="2287"/>
    </row>
    <row r="25" spans="1:24" s="2325" customFormat="1" ht="15" customHeight="1">
      <c r="B25" s="2262"/>
      <c r="C25" s="2286"/>
      <c r="D25" s="2286"/>
      <c r="E25" s="2286"/>
      <c r="F25" s="2286"/>
      <c r="G25" s="2361" t="s">
        <v>3283</v>
      </c>
      <c r="I25" s="2306"/>
    </row>
  </sheetData>
  <mergeCells count="8">
    <mergeCell ref="A17:J17"/>
    <mergeCell ref="A19:B19"/>
    <mergeCell ref="C4:D4"/>
    <mergeCell ref="E4:F4"/>
    <mergeCell ref="G4:H4"/>
    <mergeCell ref="I4:J4"/>
    <mergeCell ref="C10:D10"/>
    <mergeCell ref="E10:F10"/>
  </mergeCells>
  <phoneticPr fontId="2"/>
  <printOptions horizontalCentered="1"/>
  <pageMargins left="0.39370078740157483" right="0.39370078740157483" top="0.59055118110236227" bottom="0.59055118110236227" header="0.11811023622047245" footer="0.11811023622047245"/>
  <pageSetup paperSize="9" firstPageNumber="72" fitToWidth="0" fitToHeight="0" orientation="portrait" r:id="rId1"/>
  <headerFooter alignWithMargins="0">
    <oddFooter>&amp;C&amp;"ＭＳ 明朝,標準"&amp;10&amp;P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04D5A-A35B-4DF4-BDC1-365B4BAFD85E}">
  <sheetPr>
    <pageSetUpPr fitToPage="1"/>
  </sheetPr>
  <dimension ref="A1:N51"/>
  <sheetViews>
    <sheetView view="pageBreakPreview" topLeftCell="A19" zoomScaleNormal="90" zoomScaleSheetLayoutView="100" workbookViewId="0">
      <selection activeCell="J21" sqref="J21"/>
    </sheetView>
  </sheetViews>
  <sheetFormatPr defaultColWidth="9" defaultRowHeight="28.5" customHeight="1"/>
  <cols>
    <col min="1" max="1" width="5.36328125" style="2370" customWidth="1"/>
    <col min="2" max="2" width="7.36328125" style="2370" customWidth="1"/>
    <col min="3" max="9" width="12" style="2370" customWidth="1"/>
    <col min="10" max="16384" width="9" style="2370"/>
  </cols>
  <sheetData>
    <row r="1" spans="1:9" s="2363" customFormat="1" ht="30" customHeight="1">
      <c r="A1" s="2362" t="s">
        <v>3284</v>
      </c>
      <c r="B1" s="2362"/>
      <c r="C1" s="2362"/>
      <c r="D1" s="2362"/>
      <c r="E1" s="2362"/>
      <c r="F1" s="2362"/>
      <c r="G1" s="2362"/>
      <c r="H1" s="2362"/>
      <c r="I1" s="2362"/>
    </row>
    <row r="2" spans="1:9" s="2367" customFormat="1" ht="15" customHeight="1" thickBot="1">
      <c r="A2" s="2364"/>
      <c r="B2" s="2365"/>
      <c r="C2" s="2365"/>
      <c r="D2" s="2365"/>
      <c r="E2" s="2365"/>
      <c r="F2" s="2365"/>
      <c r="G2" s="2365"/>
      <c r="H2" s="2365"/>
      <c r="I2" s="2366" t="s">
        <v>1996</v>
      </c>
    </row>
    <row r="3" spans="1:9" ht="18.75" customHeight="1">
      <c r="A3" s="5649" t="s">
        <v>1420</v>
      </c>
      <c r="B3" s="5650"/>
      <c r="C3" s="2368" t="s">
        <v>838</v>
      </c>
      <c r="D3" s="2368" t="s">
        <v>3285</v>
      </c>
      <c r="E3" s="2368" t="s">
        <v>3286</v>
      </c>
      <c r="F3" s="2368" t="s">
        <v>3287</v>
      </c>
      <c r="G3" s="2368" t="s">
        <v>3288</v>
      </c>
      <c r="H3" s="2369" t="s">
        <v>3289</v>
      </c>
      <c r="I3" s="2369" t="s">
        <v>483</v>
      </c>
    </row>
    <row r="4" spans="1:9" ht="16.5" customHeight="1">
      <c r="A4" s="1392" t="s">
        <v>2004</v>
      </c>
      <c r="B4" s="1393"/>
      <c r="C4" s="2371">
        <v>18622</v>
      </c>
      <c r="D4" s="2372">
        <v>2657</v>
      </c>
      <c r="E4" s="2372">
        <v>11663</v>
      </c>
      <c r="F4" s="2372">
        <v>604</v>
      </c>
      <c r="G4" s="2372">
        <v>900</v>
      </c>
      <c r="H4" s="2372">
        <v>719</v>
      </c>
      <c r="I4" s="2372">
        <v>2079</v>
      </c>
    </row>
    <row r="5" spans="1:9" ht="16.5" customHeight="1">
      <c r="A5" s="1398" t="s">
        <v>2005</v>
      </c>
      <c r="B5" s="1393"/>
      <c r="C5" s="2371">
        <v>16726</v>
      </c>
      <c r="D5" s="2372">
        <v>2372</v>
      </c>
      <c r="E5" s="2372">
        <v>9769</v>
      </c>
      <c r="F5" s="2372">
        <v>807</v>
      </c>
      <c r="G5" s="2372">
        <v>673</v>
      </c>
      <c r="H5" s="2372">
        <v>1036</v>
      </c>
      <c r="I5" s="2372">
        <v>2069</v>
      </c>
    </row>
    <row r="6" spans="1:9" ht="16.5" customHeight="1">
      <c r="A6" s="1398" t="s">
        <v>3103</v>
      </c>
      <c r="B6" s="1393"/>
      <c r="C6" s="2371">
        <v>17718</v>
      </c>
      <c r="D6" s="2372">
        <v>2575</v>
      </c>
      <c r="E6" s="2372">
        <v>9614</v>
      </c>
      <c r="F6" s="2372">
        <v>1319</v>
      </c>
      <c r="G6" s="2372">
        <v>495</v>
      </c>
      <c r="H6" s="2372">
        <v>1092</v>
      </c>
      <c r="I6" s="2372">
        <v>2623</v>
      </c>
    </row>
    <row r="7" spans="1:9" ht="16.5" customHeight="1">
      <c r="A7" s="1392" t="s">
        <v>2006</v>
      </c>
      <c r="B7" s="1393"/>
      <c r="C7" s="2371">
        <v>14657</v>
      </c>
      <c r="D7" s="2372">
        <v>3606</v>
      </c>
      <c r="E7" s="2372">
        <v>8035</v>
      </c>
      <c r="F7" s="2372">
        <v>687</v>
      </c>
      <c r="G7" s="2372">
        <v>417</v>
      </c>
      <c r="H7" s="2372">
        <v>741</v>
      </c>
      <c r="I7" s="2372">
        <v>1171</v>
      </c>
    </row>
    <row r="8" spans="1:9" s="2367" customFormat="1" ht="16.5" customHeight="1" thickBot="1">
      <c r="A8" s="1401" t="s">
        <v>2007</v>
      </c>
      <c r="B8" s="1402"/>
      <c r="C8" s="2371">
        <v>7390</v>
      </c>
      <c r="D8" s="2373">
        <v>1960</v>
      </c>
      <c r="E8" s="2373">
        <v>4604</v>
      </c>
      <c r="F8" s="2373">
        <v>87</v>
      </c>
      <c r="G8" s="2373">
        <v>59</v>
      </c>
      <c r="H8" s="2373">
        <v>112</v>
      </c>
      <c r="I8" s="2374">
        <v>568</v>
      </c>
    </row>
    <row r="9" spans="1:9" s="2367" customFormat="1" ht="15" customHeight="1">
      <c r="A9" s="2364"/>
      <c r="B9" s="2375"/>
      <c r="C9" s="2376"/>
      <c r="D9" s="2376"/>
      <c r="E9" s="2376"/>
      <c r="F9" s="2376"/>
      <c r="G9" s="2376"/>
      <c r="H9" s="2376"/>
      <c r="I9" s="2377" t="s">
        <v>3290</v>
      </c>
    </row>
    <row r="10" spans="1:9" s="2367" customFormat="1" ht="15" customHeight="1">
      <c r="A10" s="2364"/>
      <c r="B10" s="2375"/>
      <c r="C10" s="2375"/>
      <c r="D10" s="2375"/>
      <c r="E10" s="2375"/>
      <c r="F10" s="2375"/>
      <c r="G10" s="2375"/>
      <c r="H10" s="2375"/>
      <c r="I10" s="2378"/>
    </row>
    <row r="11" spans="1:9" s="2380" customFormat="1" ht="30" customHeight="1">
      <c r="A11" s="2379" t="s">
        <v>3291</v>
      </c>
      <c r="B11" s="2379"/>
      <c r="C11" s="2379"/>
      <c r="D11" s="2379"/>
      <c r="E11" s="2379"/>
      <c r="F11" s="2379"/>
      <c r="G11" s="2379"/>
      <c r="H11" s="2379"/>
      <c r="I11" s="2379"/>
    </row>
    <row r="12" spans="1:9" s="2382" customFormat="1" ht="15" customHeight="1" thickBot="1">
      <c r="A12" s="2381"/>
      <c r="B12" s="2381"/>
      <c r="C12" s="2381"/>
      <c r="D12" s="2381"/>
      <c r="E12" s="2366" t="s">
        <v>1996</v>
      </c>
      <c r="F12" s="2381"/>
      <c r="G12" s="2381"/>
      <c r="H12" s="2381"/>
      <c r="I12" s="2381"/>
    </row>
    <row r="13" spans="1:9" s="2384" customFormat="1" ht="18.75" customHeight="1">
      <c r="A13" s="5651" t="s">
        <v>1420</v>
      </c>
      <c r="B13" s="5652"/>
      <c r="C13" s="5655" t="s">
        <v>3292</v>
      </c>
      <c r="D13" s="5657" t="s">
        <v>3293</v>
      </c>
      <c r="E13" s="5658"/>
      <c r="F13" s="2383"/>
      <c r="G13" s="2383"/>
      <c r="H13" s="2383"/>
      <c r="I13" s="2383"/>
    </row>
    <row r="14" spans="1:9" s="2384" customFormat="1" ht="18.75" customHeight="1">
      <c r="A14" s="5653"/>
      <c r="B14" s="5654"/>
      <c r="C14" s="5656"/>
      <c r="D14" s="2385" t="s">
        <v>3294</v>
      </c>
      <c r="E14" s="2386" t="s">
        <v>3295</v>
      </c>
      <c r="F14" s="2383"/>
      <c r="G14" s="2383"/>
      <c r="H14" s="2383"/>
      <c r="I14" s="2383"/>
    </row>
    <row r="15" spans="1:9" s="2390" customFormat="1" ht="16.5" customHeight="1">
      <c r="A15" s="1392" t="s">
        <v>2004</v>
      </c>
      <c r="B15" s="1393"/>
      <c r="C15" s="2387">
        <v>30724</v>
      </c>
      <c r="D15" s="2388">
        <v>29724</v>
      </c>
      <c r="E15" s="2388">
        <v>1000</v>
      </c>
      <c r="F15" s="2383"/>
      <c r="G15" s="2383"/>
      <c r="H15" s="2389"/>
      <c r="I15" s="2383"/>
    </row>
    <row r="16" spans="1:9" s="2390" customFormat="1" ht="16.5" customHeight="1">
      <c r="A16" s="1398" t="s">
        <v>2005</v>
      </c>
      <c r="B16" s="1393"/>
      <c r="C16" s="2387">
        <v>29578</v>
      </c>
      <c r="D16" s="2388">
        <v>29211</v>
      </c>
      <c r="E16" s="2388">
        <v>367</v>
      </c>
      <c r="F16" s="2383"/>
      <c r="G16" s="2383"/>
      <c r="H16" s="2389"/>
      <c r="I16" s="2383"/>
    </row>
    <row r="17" spans="1:9" s="2390" customFormat="1" ht="16.5" customHeight="1">
      <c r="A17" s="1398" t="s">
        <v>3103</v>
      </c>
      <c r="B17" s="1393"/>
      <c r="C17" s="2387">
        <v>31869</v>
      </c>
      <c r="D17" s="2388">
        <v>31510</v>
      </c>
      <c r="E17" s="2388">
        <v>359</v>
      </c>
      <c r="F17" s="2383"/>
      <c r="G17" s="2383"/>
      <c r="H17" s="2383"/>
      <c r="I17" s="2383"/>
    </row>
    <row r="18" spans="1:9" s="2390" customFormat="1" ht="16.5" customHeight="1">
      <c r="A18" s="1392" t="s">
        <v>2006</v>
      </c>
      <c r="B18" s="1393"/>
      <c r="C18" s="2387">
        <v>33669</v>
      </c>
      <c r="D18" s="2388">
        <v>33323</v>
      </c>
      <c r="E18" s="2388">
        <v>346</v>
      </c>
      <c r="F18" s="2383"/>
      <c r="G18" s="2383"/>
      <c r="H18" s="2383"/>
      <c r="I18" s="2383"/>
    </row>
    <row r="19" spans="1:9" s="2394" customFormat="1" ht="16.5" customHeight="1" thickBot="1">
      <c r="A19" s="1401" t="s">
        <v>2007</v>
      </c>
      <c r="B19" s="1402"/>
      <c r="C19" s="2391">
        <v>16760</v>
      </c>
      <c r="D19" s="2392">
        <v>16451</v>
      </c>
      <c r="E19" s="2392">
        <v>309</v>
      </c>
      <c r="F19" s="2393"/>
      <c r="G19" s="2393"/>
      <c r="H19" s="2393"/>
      <c r="I19" s="2393"/>
    </row>
    <row r="20" spans="1:9" s="2382" customFormat="1" ht="15" customHeight="1">
      <c r="A20" s="2395" t="s">
        <v>3296</v>
      </c>
      <c r="B20" s="2396"/>
      <c r="C20" s="2396"/>
      <c r="D20" s="2396"/>
      <c r="E20" s="2397" t="s">
        <v>3297</v>
      </c>
      <c r="F20" s="2381"/>
      <c r="G20" s="2381"/>
      <c r="H20" s="2381"/>
      <c r="I20" s="2381"/>
    </row>
    <row r="21" spans="1:9" s="2382" customFormat="1" ht="15" customHeight="1">
      <c r="A21" s="2381" t="s">
        <v>3298</v>
      </c>
      <c r="B21" s="2381"/>
      <c r="C21" s="2381"/>
      <c r="D21" s="2381"/>
      <c r="E21" s="2381"/>
      <c r="F21" s="2381"/>
      <c r="G21" s="2381"/>
      <c r="H21" s="2381"/>
      <c r="I21" s="2381"/>
    </row>
    <row r="22" spans="1:9" s="2382" customFormat="1" ht="15" customHeight="1">
      <c r="A22" s="2381" t="s">
        <v>3299</v>
      </c>
      <c r="B22" s="2381"/>
      <c r="C22" s="2381"/>
      <c r="D22" s="2381"/>
      <c r="E22" s="2381"/>
      <c r="F22" s="2381"/>
      <c r="G22" s="2381"/>
      <c r="H22" s="2381"/>
      <c r="I22" s="2381"/>
    </row>
    <row r="23" spans="1:9" s="2382" customFormat="1" ht="15" customHeight="1">
      <c r="A23" s="2381" t="s">
        <v>3300</v>
      </c>
      <c r="B23" s="2381"/>
      <c r="C23" s="2381"/>
      <c r="D23" s="2381"/>
      <c r="E23" s="2381"/>
      <c r="F23" s="2381"/>
      <c r="G23" s="2381"/>
      <c r="H23" s="2381"/>
      <c r="I23" s="2381"/>
    </row>
    <row r="24" spans="1:9" s="2367" customFormat="1" ht="15" customHeight="1">
      <c r="A24" s="2398"/>
      <c r="B24" s="2375"/>
      <c r="C24" s="2375"/>
      <c r="D24" s="2375"/>
      <c r="E24" s="2375"/>
      <c r="F24" s="2375"/>
      <c r="G24" s="2375"/>
      <c r="H24" s="2375"/>
      <c r="I24" s="2378"/>
    </row>
    <row r="25" spans="1:9" s="2400" customFormat="1" ht="30" customHeight="1">
      <c r="A25" s="2399" t="s">
        <v>3301</v>
      </c>
      <c r="B25" s="2399"/>
      <c r="C25" s="2399"/>
      <c r="D25" s="2399"/>
      <c r="E25" s="2399"/>
      <c r="F25" s="2399"/>
      <c r="G25" s="2399"/>
    </row>
    <row r="26" spans="1:9" s="2401" customFormat="1" ht="15" customHeight="1" thickBot="1">
      <c r="B26" s="1880"/>
      <c r="C26" s="1880"/>
      <c r="D26" s="1880"/>
      <c r="E26" s="1880"/>
      <c r="F26" s="1880"/>
      <c r="G26" s="2100" t="s">
        <v>3138</v>
      </c>
    </row>
    <row r="27" spans="1:9" s="2402" customFormat="1" ht="18.75" customHeight="1">
      <c r="A27" s="5639" t="s">
        <v>1420</v>
      </c>
      <c r="B27" s="5640"/>
      <c r="C27" s="5643" t="s">
        <v>838</v>
      </c>
      <c r="D27" s="5645" t="s">
        <v>1655</v>
      </c>
      <c r="E27" s="5646"/>
      <c r="F27" s="5647"/>
      <c r="G27" s="5637" t="s">
        <v>3295</v>
      </c>
    </row>
    <row r="28" spans="1:9" s="2402" customFormat="1" ht="18.75" customHeight="1">
      <c r="A28" s="5641"/>
      <c r="B28" s="5642"/>
      <c r="C28" s="5644"/>
      <c r="D28" s="2403" t="s">
        <v>3213</v>
      </c>
      <c r="E28" s="2403" t="s">
        <v>3302</v>
      </c>
      <c r="F28" s="2403" t="s">
        <v>3303</v>
      </c>
      <c r="G28" s="5638"/>
    </row>
    <row r="29" spans="1:9" s="2402" customFormat="1" ht="16.5" customHeight="1">
      <c r="A29" s="1392" t="s">
        <v>2004</v>
      </c>
      <c r="B29" s="1393"/>
      <c r="C29" s="2404">
        <v>26263</v>
      </c>
      <c r="D29" s="2405">
        <v>17503</v>
      </c>
      <c r="E29" s="2405">
        <v>7705</v>
      </c>
      <c r="F29" s="2405">
        <v>25208</v>
      </c>
      <c r="G29" s="2405">
        <v>1055</v>
      </c>
    </row>
    <row r="30" spans="1:9" s="2402" customFormat="1" ht="16.5" customHeight="1">
      <c r="A30" s="1398" t="s">
        <v>2005</v>
      </c>
      <c r="B30" s="1393"/>
      <c r="C30" s="2404">
        <v>27361</v>
      </c>
      <c r="D30" s="2405">
        <v>18896</v>
      </c>
      <c r="E30" s="2405">
        <v>7065</v>
      </c>
      <c r="F30" s="2405">
        <v>25961</v>
      </c>
      <c r="G30" s="2405">
        <v>1400</v>
      </c>
    </row>
    <row r="31" spans="1:9" s="2402" customFormat="1" ht="16.5" customHeight="1">
      <c r="A31" s="1398" t="s">
        <v>3103</v>
      </c>
      <c r="B31" s="1393"/>
      <c r="C31" s="2404">
        <v>27704</v>
      </c>
      <c r="D31" s="2405">
        <v>20171</v>
      </c>
      <c r="E31" s="2405">
        <v>6717</v>
      </c>
      <c r="F31" s="2405">
        <v>26888</v>
      </c>
      <c r="G31" s="2405">
        <v>816</v>
      </c>
      <c r="I31" s="2406"/>
    </row>
    <row r="32" spans="1:9" s="2402" customFormat="1" ht="16.5" customHeight="1">
      <c r="A32" s="1392" t="s">
        <v>2006</v>
      </c>
      <c r="B32" s="1393"/>
      <c r="C32" s="2404">
        <v>25520</v>
      </c>
      <c r="D32" s="2405">
        <v>18325</v>
      </c>
      <c r="E32" s="2405">
        <v>6537</v>
      </c>
      <c r="F32" s="2407">
        <v>24862</v>
      </c>
      <c r="G32" s="2405">
        <v>658</v>
      </c>
      <c r="I32" s="2406"/>
    </row>
    <row r="33" spans="1:14" s="2402" customFormat="1" ht="16.5" customHeight="1" thickBot="1">
      <c r="A33" s="1398" t="s">
        <v>2007</v>
      </c>
      <c r="B33" s="1393"/>
      <c r="C33" s="2408">
        <v>13429</v>
      </c>
      <c r="D33" s="2409">
        <v>10165</v>
      </c>
      <c r="E33" s="2409">
        <v>3264</v>
      </c>
      <c r="F33" s="2409">
        <v>13429</v>
      </c>
      <c r="G33" s="2409" t="s">
        <v>356</v>
      </c>
    </row>
    <row r="34" spans="1:14" s="2401" customFormat="1" ht="15" customHeight="1">
      <c r="A34" s="2410" t="s">
        <v>3304</v>
      </c>
      <c r="B34" s="1991"/>
      <c r="C34" s="2098"/>
      <c r="D34" s="2098"/>
      <c r="E34" s="2098"/>
      <c r="F34" s="2098"/>
      <c r="G34" s="2100" t="s">
        <v>3305</v>
      </c>
    </row>
    <row r="35" spans="1:14" s="2401" customFormat="1" ht="15" customHeight="1">
      <c r="A35" s="2411" t="s">
        <v>3306</v>
      </c>
      <c r="B35" s="2098"/>
      <c r="C35" s="2098"/>
      <c r="D35" s="2098"/>
      <c r="E35" s="2098"/>
      <c r="F35" s="2098"/>
      <c r="G35" s="2100"/>
    </row>
    <row r="36" spans="1:14" s="2401" customFormat="1" ht="15" customHeight="1">
      <c r="A36" s="2411" t="s">
        <v>3299</v>
      </c>
      <c r="B36" s="2098"/>
      <c r="C36" s="2098"/>
      <c r="D36" s="2098"/>
      <c r="E36" s="2098"/>
      <c r="F36" s="2098"/>
      <c r="G36" s="2100"/>
    </row>
    <row r="37" spans="1:14" s="2401" customFormat="1" ht="15" customHeight="1">
      <c r="A37" s="2411" t="s">
        <v>3307</v>
      </c>
      <c r="B37" s="2098"/>
      <c r="C37" s="2098"/>
      <c r="D37" s="2098"/>
      <c r="E37" s="2098"/>
      <c r="F37" s="2098"/>
      <c r="G37" s="2100"/>
    </row>
    <row r="38" spans="1:14" s="2412" customFormat="1" ht="15" customHeight="1">
      <c r="A38" s="2411"/>
      <c r="B38" s="2098"/>
      <c r="C38" s="2098"/>
      <c r="D38" s="2098"/>
      <c r="E38" s="2098"/>
      <c r="F38" s="2098"/>
      <c r="G38" s="2100"/>
    </row>
    <row r="39" spans="1:14" s="2414" customFormat="1" ht="30" customHeight="1">
      <c r="A39" s="2413" t="s">
        <v>3308</v>
      </c>
      <c r="B39" s="2413"/>
      <c r="C39" s="2413"/>
      <c r="D39" s="2413"/>
      <c r="E39" s="2413"/>
      <c r="F39" s="2413"/>
      <c r="G39" s="2413"/>
    </row>
    <row r="40" spans="1:14" s="2415" customFormat="1" ht="15" customHeight="1" thickBot="1">
      <c r="B40" s="1975"/>
      <c r="C40" s="1975"/>
      <c r="D40" s="1975"/>
      <c r="E40" s="1975"/>
      <c r="F40" s="1975"/>
      <c r="G40" s="2091" t="s">
        <v>3138</v>
      </c>
    </row>
    <row r="41" spans="1:14" s="2416" customFormat="1" ht="18.75" customHeight="1">
      <c r="A41" s="5639" t="s">
        <v>1420</v>
      </c>
      <c r="B41" s="5640"/>
      <c r="C41" s="5643" t="s">
        <v>838</v>
      </c>
      <c r="D41" s="5645" t="s">
        <v>1655</v>
      </c>
      <c r="E41" s="5646"/>
      <c r="F41" s="5647"/>
      <c r="G41" s="5637" t="s">
        <v>3295</v>
      </c>
    </row>
    <row r="42" spans="1:14" s="2416" customFormat="1" ht="18.75" customHeight="1">
      <c r="A42" s="5641"/>
      <c r="B42" s="5642"/>
      <c r="C42" s="5644"/>
      <c r="D42" s="2403" t="s">
        <v>3213</v>
      </c>
      <c r="E42" s="2403" t="s">
        <v>3302</v>
      </c>
      <c r="F42" s="2403" t="s">
        <v>3303</v>
      </c>
      <c r="G42" s="5638"/>
    </row>
    <row r="43" spans="1:14" s="2418" customFormat="1" ht="16.5" customHeight="1">
      <c r="A43" s="1392" t="s">
        <v>2004</v>
      </c>
      <c r="B43" s="1393"/>
      <c r="C43" s="2417">
        <v>12662</v>
      </c>
      <c r="D43" s="2405">
        <v>8986</v>
      </c>
      <c r="E43" s="2405">
        <v>608</v>
      </c>
      <c r="F43" s="2405">
        <v>9594</v>
      </c>
      <c r="G43" s="2405">
        <v>3068</v>
      </c>
    </row>
    <row r="44" spans="1:14" s="2418" customFormat="1" ht="16.5" customHeight="1">
      <c r="A44" s="1398" t="s">
        <v>2005</v>
      </c>
      <c r="B44" s="1393"/>
      <c r="C44" s="2417">
        <v>15606</v>
      </c>
      <c r="D44" s="2405">
        <v>10218</v>
      </c>
      <c r="E44" s="2405">
        <v>670</v>
      </c>
      <c r="F44" s="2405">
        <v>10888</v>
      </c>
      <c r="G44" s="2405">
        <v>4718</v>
      </c>
    </row>
    <row r="45" spans="1:14" s="2418" customFormat="1" ht="16.5" customHeight="1">
      <c r="A45" s="1398" t="s">
        <v>3103</v>
      </c>
      <c r="B45" s="1393"/>
      <c r="C45" s="2417">
        <v>19766</v>
      </c>
      <c r="D45" s="2405">
        <v>15901</v>
      </c>
      <c r="E45" s="2405">
        <v>688</v>
      </c>
      <c r="F45" s="2405">
        <v>16589</v>
      </c>
      <c r="G45" s="2405">
        <v>3177</v>
      </c>
    </row>
    <row r="46" spans="1:14" s="2418" customFormat="1" ht="16.5" customHeight="1">
      <c r="A46" s="1392" t="s">
        <v>2006</v>
      </c>
      <c r="B46" s="1393"/>
      <c r="C46" s="2417">
        <v>12014</v>
      </c>
      <c r="D46" s="2405">
        <v>9405</v>
      </c>
      <c r="E46" s="2405">
        <v>515</v>
      </c>
      <c r="F46" s="2405">
        <v>9920</v>
      </c>
      <c r="G46" s="2405">
        <v>2094</v>
      </c>
    </row>
    <row r="47" spans="1:14" s="2416" customFormat="1" ht="16.5" customHeight="1" thickBot="1">
      <c r="A47" s="1398" t="s">
        <v>2007</v>
      </c>
      <c r="B47" s="1393"/>
      <c r="C47" s="2389">
        <v>5089</v>
      </c>
      <c r="D47" s="2409">
        <v>4080</v>
      </c>
      <c r="E47" s="2409">
        <v>368</v>
      </c>
      <c r="F47" s="2405">
        <v>4448</v>
      </c>
      <c r="G47" s="2409">
        <v>641</v>
      </c>
      <c r="I47" s="2419"/>
      <c r="J47" s="5648"/>
      <c r="K47" s="5648"/>
      <c r="L47" s="5648"/>
      <c r="M47" s="5648"/>
      <c r="N47" s="5648"/>
    </row>
    <row r="48" spans="1:14" s="2415" customFormat="1" ht="15" customHeight="1">
      <c r="A48" s="2420" t="s">
        <v>3309</v>
      </c>
      <c r="B48" s="1991"/>
      <c r="C48" s="1991"/>
      <c r="D48" s="1991"/>
      <c r="E48" s="1991"/>
      <c r="F48" s="1991"/>
      <c r="G48" s="1875" t="s">
        <v>3310</v>
      </c>
    </row>
    <row r="49" spans="1:7" s="2415" customFormat="1" ht="15" customHeight="1">
      <c r="A49" s="2411" t="s">
        <v>3311</v>
      </c>
      <c r="B49" s="2098"/>
      <c r="C49" s="2098"/>
      <c r="D49" s="2098"/>
      <c r="E49" s="2098"/>
      <c r="F49" s="2098"/>
      <c r="G49" s="2100"/>
    </row>
    <row r="50" spans="1:7" s="2415" customFormat="1" ht="15" customHeight="1">
      <c r="A50" s="2381" t="s">
        <v>3312</v>
      </c>
      <c r="B50" s="2098"/>
      <c r="C50" s="2098"/>
      <c r="D50" s="2098"/>
      <c r="E50" s="2098"/>
      <c r="F50" s="2098"/>
      <c r="G50" s="2100"/>
    </row>
    <row r="51" spans="1:7" s="2401" customFormat="1" ht="15" customHeight="1">
      <c r="A51" s="2381" t="s">
        <v>3313</v>
      </c>
    </row>
  </sheetData>
  <mergeCells count="13">
    <mergeCell ref="J47:N47"/>
    <mergeCell ref="A3:B3"/>
    <mergeCell ref="A13:B14"/>
    <mergeCell ref="C13:C14"/>
    <mergeCell ref="D13:E13"/>
    <mergeCell ref="A27:B28"/>
    <mergeCell ref="C27:C28"/>
    <mergeCell ref="D27:F27"/>
    <mergeCell ref="G27:G28"/>
    <mergeCell ref="A41:B42"/>
    <mergeCell ref="C41:C42"/>
    <mergeCell ref="D41:F41"/>
    <mergeCell ref="G41:G42"/>
  </mergeCells>
  <phoneticPr fontId="2"/>
  <printOptions horizontalCentered="1"/>
  <pageMargins left="0.39370078740157483" right="0.39370078740157483" top="0.59055118110236227" bottom="0.59055118110236227" header="0.11811023622047245" footer="0.11811023622047245"/>
  <pageSetup paperSize="9" firstPageNumber="72" fitToHeight="0" orientation="portrait" r:id="rId1"/>
  <headerFooter alignWithMargins="0">
    <oddFooter>&amp;C&amp;"ＭＳ 明朝,標準"&amp;10&amp;P</oddFooter>
  </headerFooter>
  <rowBreaks count="1" manualBreakCount="1">
    <brk id="24" max="8"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4F7A1-6613-4651-9635-1D9F2A0F36F1}">
  <sheetPr>
    <pageSetUpPr fitToPage="1"/>
  </sheetPr>
  <dimension ref="A1:K54"/>
  <sheetViews>
    <sheetView view="pageLayout" zoomScaleNormal="100" zoomScaleSheetLayoutView="100" workbookViewId="0">
      <selection activeCell="F12" sqref="F12"/>
    </sheetView>
  </sheetViews>
  <sheetFormatPr defaultColWidth="9" defaultRowHeight="13"/>
  <cols>
    <col min="1" max="2" width="8.81640625" style="1876" customWidth="1"/>
    <col min="3" max="7" width="15.81640625" style="1876" customWidth="1"/>
    <col min="8" max="8" width="8.453125" style="1876" bestFit="1" customWidth="1"/>
    <col min="9" max="16384" width="9" style="1876"/>
  </cols>
  <sheetData>
    <row r="1" spans="1:11" s="2060" customFormat="1" ht="30" customHeight="1">
      <c r="A1" s="1842" t="s">
        <v>3314</v>
      </c>
      <c r="B1" s="1842"/>
      <c r="C1" s="1842"/>
      <c r="D1" s="1842"/>
      <c r="E1" s="1842"/>
      <c r="F1" s="1842"/>
      <c r="G1" s="1842"/>
      <c r="H1" s="2058"/>
      <c r="I1" s="2058"/>
      <c r="J1" s="2058"/>
      <c r="K1" s="2058"/>
    </row>
    <row r="2" spans="1:11" s="2244" customFormat="1" ht="15" customHeight="1" thickBot="1">
      <c r="B2" s="2421"/>
      <c r="C2" s="2421"/>
      <c r="D2" s="2421"/>
      <c r="E2" s="2421"/>
      <c r="F2" s="2421"/>
      <c r="G2" s="2422" t="s">
        <v>2534</v>
      </c>
    </row>
    <row r="3" spans="1:11" s="2239" customFormat="1" ht="18.75" customHeight="1">
      <c r="A3" s="5659" t="s">
        <v>1420</v>
      </c>
      <c r="B3" s="5660"/>
      <c r="C3" s="5663" t="s">
        <v>838</v>
      </c>
      <c r="D3" s="5668" t="s">
        <v>1655</v>
      </c>
      <c r="E3" s="5670"/>
      <c r="F3" s="5671"/>
      <c r="G3" s="5666" t="s">
        <v>3315</v>
      </c>
    </row>
    <row r="4" spans="1:11" s="2239" customFormat="1">
      <c r="A4" s="5661"/>
      <c r="B4" s="5662"/>
      <c r="C4" s="5664"/>
      <c r="D4" s="2423" t="s">
        <v>3213</v>
      </c>
      <c r="E4" s="2423" t="s">
        <v>3316</v>
      </c>
      <c r="F4" s="2423" t="s">
        <v>3303</v>
      </c>
      <c r="G4" s="5667"/>
    </row>
    <row r="5" spans="1:11" s="2239" customFormat="1" ht="17.25" customHeight="1">
      <c r="A5" s="2046" t="s">
        <v>3217</v>
      </c>
      <c r="B5" s="2047"/>
      <c r="C5" s="2424">
        <v>22037</v>
      </c>
      <c r="D5" s="2425">
        <v>17361</v>
      </c>
      <c r="E5" s="2425">
        <v>1837</v>
      </c>
      <c r="F5" s="2425">
        <v>19198</v>
      </c>
      <c r="G5" s="2425">
        <v>2839</v>
      </c>
    </row>
    <row r="6" spans="1:11" s="2239" customFormat="1" ht="17.25" customHeight="1">
      <c r="A6" s="1392">
        <v>29</v>
      </c>
      <c r="B6" s="1393"/>
      <c r="C6" s="2424">
        <v>22547</v>
      </c>
      <c r="D6" s="2425">
        <v>17397</v>
      </c>
      <c r="E6" s="2425">
        <v>1915</v>
      </c>
      <c r="F6" s="2425">
        <v>19312</v>
      </c>
      <c r="G6" s="2425">
        <v>3235</v>
      </c>
    </row>
    <row r="7" spans="1:11" s="2239" customFormat="1" ht="17.25" customHeight="1">
      <c r="A7" s="1392">
        <v>30</v>
      </c>
      <c r="B7" s="1393"/>
      <c r="C7" s="2424">
        <v>21049</v>
      </c>
      <c r="D7" s="2426">
        <v>15768</v>
      </c>
      <c r="E7" s="2426">
        <v>1626</v>
      </c>
      <c r="F7" s="2426">
        <v>17394</v>
      </c>
      <c r="G7" s="2426">
        <v>3655</v>
      </c>
    </row>
    <row r="8" spans="1:11" s="2239" customFormat="1" ht="17.25" customHeight="1">
      <c r="A8" s="1392" t="s">
        <v>3282</v>
      </c>
      <c r="B8" s="1393"/>
      <c r="C8" s="2424">
        <v>20482</v>
      </c>
      <c r="D8" s="2426">
        <v>14931</v>
      </c>
      <c r="E8" s="2426">
        <v>1194</v>
      </c>
      <c r="F8" s="2426">
        <v>16125</v>
      </c>
      <c r="G8" s="2426">
        <v>4357</v>
      </c>
    </row>
    <row r="9" spans="1:11" s="2239" customFormat="1" ht="17.25" customHeight="1" thickBot="1">
      <c r="A9" s="2358">
        <v>2</v>
      </c>
      <c r="B9" s="1402"/>
      <c r="C9" s="2424">
        <v>11634</v>
      </c>
      <c r="D9" s="2425">
        <v>8548</v>
      </c>
      <c r="E9" s="2427">
        <v>1206</v>
      </c>
      <c r="F9" s="2427">
        <v>9754</v>
      </c>
      <c r="G9" s="2427">
        <v>1880</v>
      </c>
      <c r="I9" s="2304"/>
    </row>
    <row r="10" spans="1:11" s="2061" customFormat="1" ht="14.25" customHeight="1">
      <c r="A10" s="1991" t="s">
        <v>3317</v>
      </c>
      <c r="B10" s="2428"/>
      <c r="C10" s="2428"/>
      <c r="D10" s="2428"/>
      <c r="G10" s="1875" t="s">
        <v>3318</v>
      </c>
      <c r="H10" s="1873"/>
      <c r="I10" s="1873"/>
    </row>
    <row r="11" spans="1:11" s="2061" customFormat="1" ht="14.25" customHeight="1">
      <c r="A11" s="2381" t="s">
        <v>3319</v>
      </c>
      <c r="B11" s="1880"/>
      <c r="C11" s="1880"/>
      <c r="D11" s="1880"/>
      <c r="G11" s="2100"/>
      <c r="H11" s="1873"/>
      <c r="I11" s="1873"/>
    </row>
    <row r="12" spans="1:11" s="2061" customFormat="1" ht="14.25" customHeight="1">
      <c r="A12" s="2381" t="s">
        <v>3320</v>
      </c>
      <c r="B12" s="1880"/>
      <c r="C12" s="1880"/>
      <c r="D12" s="1880"/>
      <c r="G12" s="2100"/>
      <c r="H12" s="1873"/>
      <c r="I12" s="1873"/>
    </row>
    <row r="13" spans="1:11" s="2060" customFormat="1" ht="15" customHeight="1">
      <c r="A13" s="2058"/>
      <c r="B13" s="2058"/>
      <c r="C13" s="2058"/>
      <c r="D13" s="2058"/>
      <c r="E13" s="2058"/>
      <c r="F13" s="2058"/>
      <c r="G13" s="2058"/>
      <c r="H13" s="2239"/>
      <c r="I13" s="2239"/>
      <c r="J13" s="2058"/>
      <c r="K13" s="2058"/>
    </row>
    <row r="14" spans="1:11" s="2060" customFormat="1" ht="30" customHeight="1">
      <c r="A14" s="1842" t="s">
        <v>3321</v>
      </c>
      <c r="B14" s="1842"/>
      <c r="C14" s="1842"/>
      <c r="D14" s="1842"/>
      <c r="E14" s="1842"/>
      <c r="F14" s="1842"/>
      <c r="G14" s="1842"/>
      <c r="H14" s="2058"/>
      <c r="I14" s="2058"/>
      <c r="J14" s="2058"/>
      <c r="K14" s="2058"/>
    </row>
    <row r="15" spans="1:11" s="2244" customFormat="1" ht="15" customHeight="1" thickBot="1">
      <c r="B15" s="2421"/>
      <c r="C15" s="2421"/>
      <c r="D15" s="2421"/>
      <c r="E15" s="2421"/>
      <c r="F15" s="2421"/>
      <c r="G15" s="2422" t="s">
        <v>2534</v>
      </c>
    </row>
    <row r="16" spans="1:11" s="2239" customFormat="1" ht="18.75" customHeight="1">
      <c r="A16" s="5659" t="s">
        <v>3322</v>
      </c>
      <c r="B16" s="5660"/>
      <c r="C16" s="5663" t="s">
        <v>3323</v>
      </c>
      <c r="D16" s="5668" t="s">
        <v>1655</v>
      </c>
      <c r="E16" s="5670"/>
      <c r="F16" s="5671"/>
      <c r="G16" s="5666" t="s">
        <v>3315</v>
      </c>
    </row>
    <row r="17" spans="1:11" s="2239" customFormat="1">
      <c r="A17" s="5661"/>
      <c r="B17" s="5662"/>
      <c r="C17" s="5664"/>
      <c r="D17" s="2423" t="s">
        <v>3324</v>
      </c>
      <c r="E17" s="2423" t="s">
        <v>3325</v>
      </c>
      <c r="F17" s="2423" t="s">
        <v>3326</v>
      </c>
      <c r="G17" s="5667"/>
    </row>
    <row r="18" spans="1:11" s="2239" customFormat="1" ht="17.25" customHeight="1">
      <c r="A18" s="2046" t="s">
        <v>3217</v>
      </c>
      <c r="B18" s="2047"/>
      <c r="C18" s="2424">
        <v>14932</v>
      </c>
      <c r="D18" s="2425">
        <v>14240</v>
      </c>
      <c r="E18" s="2425">
        <v>428</v>
      </c>
      <c r="F18" s="2425">
        <v>14668</v>
      </c>
      <c r="G18" s="2425">
        <v>264</v>
      </c>
    </row>
    <row r="19" spans="1:11" s="2239" customFormat="1" ht="17.25" customHeight="1">
      <c r="A19" s="1392">
        <v>29</v>
      </c>
      <c r="B19" s="1393"/>
      <c r="C19" s="2424">
        <v>13474</v>
      </c>
      <c r="D19" s="2425">
        <v>12833</v>
      </c>
      <c r="E19" s="2425">
        <v>364</v>
      </c>
      <c r="F19" s="2425">
        <v>13197</v>
      </c>
      <c r="G19" s="2425">
        <v>277</v>
      </c>
    </row>
    <row r="20" spans="1:11" s="2239" customFormat="1" ht="17.25" customHeight="1">
      <c r="A20" s="1392">
        <v>30</v>
      </c>
      <c r="B20" s="1393"/>
      <c r="C20" s="2424">
        <v>14278</v>
      </c>
      <c r="D20" s="2425">
        <v>13495</v>
      </c>
      <c r="E20" s="2425">
        <v>416</v>
      </c>
      <c r="F20" s="2425">
        <v>13911</v>
      </c>
      <c r="G20" s="2425">
        <v>367</v>
      </c>
      <c r="H20" s="2429"/>
      <c r="I20" s="2206"/>
      <c r="J20" s="2206"/>
    </row>
    <row r="21" spans="1:11" s="2239" customFormat="1" ht="17.25" customHeight="1">
      <c r="A21" s="1392" t="s">
        <v>3282</v>
      </c>
      <c r="B21" s="1393"/>
      <c r="C21" s="2424">
        <v>13514</v>
      </c>
      <c r="D21" s="2426">
        <v>12768</v>
      </c>
      <c r="E21" s="2426">
        <v>399</v>
      </c>
      <c r="F21" s="2426">
        <v>13167</v>
      </c>
      <c r="G21" s="2426">
        <v>347</v>
      </c>
      <c r="H21" s="2429"/>
      <c r="I21" s="2206"/>
      <c r="J21" s="2206"/>
    </row>
    <row r="22" spans="1:11" ht="17.25" customHeight="1" thickBot="1">
      <c r="A22" s="2358">
        <v>2</v>
      </c>
      <c r="B22" s="1402"/>
      <c r="C22" s="2424">
        <v>7677</v>
      </c>
      <c r="D22" s="2425">
        <v>7419</v>
      </c>
      <c r="E22" s="2427">
        <v>252</v>
      </c>
      <c r="F22" s="2427">
        <v>7671</v>
      </c>
      <c r="G22" s="2427">
        <v>6</v>
      </c>
      <c r="H22" s="2430"/>
      <c r="I22" s="2429"/>
      <c r="J22" s="2431"/>
    </row>
    <row r="23" spans="1:11" ht="15" customHeight="1">
      <c r="A23" s="2432" t="s">
        <v>3327</v>
      </c>
      <c r="B23" s="2286"/>
      <c r="C23" s="2286"/>
      <c r="D23" s="2286"/>
      <c r="E23" s="2244"/>
      <c r="G23" s="1875" t="s">
        <v>3328</v>
      </c>
      <c r="H23" s="2239"/>
      <c r="I23" s="2239"/>
    </row>
    <row r="24" spans="1:11" ht="15" customHeight="1">
      <c r="A24" s="2381" t="s">
        <v>3312</v>
      </c>
      <c r="B24" s="2262"/>
      <c r="C24" s="2262"/>
      <c r="D24" s="2262"/>
      <c r="E24" s="2244"/>
      <c r="G24" s="2100"/>
      <c r="H24" s="2239"/>
      <c r="I24" s="2239"/>
    </row>
    <row r="25" spans="1:11" ht="15" customHeight="1">
      <c r="A25" s="2381" t="s">
        <v>3313</v>
      </c>
      <c r="B25" s="2262"/>
      <c r="C25" s="2262"/>
      <c r="D25" s="2262"/>
      <c r="E25" s="2244"/>
      <c r="G25" s="2100"/>
      <c r="H25" s="2239"/>
      <c r="I25" s="2239"/>
    </row>
    <row r="26" spans="1:11" s="2060" customFormat="1" ht="15" customHeight="1">
      <c r="A26" s="2058"/>
      <c r="B26" s="2058"/>
      <c r="C26" s="2058"/>
      <c r="D26" s="2058"/>
      <c r="E26" s="2058"/>
      <c r="F26" s="2058"/>
      <c r="G26" s="2058"/>
      <c r="H26" s="2239"/>
      <c r="I26" s="2239"/>
      <c r="J26" s="2058"/>
      <c r="K26" s="2058"/>
    </row>
    <row r="27" spans="1:11" s="2433" customFormat="1" ht="30" customHeight="1">
      <c r="A27" s="1842" t="s">
        <v>3329</v>
      </c>
      <c r="B27" s="1842"/>
      <c r="C27" s="1842"/>
      <c r="D27" s="1842"/>
      <c r="E27" s="1842"/>
      <c r="F27" s="1842"/>
      <c r="G27" s="2239"/>
    </row>
    <row r="28" spans="1:11" s="2434" customFormat="1" ht="15" customHeight="1" thickBot="1">
      <c r="A28" s="2244"/>
      <c r="B28" s="2244"/>
      <c r="C28" s="2244"/>
      <c r="D28" s="2244"/>
      <c r="E28" s="2244"/>
      <c r="G28" s="2422" t="s">
        <v>2534</v>
      </c>
    </row>
    <row r="29" spans="1:11" ht="18.75" customHeight="1">
      <c r="A29" s="5659" t="s">
        <v>1420</v>
      </c>
      <c r="B29" s="5660"/>
      <c r="C29" s="5663" t="s">
        <v>838</v>
      </c>
      <c r="D29" s="5665" t="s">
        <v>1655</v>
      </c>
      <c r="E29" s="5665"/>
      <c r="F29" s="5665"/>
      <c r="G29" s="5666" t="s">
        <v>3330</v>
      </c>
    </row>
    <row r="30" spans="1:11">
      <c r="A30" s="5661"/>
      <c r="B30" s="5662"/>
      <c r="C30" s="5664"/>
      <c r="D30" s="2423" t="s">
        <v>3213</v>
      </c>
      <c r="E30" s="2423" t="s">
        <v>3316</v>
      </c>
      <c r="F30" s="2423" t="s">
        <v>3303</v>
      </c>
      <c r="G30" s="5667"/>
    </row>
    <row r="31" spans="1:11" ht="16.5" customHeight="1">
      <c r="A31" s="2046" t="s">
        <v>3217</v>
      </c>
      <c r="B31" s="2047"/>
      <c r="C31" s="2424">
        <v>9587</v>
      </c>
      <c r="D31" s="2426">
        <v>7872</v>
      </c>
      <c r="E31" s="2426">
        <v>509</v>
      </c>
      <c r="F31" s="2426">
        <v>8381</v>
      </c>
      <c r="G31" s="2426">
        <v>1206</v>
      </c>
    </row>
    <row r="32" spans="1:11" ht="16.5" customHeight="1">
      <c r="A32" s="1392">
        <v>29</v>
      </c>
      <c r="B32" s="1393"/>
      <c r="C32" s="2424">
        <v>7985</v>
      </c>
      <c r="D32" s="2426">
        <v>6784</v>
      </c>
      <c r="E32" s="2426">
        <v>518</v>
      </c>
      <c r="F32" s="2426">
        <v>7302</v>
      </c>
      <c r="G32" s="2426">
        <v>683</v>
      </c>
    </row>
    <row r="33" spans="1:11" ht="16.5" customHeight="1">
      <c r="A33" s="1392">
        <v>30</v>
      </c>
      <c r="B33" s="1393"/>
      <c r="C33" s="2424">
        <v>8570</v>
      </c>
      <c r="D33" s="2426">
        <v>7132</v>
      </c>
      <c r="E33" s="2426">
        <v>611</v>
      </c>
      <c r="F33" s="2426">
        <v>7743</v>
      </c>
      <c r="G33" s="2426">
        <v>827</v>
      </c>
    </row>
    <row r="34" spans="1:11" ht="16.5" customHeight="1">
      <c r="A34" s="1392" t="s">
        <v>3282</v>
      </c>
      <c r="B34" s="1393"/>
      <c r="C34" s="2424">
        <v>8484</v>
      </c>
      <c r="D34" s="2426">
        <v>6965</v>
      </c>
      <c r="E34" s="2426">
        <v>479</v>
      </c>
      <c r="F34" s="2426">
        <v>7444</v>
      </c>
      <c r="G34" s="2426">
        <v>1040</v>
      </c>
    </row>
    <row r="35" spans="1:11" ht="16.5" customHeight="1" thickBot="1">
      <c r="A35" s="2358">
        <v>2</v>
      </c>
      <c r="B35" s="1402"/>
      <c r="C35" s="2424">
        <v>4295</v>
      </c>
      <c r="D35" s="2425">
        <v>3396</v>
      </c>
      <c r="E35" s="2427">
        <v>282</v>
      </c>
      <c r="F35" s="2427">
        <v>3678</v>
      </c>
      <c r="G35" s="2427">
        <v>617</v>
      </c>
    </row>
    <row r="36" spans="1:11" ht="15" customHeight="1">
      <c r="A36" s="1991" t="s">
        <v>3331</v>
      </c>
      <c r="B36" s="2286"/>
      <c r="C36" s="2286"/>
      <c r="D36" s="2286"/>
      <c r="F36" s="2286"/>
      <c r="G36" s="1875" t="s">
        <v>3332</v>
      </c>
    </row>
    <row r="37" spans="1:11" ht="15" customHeight="1">
      <c r="A37" s="2381" t="s">
        <v>3333</v>
      </c>
      <c r="B37" s="2262"/>
      <c r="C37" s="2262"/>
      <c r="D37" s="2262"/>
      <c r="F37" s="2262"/>
      <c r="G37" s="2100"/>
    </row>
    <row r="38" spans="1:11" ht="15" customHeight="1">
      <c r="A38" s="2381" t="s">
        <v>3320</v>
      </c>
      <c r="B38" s="2262"/>
      <c r="C38" s="2262"/>
      <c r="D38" s="2262"/>
      <c r="F38" s="2262"/>
      <c r="G38" s="2100"/>
    </row>
    <row r="39" spans="1:11" ht="15" customHeight="1">
      <c r="A39" s="2098"/>
      <c r="B39" s="2262"/>
      <c r="C39" s="2262"/>
      <c r="D39" s="2262"/>
      <c r="F39" s="2262"/>
      <c r="G39" s="2100"/>
    </row>
    <row r="40" spans="1:11" s="2060" customFormat="1" ht="15" customHeight="1">
      <c r="A40" s="2058"/>
      <c r="B40" s="2058"/>
      <c r="C40" s="2058"/>
      <c r="D40" s="2058"/>
      <c r="E40" s="2058"/>
      <c r="F40" s="2058"/>
      <c r="G40" s="2058"/>
      <c r="H40" s="2239"/>
      <c r="I40" s="2239"/>
      <c r="J40" s="2058"/>
      <c r="K40" s="2058"/>
    </row>
    <row r="41" spans="1:11" s="2433" customFormat="1" ht="30" customHeight="1">
      <c r="A41" s="1842" t="s">
        <v>3334</v>
      </c>
      <c r="B41" s="1842"/>
      <c r="C41" s="1842"/>
      <c r="D41" s="1842"/>
      <c r="E41" s="1842"/>
      <c r="F41" s="1842"/>
      <c r="G41" s="2239"/>
    </row>
    <row r="42" spans="1:11" s="2434" customFormat="1" ht="15" customHeight="1" thickBot="1">
      <c r="A42" s="2244"/>
      <c r="B42" s="2244"/>
      <c r="C42" s="2244"/>
      <c r="G42" s="2422" t="s">
        <v>2534</v>
      </c>
    </row>
    <row r="43" spans="1:11" ht="18.75" customHeight="1">
      <c r="A43" s="5659" t="s">
        <v>1420</v>
      </c>
      <c r="B43" s="5660"/>
      <c r="C43" s="5668" t="s">
        <v>3335</v>
      </c>
      <c r="D43" s="5665" t="s">
        <v>1655</v>
      </c>
      <c r="E43" s="5665"/>
      <c r="F43" s="5665"/>
      <c r="G43" s="5666" t="s">
        <v>3315</v>
      </c>
    </row>
    <row r="44" spans="1:11">
      <c r="A44" s="5661"/>
      <c r="B44" s="5662"/>
      <c r="C44" s="5669"/>
      <c r="D44" s="2423" t="s">
        <v>3213</v>
      </c>
      <c r="E44" s="2423" t="s">
        <v>3316</v>
      </c>
      <c r="F44" s="2423" t="s">
        <v>3303</v>
      </c>
      <c r="G44" s="5667"/>
    </row>
    <row r="45" spans="1:11" ht="16.5" customHeight="1">
      <c r="A45" s="2046" t="s">
        <v>3217</v>
      </c>
      <c r="B45" s="2047"/>
      <c r="C45" s="2424">
        <v>3064</v>
      </c>
      <c r="D45" s="2426">
        <v>1859</v>
      </c>
      <c r="E45" s="2426">
        <v>313</v>
      </c>
      <c r="F45" s="2426">
        <v>2172</v>
      </c>
      <c r="G45" s="2426">
        <v>892</v>
      </c>
    </row>
    <row r="46" spans="1:11" ht="16.5" customHeight="1">
      <c r="A46" s="1392">
        <v>29</v>
      </c>
      <c r="B46" s="1393"/>
      <c r="C46" s="2424">
        <v>2353</v>
      </c>
      <c r="D46" s="2426">
        <v>1807</v>
      </c>
      <c r="E46" s="2426">
        <v>204</v>
      </c>
      <c r="F46" s="2426">
        <v>2011</v>
      </c>
      <c r="G46" s="2426">
        <v>342</v>
      </c>
    </row>
    <row r="47" spans="1:11" ht="16.5" customHeight="1">
      <c r="A47" s="1392">
        <v>30</v>
      </c>
      <c r="B47" s="1393"/>
      <c r="C47" s="2424">
        <v>3420</v>
      </c>
      <c r="D47" s="2426">
        <v>2489</v>
      </c>
      <c r="E47" s="2426">
        <v>438</v>
      </c>
      <c r="F47" s="2426">
        <v>2927</v>
      </c>
      <c r="G47" s="2426">
        <v>493</v>
      </c>
    </row>
    <row r="48" spans="1:11" ht="16.5" customHeight="1">
      <c r="A48" s="1392" t="s">
        <v>3282</v>
      </c>
      <c r="B48" s="1393"/>
      <c r="C48" s="2424">
        <v>3286</v>
      </c>
      <c r="D48" s="2426">
        <v>2597</v>
      </c>
      <c r="E48" s="2426">
        <v>245</v>
      </c>
      <c r="F48" s="2426">
        <v>2842</v>
      </c>
      <c r="G48" s="2426">
        <v>444</v>
      </c>
    </row>
    <row r="49" spans="1:7" ht="16.5" customHeight="1" thickBot="1">
      <c r="A49" s="2358">
        <v>2</v>
      </c>
      <c r="B49" s="1402"/>
      <c r="C49" s="2435">
        <v>1882</v>
      </c>
      <c r="D49" s="2427">
        <v>1514</v>
      </c>
      <c r="E49" s="2427">
        <v>131</v>
      </c>
      <c r="F49" s="2427">
        <v>1645</v>
      </c>
      <c r="G49" s="2427">
        <v>237</v>
      </c>
    </row>
    <row r="50" spans="1:7" ht="16.5" customHeight="1">
      <c r="A50" s="2098" t="s">
        <v>3336</v>
      </c>
      <c r="B50" s="2436"/>
      <c r="C50" s="2426"/>
      <c r="D50" s="2425"/>
      <c r="E50" s="2425"/>
      <c r="F50" s="2425"/>
      <c r="G50" s="2437" t="s">
        <v>3337</v>
      </c>
    </row>
    <row r="51" spans="1:7" s="1878" customFormat="1" ht="15" customHeight="1">
      <c r="A51" s="2381" t="s">
        <v>3312</v>
      </c>
      <c r="B51" s="2098"/>
      <c r="C51" s="2098"/>
      <c r="D51" s="1880"/>
      <c r="E51" s="2098"/>
    </row>
    <row r="52" spans="1:7">
      <c r="A52" s="2381" t="s">
        <v>3313</v>
      </c>
    </row>
    <row r="53" spans="1:7">
      <c r="A53" s="2098"/>
    </row>
    <row r="54" spans="1:7">
      <c r="A54" s="2098"/>
    </row>
  </sheetData>
  <mergeCells count="16">
    <mergeCell ref="A3:B4"/>
    <mergeCell ref="C3:C4"/>
    <mergeCell ref="D3:F3"/>
    <mergeCell ref="G3:G4"/>
    <mergeCell ref="A16:B17"/>
    <mergeCell ref="C16:C17"/>
    <mergeCell ref="D16:F16"/>
    <mergeCell ref="G16:G17"/>
    <mergeCell ref="A29:B30"/>
    <mergeCell ref="C29:C30"/>
    <mergeCell ref="D29:F29"/>
    <mergeCell ref="G29:G30"/>
    <mergeCell ref="A43:B44"/>
    <mergeCell ref="C43:C44"/>
    <mergeCell ref="D43:F43"/>
    <mergeCell ref="G43:G44"/>
  </mergeCells>
  <phoneticPr fontId="2"/>
  <printOptions horizontalCentered="1"/>
  <pageMargins left="0.39370078740157483" right="0.39370078740157483" top="0.59055118110236227" bottom="0.59055118110236227" header="0.11811023622047245" footer="0.11811023622047245"/>
  <pageSetup paperSize="9" firstPageNumber="72" fitToHeight="0" orientation="portrait" r:id="rId1"/>
  <headerFooter alignWithMargins="0">
    <oddFooter>&amp;C&amp;"ＭＳ 明朝,標準"&amp;10&amp;P</oddFooter>
  </headerFooter>
  <rowBreaks count="1" manualBreakCount="1">
    <brk id="26" max="6"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3E521-0691-44CA-987A-FF8A097F3E3C}">
  <sheetPr>
    <pageSetUpPr fitToPage="1"/>
  </sheetPr>
  <dimension ref="A1:L43"/>
  <sheetViews>
    <sheetView view="pageBreakPreview" topLeftCell="A18" zoomScaleNormal="115" zoomScaleSheetLayoutView="100" workbookViewId="0">
      <selection activeCell="G31" sqref="G31"/>
    </sheetView>
  </sheetViews>
  <sheetFormatPr defaultColWidth="9" defaultRowHeight="13"/>
  <cols>
    <col min="1" max="2" width="9" style="2490"/>
    <col min="3" max="3" width="20.453125" style="2490" bestFit="1" customWidth="1"/>
    <col min="4" max="5" width="18.36328125" style="2490" bestFit="1" customWidth="1"/>
    <col min="6" max="6" width="18" style="2490" bestFit="1" customWidth="1"/>
    <col min="7" max="16384" width="9" style="2490"/>
  </cols>
  <sheetData>
    <row r="1" spans="1:12" s="2439" customFormat="1" ht="30" customHeight="1">
      <c r="A1" s="2438" t="s">
        <v>3338</v>
      </c>
      <c r="B1" s="2438"/>
      <c r="C1" s="2438"/>
      <c r="D1" s="2438"/>
      <c r="E1" s="2438"/>
      <c r="F1" s="2438"/>
    </row>
    <row r="2" spans="1:12" s="2440" customFormat="1" ht="15" customHeight="1" thickBot="1">
      <c r="F2" s="2441" t="s">
        <v>3339</v>
      </c>
    </row>
    <row r="3" spans="1:12" s="2442" customFormat="1" ht="18.75" customHeight="1">
      <c r="A3" s="5672" t="s">
        <v>3340</v>
      </c>
      <c r="B3" s="5673"/>
      <c r="C3" s="5676" t="s">
        <v>3341</v>
      </c>
      <c r="D3" s="5678" t="s">
        <v>3342</v>
      </c>
      <c r="E3" s="5679"/>
      <c r="F3" s="5679"/>
    </row>
    <row r="4" spans="1:12" s="2442" customFormat="1" ht="18.75" customHeight="1">
      <c r="A4" s="5674"/>
      <c r="B4" s="5675"/>
      <c r="C4" s="5677"/>
      <c r="D4" s="2443" t="s">
        <v>3343</v>
      </c>
      <c r="E4" s="2443" t="s">
        <v>3344</v>
      </c>
      <c r="F4" s="2444" t="s">
        <v>3027</v>
      </c>
    </row>
    <row r="5" spans="1:12" s="2442" customFormat="1" ht="16.5" customHeight="1">
      <c r="A5" s="2046" t="s">
        <v>3217</v>
      </c>
      <c r="B5" s="2047"/>
      <c r="C5" s="2445">
        <v>23445</v>
      </c>
      <c r="D5" s="2446">
        <v>2467</v>
      </c>
      <c r="E5" s="2446">
        <v>3761</v>
      </c>
      <c r="F5" s="2446">
        <v>6228</v>
      </c>
    </row>
    <row r="6" spans="1:12" s="2442" customFormat="1" ht="16.5" customHeight="1">
      <c r="A6" s="1392">
        <v>29</v>
      </c>
      <c r="B6" s="1393"/>
      <c r="C6" s="2445">
        <v>25365</v>
      </c>
      <c r="D6" s="2446">
        <v>1807</v>
      </c>
      <c r="E6" s="2446">
        <v>3101</v>
      </c>
      <c r="F6" s="2446">
        <v>4908</v>
      </c>
    </row>
    <row r="7" spans="1:12" s="2442" customFormat="1" ht="16.5" customHeight="1">
      <c r="A7" s="1392">
        <v>30</v>
      </c>
      <c r="B7" s="1393"/>
      <c r="C7" s="2445">
        <v>24894</v>
      </c>
      <c r="D7" s="2446">
        <v>2032</v>
      </c>
      <c r="E7" s="2446">
        <v>1918</v>
      </c>
      <c r="F7" s="2446">
        <v>3950</v>
      </c>
    </row>
    <row r="8" spans="1:12" s="2442" customFormat="1" ht="16.5" customHeight="1">
      <c r="A8" s="1392" t="s">
        <v>3282</v>
      </c>
      <c r="B8" s="1393"/>
      <c r="C8" s="2445">
        <v>24801</v>
      </c>
      <c r="D8" s="2446">
        <v>2139</v>
      </c>
      <c r="E8" s="2446">
        <v>1751</v>
      </c>
      <c r="F8" s="2446">
        <v>3890</v>
      </c>
    </row>
    <row r="9" spans="1:12" s="2442" customFormat="1" ht="16.5" customHeight="1" thickBot="1">
      <c r="A9" s="2358">
        <v>2</v>
      </c>
      <c r="B9" s="1402"/>
      <c r="C9" s="2447">
        <v>3968</v>
      </c>
      <c r="D9" s="2448">
        <v>611</v>
      </c>
      <c r="E9" s="2449">
        <v>23</v>
      </c>
      <c r="F9" s="2448">
        <v>634</v>
      </c>
    </row>
    <row r="10" spans="1:12" s="2440" customFormat="1" ht="15" customHeight="1">
      <c r="A10" s="2440" t="s">
        <v>3345</v>
      </c>
      <c r="F10" s="2450" t="s">
        <v>3346</v>
      </c>
    </row>
    <row r="11" spans="1:12" s="2451" customFormat="1" ht="15" customHeight="1"/>
    <row r="12" spans="1:12" s="2453" customFormat="1" ht="30" customHeight="1">
      <c r="A12" s="2452" t="s">
        <v>3347</v>
      </c>
      <c r="B12" s="2452"/>
      <c r="C12" s="2452"/>
      <c r="D12" s="2452"/>
      <c r="E12" s="2452"/>
      <c r="F12" s="2452"/>
    </row>
    <row r="13" spans="1:12" s="2454" customFormat="1" ht="15" customHeight="1" thickBot="1">
      <c r="E13" s="2455" t="s">
        <v>1996</v>
      </c>
      <c r="F13" s="2456"/>
    </row>
    <row r="14" spans="1:12" s="2460" customFormat="1" ht="18.75" customHeight="1">
      <c r="A14" s="5680" t="s">
        <v>3340</v>
      </c>
      <c r="B14" s="5681"/>
      <c r="C14" s="2457" t="s">
        <v>3348</v>
      </c>
      <c r="D14" s="2457" t="s">
        <v>3349</v>
      </c>
      <c r="E14" s="2458" t="s">
        <v>3330</v>
      </c>
      <c r="F14" s="2459"/>
    </row>
    <row r="15" spans="1:12" s="2460" customFormat="1" ht="18" customHeight="1">
      <c r="A15" s="2046" t="s">
        <v>3217</v>
      </c>
      <c r="B15" s="2047"/>
      <c r="C15" s="2461">
        <v>9773</v>
      </c>
      <c r="D15" s="2462">
        <v>8769</v>
      </c>
      <c r="E15" s="2462">
        <v>1004</v>
      </c>
      <c r="F15" s="2459"/>
      <c r="G15" s="2463"/>
      <c r="H15" s="2463"/>
      <c r="I15" s="2463"/>
      <c r="J15" s="2463"/>
      <c r="K15" s="2462"/>
      <c r="L15" s="2463"/>
    </row>
    <row r="16" spans="1:12" s="2460" customFormat="1" ht="18" customHeight="1">
      <c r="A16" s="1392">
        <v>29</v>
      </c>
      <c r="B16" s="1393"/>
      <c r="C16" s="2461">
        <v>8573</v>
      </c>
      <c r="D16" s="2464">
        <v>7742</v>
      </c>
      <c r="E16" s="2464">
        <v>831</v>
      </c>
      <c r="F16" s="2459"/>
      <c r="G16" s="2463"/>
      <c r="H16" s="2465"/>
      <c r="I16" s="2462"/>
      <c r="J16" s="2463"/>
      <c r="K16" s="2462"/>
      <c r="L16" s="2463"/>
    </row>
    <row r="17" spans="1:12" s="2460" customFormat="1" ht="18" customHeight="1">
      <c r="A17" s="1392">
        <v>30</v>
      </c>
      <c r="B17" s="1393"/>
      <c r="C17" s="2445">
        <v>10850</v>
      </c>
      <c r="D17" s="2446">
        <v>9870</v>
      </c>
      <c r="E17" s="2446">
        <v>980</v>
      </c>
      <c r="F17" s="2459"/>
      <c r="G17" s="2463"/>
      <c r="H17" s="2465"/>
      <c r="I17" s="2462"/>
      <c r="J17" s="2463"/>
      <c r="K17" s="2462"/>
      <c r="L17" s="2463"/>
    </row>
    <row r="18" spans="1:12" s="2460" customFormat="1" ht="18" customHeight="1">
      <c r="A18" s="1392" t="s">
        <v>3282</v>
      </c>
      <c r="B18" s="1393"/>
      <c r="C18" s="2445">
        <v>10741</v>
      </c>
      <c r="D18" s="2446">
        <v>10054</v>
      </c>
      <c r="E18" s="2446">
        <v>687</v>
      </c>
      <c r="F18" s="2459"/>
      <c r="G18" s="2463"/>
      <c r="H18" s="2465"/>
      <c r="I18" s="2462"/>
      <c r="J18" s="2463"/>
      <c r="K18" s="2462"/>
      <c r="L18" s="2463"/>
    </row>
    <row r="19" spans="1:12" s="2460" customFormat="1" ht="18" customHeight="1" thickBot="1">
      <c r="A19" s="2358">
        <v>2</v>
      </c>
      <c r="B19" s="1402"/>
      <c r="C19" s="2447">
        <v>3649</v>
      </c>
      <c r="D19" s="2448">
        <v>3337</v>
      </c>
      <c r="E19" s="2449">
        <v>312</v>
      </c>
      <c r="F19" s="2459"/>
      <c r="G19" s="2465"/>
      <c r="H19" s="2465"/>
      <c r="I19" s="2465"/>
      <c r="J19" s="2463"/>
      <c r="K19" s="2463"/>
      <c r="L19" s="2463"/>
    </row>
    <row r="20" spans="1:12" s="2454" customFormat="1" ht="15" customHeight="1">
      <c r="A20" s="2466" t="s">
        <v>3350</v>
      </c>
      <c r="B20" s="2466"/>
      <c r="C20" s="2466"/>
      <c r="D20" s="2467"/>
      <c r="E20" s="2455" t="s">
        <v>3351</v>
      </c>
      <c r="F20" s="2456"/>
      <c r="G20" s="2468"/>
      <c r="H20" s="2468"/>
      <c r="I20" s="2468"/>
      <c r="J20" s="2466"/>
      <c r="K20" s="2466"/>
      <c r="L20" s="2466"/>
    </row>
    <row r="21" spans="1:12" s="2451" customFormat="1" ht="15" customHeight="1"/>
    <row r="22" spans="1:12" s="2470" customFormat="1" ht="30" customHeight="1">
      <c r="A22" s="2469" t="s">
        <v>3352</v>
      </c>
      <c r="B22" s="2469"/>
      <c r="C22" s="2469"/>
      <c r="D22" s="2239"/>
      <c r="E22" s="2239"/>
    </row>
    <row r="23" spans="1:12" s="2471" customFormat="1" ht="15" customHeight="1" thickBot="1">
      <c r="B23" s="2472"/>
      <c r="C23" s="2472"/>
      <c r="D23" s="2472"/>
      <c r="E23" s="2473" t="s">
        <v>3353</v>
      </c>
    </row>
    <row r="24" spans="1:12" s="2475" customFormat="1" ht="18.75" customHeight="1">
      <c r="A24" s="5682" t="s">
        <v>3340</v>
      </c>
      <c r="B24" s="5683"/>
      <c r="C24" s="2474" t="s">
        <v>3348</v>
      </c>
      <c r="D24" s="2474" t="s">
        <v>3354</v>
      </c>
      <c r="E24" s="2474" t="s">
        <v>3330</v>
      </c>
    </row>
    <row r="25" spans="1:12" s="2475" customFormat="1" ht="18" customHeight="1">
      <c r="A25" s="2046" t="s">
        <v>3217</v>
      </c>
      <c r="B25" s="2047"/>
      <c r="C25" s="2476">
        <v>7641</v>
      </c>
      <c r="D25" s="2477">
        <v>7292</v>
      </c>
      <c r="E25" s="2477">
        <v>349</v>
      </c>
    </row>
    <row r="26" spans="1:12" s="2475" customFormat="1" ht="18" customHeight="1">
      <c r="A26" s="1392">
        <v>29</v>
      </c>
      <c r="B26" s="1393"/>
      <c r="C26" s="2476">
        <v>6825</v>
      </c>
      <c r="D26" s="2477">
        <v>6505</v>
      </c>
      <c r="E26" s="2477">
        <v>320</v>
      </c>
    </row>
    <row r="27" spans="1:12" s="2475" customFormat="1" ht="18" customHeight="1">
      <c r="A27" s="1392">
        <v>30</v>
      </c>
      <c r="B27" s="1393"/>
      <c r="C27" s="2476">
        <v>7385</v>
      </c>
      <c r="D27" s="2477">
        <v>7158</v>
      </c>
      <c r="E27" s="2477">
        <v>227</v>
      </c>
    </row>
    <row r="28" spans="1:12" s="2475" customFormat="1" ht="18" customHeight="1">
      <c r="A28" s="1392" t="s">
        <v>3282</v>
      </c>
      <c r="B28" s="1393"/>
      <c r="C28" s="2476">
        <v>7224</v>
      </c>
      <c r="D28" s="2477">
        <v>6958</v>
      </c>
      <c r="E28" s="2477">
        <v>266</v>
      </c>
    </row>
    <row r="29" spans="1:12" s="2480" customFormat="1" ht="15" customHeight="1" thickBot="1">
      <c r="A29" s="2358">
        <v>2</v>
      </c>
      <c r="B29" s="1402"/>
      <c r="C29" s="2478">
        <v>4804</v>
      </c>
      <c r="D29" s="2479">
        <v>4764</v>
      </c>
      <c r="E29" s="2479">
        <v>40</v>
      </c>
      <c r="F29" s="2475"/>
    </row>
    <row r="30" spans="1:12" s="2454" customFormat="1" ht="15" customHeight="1">
      <c r="A30" s="2454" t="s">
        <v>3355</v>
      </c>
      <c r="C30" s="2481"/>
      <c r="D30" s="2481"/>
      <c r="E30" s="2482" t="s">
        <v>3356</v>
      </c>
      <c r="F30" s="2483"/>
    </row>
    <row r="31" spans="1:12" s="2451" customFormat="1" ht="15" customHeight="1"/>
    <row r="32" spans="1:12" s="2470" customFormat="1" ht="30" customHeight="1">
      <c r="A32" s="2469" t="s">
        <v>3357</v>
      </c>
      <c r="B32" s="2469"/>
      <c r="C32" s="2469"/>
      <c r="D32" s="2239"/>
      <c r="E32" s="2239"/>
    </row>
    <row r="33" spans="1:12" s="2471" customFormat="1" ht="15" customHeight="1" thickBot="1">
      <c r="B33" s="2484"/>
      <c r="C33" s="2473" t="s">
        <v>3353</v>
      </c>
    </row>
    <row r="34" spans="1:12" s="2475" customFormat="1" ht="18.75" customHeight="1">
      <c r="A34" s="5682" t="s">
        <v>3340</v>
      </c>
      <c r="B34" s="5683"/>
      <c r="C34" s="2474" t="s">
        <v>3348</v>
      </c>
    </row>
    <row r="35" spans="1:12" s="2475" customFormat="1" ht="18.75" customHeight="1">
      <c r="A35" s="1392" t="s">
        <v>3358</v>
      </c>
      <c r="B35" s="1393"/>
      <c r="C35" s="2476">
        <v>1192</v>
      </c>
    </row>
    <row r="36" spans="1:12" s="2480" customFormat="1" ht="15" customHeight="1" thickBot="1">
      <c r="A36" s="2358">
        <v>2</v>
      </c>
      <c r="B36" s="1402"/>
      <c r="C36" s="2485">
        <v>1273</v>
      </c>
      <c r="D36" s="2475"/>
    </row>
    <row r="37" spans="1:12" s="2488" customFormat="1" ht="15" customHeight="1">
      <c r="A37" s="2454" t="s">
        <v>3359</v>
      </c>
      <c r="B37" s="2454"/>
      <c r="C37" s="2486"/>
      <c r="D37" s="2487"/>
    </row>
    <row r="38" spans="1:12" s="2488" customFormat="1" ht="15" customHeight="1">
      <c r="A38" s="2454"/>
      <c r="B38" s="2454"/>
      <c r="C38" s="2489" t="s">
        <v>3290</v>
      </c>
      <c r="D38" s="2487"/>
    </row>
    <row r="39" spans="1:12" s="2460" customFormat="1" ht="15" customHeight="1">
      <c r="F39" s="2475"/>
    </row>
    <row r="40" spans="1:12">
      <c r="E40" s="2491"/>
      <c r="G40" s="2465"/>
      <c r="H40" s="2465"/>
      <c r="I40" s="2465"/>
      <c r="J40" s="2492"/>
      <c r="K40" s="2492"/>
      <c r="L40" s="2492"/>
    </row>
    <row r="41" spans="1:12">
      <c r="G41" s="2493"/>
      <c r="H41" s="2492"/>
      <c r="I41" s="2493"/>
      <c r="J41" s="2492"/>
      <c r="K41" s="2492"/>
      <c r="L41" s="2492"/>
    </row>
    <row r="42" spans="1:12">
      <c r="G42" s="2492"/>
      <c r="H42" s="2492"/>
      <c r="I42" s="2492"/>
      <c r="J42" s="2492"/>
      <c r="K42" s="2492"/>
      <c r="L42" s="2492"/>
    </row>
    <row r="43" spans="1:12">
      <c r="G43" s="2492"/>
      <c r="H43" s="2492"/>
      <c r="I43" s="2492"/>
      <c r="J43" s="2492"/>
      <c r="K43" s="2492"/>
      <c r="L43" s="2492"/>
    </row>
  </sheetData>
  <mergeCells count="6">
    <mergeCell ref="A34:B34"/>
    <mergeCell ref="A3:B4"/>
    <mergeCell ref="C3:C4"/>
    <mergeCell ref="D3:F3"/>
    <mergeCell ref="A14:B14"/>
    <mergeCell ref="A24:B24"/>
  </mergeCells>
  <phoneticPr fontId="2"/>
  <printOptions horizontalCentered="1"/>
  <pageMargins left="0.39370078740157483" right="0.39370078740157483" top="0.59055118110236227" bottom="0.59055118110236227" header="0.11811023622047245" footer="0.11811023622047245"/>
  <pageSetup paperSize="9" firstPageNumber="72" fitToHeight="0" orientation="portrait" r:id="rId1"/>
  <headerFooter alignWithMargins="0">
    <oddFooter>&amp;C&amp;"ＭＳ 明朝,標準"&amp;10&amp;P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0AA03-7A73-4183-B73A-EBEA3904BB62}">
  <dimension ref="A1:L26"/>
  <sheetViews>
    <sheetView view="pageBreakPreview" topLeftCell="A13" zoomScaleNormal="100" zoomScaleSheetLayoutView="100" workbookViewId="0">
      <selection activeCell="J21" sqref="J21"/>
    </sheetView>
  </sheetViews>
  <sheetFormatPr defaultColWidth="9" defaultRowHeight="13"/>
  <cols>
    <col min="1" max="1" width="3.08984375" style="2501" customWidth="1"/>
    <col min="2" max="2" width="12.453125" style="2501" customWidth="1"/>
    <col min="3" max="10" width="8.90625" style="2501" customWidth="1"/>
    <col min="11" max="11" width="7.54296875" style="2501" customWidth="1"/>
    <col min="12" max="12" width="8.90625" style="2501" customWidth="1"/>
    <col min="13" max="16384" width="9" style="2501"/>
  </cols>
  <sheetData>
    <row r="1" spans="1:12" s="2496" customFormat="1" ht="30" customHeight="1">
      <c r="A1" s="2494" t="s">
        <v>3360</v>
      </c>
      <c r="B1" s="2494"/>
      <c r="C1" s="2494"/>
      <c r="D1" s="2494"/>
      <c r="E1" s="2494"/>
      <c r="F1" s="2494"/>
      <c r="G1" s="2495"/>
      <c r="H1" s="2495"/>
      <c r="I1" s="2495"/>
      <c r="J1" s="2495"/>
      <c r="K1" s="2495"/>
    </row>
    <row r="2" spans="1:12" s="2497" customFormat="1" ht="15" customHeight="1" thickBot="1">
      <c r="B2" s="2498"/>
      <c r="C2" s="2498"/>
      <c r="D2" s="2499"/>
      <c r="J2" s="2500"/>
      <c r="L2" s="2500" t="s">
        <v>3361</v>
      </c>
    </row>
    <row r="3" spans="1:12" ht="18.75" customHeight="1">
      <c r="A3" s="5692" t="s">
        <v>3362</v>
      </c>
      <c r="B3" s="5693"/>
      <c r="C3" s="5696" t="s">
        <v>2434</v>
      </c>
      <c r="D3" s="5697"/>
      <c r="E3" s="5696">
        <v>29</v>
      </c>
      <c r="F3" s="5697"/>
      <c r="G3" s="5696">
        <v>30</v>
      </c>
      <c r="H3" s="5697"/>
      <c r="I3" s="5696" t="s">
        <v>2016</v>
      </c>
      <c r="J3" s="5697"/>
      <c r="K3" s="5696">
        <v>2</v>
      </c>
      <c r="L3" s="5698"/>
    </row>
    <row r="4" spans="1:12" ht="18.75" customHeight="1">
      <c r="A4" s="5694"/>
      <c r="B4" s="5695"/>
      <c r="C4" s="2502" t="s">
        <v>3363</v>
      </c>
      <c r="D4" s="2503" t="s">
        <v>3364</v>
      </c>
      <c r="E4" s="2502" t="s">
        <v>3363</v>
      </c>
      <c r="F4" s="2503" t="s">
        <v>3364</v>
      </c>
      <c r="G4" s="2502" t="s">
        <v>3363</v>
      </c>
      <c r="H4" s="2503" t="s">
        <v>3364</v>
      </c>
      <c r="I4" s="2502" t="s">
        <v>3363</v>
      </c>
      <c r="J4" s="2503" t="s">
        <v>3364</v>
      </c>
      <c r="K4" s="2502" t="s">
        <v>3363</v>
      </c>
      <c r="L4" s="2503" t="s">
        <v>3364</v>
      </c>
    </row>
    <row r="5" spans="1:12" ht="33" customHeight="1">
      <c r="A5" s="5684" t="s">
        <v>3365</v>
      </c>
      <c r="B5" s="5685"/>
      <c r="C5" s="2504">
        <v>963</v>
      </c>
      <c r="D5" s="2504">
        <v>71718</v>
      </c>
      <c r="E5" s="2504">
        <v>839</v>
      </c>
      <c r="F5" s="2504">
        <v>68825</v>
      </c>
      <c r="G5" s="2504">
        <v>881</v>
      </c>
      <c r="H5" s="2504">
        <v>63256</v>
      </c>
      <c r="I5" s="2504">
        <v>758</v>
      </c>
      <c r="J5" s="2504">
        <v>57848</v>
      </c>
      <c r="K5" s="2505">
        <v>598</v>
      </c>
      <c r="L5" s="2505">
        <v>17063</v>
      </c>
    </row>
    <row r="6" spans="1:12" ht="33" customHeight="1">
      <c r="A6" s="5686" t="s">
        <v>3366</v>
      </c>
      <c r="B6" s="2506" t="s">
        <v>3173</v>
      </c>
      <c r="C6" s="2507">
        <v>86</v>
      </c>
      <c r="D6" s="2507">
        <v>35516</v>
      </c>
      <c r="E6" s="2507">
        <v>87</v>
      </c>
      <c r="F6" s="2507">
        <v>32421</v>
      </c>
      <c r="G6" s="2507">
        <v>101</v>
      </c>
      <c r="H6" s="2507">
        <v>27945</v>
      </c>
      <c r="I6" s="2507">
        <v>99</v>
      </c>
      <c r="J6" s="2507">
        <v>30668</v>
      </c>
      <c r="K6" s="2508">
        <v>28</v>
      </c>
      <c r="L6" s="2508">
        <v>5662</v>
      </c>
    </row>
    <row r="7" spans="1:12" ht="33" customHeight="1">
      <c r="A7" s="5687"/>
      <c r="B7" s="2509" t="s">
        <v>3367</v>
      </c>
      <c r="C7" s="2510">
        <v>15</v>
      </c>
      <c r="D7" s="2510">
        <v>7995</v>
      </c>
      <c r="E7" s="2510">
        <v>17</v>
      </c>
      <c r="F7" s="2510">
        <v>12415</v>
      </c>
      <c r="G7" s="2510">
        <v>16</v>
      </c>
      <c r="H7" s="2510">
        <v>10990</v>
      </c>
      <c r="I7" s="2510">
        <v>14</v>
      </c>
      <c r="J7" s="2510">
        <v>10796</v>
      </c>
      <c r="K7" s="2511">
        <v>3</v>
      </c>
      <c r="L7" s="2511">
        <v>1065</v>
      </c>
    </row>
    <row r="8" spans="1:12" ht="33" customHeight="1">
      <c r="A8" s="5687"/>
      <c r="B8" s="2509" t="s">
        <v>3368</v>
      </c>
      <c r="C8" s="2510">
        <v>6</v>
      </c>
      <c r="D8" s="2510">
        <v>7850</v>
      </c>
      <c r="E8" s="2510">
        <v>3</v>
      </c>
      <c r="F8" s="2510">
        <v>2325</v>
      </c>
      <c r="G8" s="2510">
        <v>6</v>
      </c>
      <c r="H8" s="2510">
        <v>4835</v>
      </c>
      <c r="I8" s="2510">
        <v>4</v>
      </c>
      <c r="J8" s="2510">
        <v>3855</v>
      </c>
      <c r="K8" s="2511">
        <v>1</v>
      </c>
      <c r="L8" s="2511">
        <v>522</v>
      </c>
    </row>
    <row r="9" spans="1:12" ht="33" customHeight="1">
      <c r="A9" s="5687"/>
      <c r="B9" s="2509" t="s">
        <v>3369</v>
      </c>
      <c r="C9" s="2510">
        <v>1</v>
      </c>
      <c r="D9" s="2510">
        <v>1400</v>
      </c>
      <c r="E9" s="2510">
        <v>2</v>
      </c>
      <c r="F9" s="2510">
        <v>1430</v>
      </c>
      <c r="G9" s="2510" t="s">
        <v>356</v>
      </c>
      <c r="H9" s="2510" t="s">
        <v>356</v>
      </c>
      <c r="I9" s="2510">
        <v>3</v>
      </c>
      <c r="J9" s="2510">
        <v>1571</v>
      </c>
      <c r="K9" s="2048" t="s">
        <v>356</v>
      </c>
      <c r="L9" s="2048" t="s">
        <v>356</v>
      </c>
    </row>
    <row r="10" spans="1:12" ht="33" customHeight="1">
      <c r="A10" s="5687"/>
      <c r="B10" s="2506" t="s">
        <v>3370</v>
      </c>
      <c r="C10" s="2510">
        <v>1</v>
      </c>
      <c r="D10" s="2510">
        <v>60</v>
      </c>
      <c r="E10" s="2510">
        <v>1</v>
      </c>
      <c r="F10" s="2510">
        <v>240</v>
      </c>
      <c r="G10" s="2510">
        <v>1</v>
      </c>
      <c r="H10" s="2510">
        <v>200</v>
      </c>
      <c r="I10" s="2510">
        <v>2</v>
      </c>
      <c r="J10" s="2510">
        <v>830</v>
      </c>
      <c r="K10" s="2048" t="s">
        <v>356</v>
      </c>
      <c r="L10" s="2048" t="s">
        <v>356</v>
      </c>
    </row>
    <row r="11" spans="1:12" ht="33" customHeight="1">
      <c r="A11" s="5687"/>
      <c r="B11" s="2506" t="s">
        <v>3371</v>
      </c>
      <c r="C11" s="2510">
        <v>1</v>
      </c>
      <c r="D11" s="2510">
        <v>445</v>
      </c>
      <c r="E11" s="2510">
        <v>2</v>
      </c>
      <c r="F11" s="2510">
        <v>750</v>
      </c>
      <c r="G11" s="2510">
        <v>1</v>
      </c>
      <c r="H11" s="2510">
        <v>600</v>
      </c>
      <c r="I11" s="2510" t="s">
        <v>356</v>
      </c>
      <c r="J11" s="2510" t="s">
        <v>356</v>
      </c>
      <c r="K11" s="2048" t="s">
        <v>356</v>
      </c>
      <c r="L11" s="2048" t="s">
        <v>356</v>
      </c>
    </row>
    <row r="12" spans="1:12" ht="33" customHeight="1">
      <c r="A12" s="5687"/>
      <c r="B12" s="2509" t="s">
        <v>3372</v>
      </c>
      <c r="C12" s="2510">
        <v>4</v>
      </c>
      <c r="D12" s="2510">
        <v>2030</v>
      </c>
      <c r="E12" s="2510" t="s">
        <v>356</v>
      </c>
      <c r="F12" s="2510" t="s">
        <v>356</v>
      </c>
      <c r="G12" s="2510" t="s">
        <v>356</v>
      </c>
      <c r="H12" s="2510" t="s">
        <v>356</v>
      </c>
      <c r="I12" s="2510" t="s">
        <v>356</v>
      </c>
      <c r="J12" s="2510" t="s">
        <v>356</v>
      </c>
      <c r="K12" s="2048" t="s">
        <v>356</v>
      </c>
      <c r="L12" s="2048" t="s">
        <v>356</v>
      </c>
    </row>
    <row r="13" spans="1:12" ht="33" customHeight="1">
      <c r="A13" s="5687"/>
      <c r="B13" s="2506" t="s">
        <v>3373</v>
      </c>
      <c r="C13" s="2510">
        <v>4</v>
      </c>
      <c r="D13" s="2510">
        <v>2328</v>
      </c>
      <c r="E13" s="2510">
        <v>12</v>
      </c>
      <c r="F13" s="2510">
        <v>5676</v>
      </c>
      <c r="G13" s="2510">
        <v>6</v>
      </c>
      <c r="H13" s="2510">
        <v>2180</v>
      </c>
      <c r="I13" s="2510">
        <v>6</v>
      </c>
      <c r="J13" s="2510">
        <v>2286</v>
      </c>
      <c r="K13" s="2511">
        <v>5</v>
      </c>
      <c r="L13" s="2511">
        <v>1152</v>
      </c>
    </row>
    <row r="14" spans="1:12" ht="33" customHeight="1">
      <c r="A14" s="5687"/>
      <c r="B14" s="2509" t="s">
        <v>3374</v>
      </c>
      <c r="C14" s="2510">
        <v>18</v>
      </c>
      <c r="D14" s="2510">
        <v>11569</v>
      </c>
      <c r="E14" s="2510">
        <v>9</v>
      </c>
      <c r="F14" s="2510">
        <v>6860</v>
      </c>
      <c r="G14" s="2510">
        <v>11</v>
      </c>
      <c r="H14" s="2510">
        <v>6130</v>
      </c>
      <c r="I14" s="2510">
        <v>10</v>
      </c>
      <c r="J14" s="2510">
        <v>8074</v>
      </c>
      <c r="K14" s="2511">
        <v>7</v>
      </c>
      <c r="L14" s="2511">
        <v>2402</v>
      </c>
    </row>
    <row r="15" spans="1:12" ht="33" customHeight="1">
      <c r="A15" s="5687"/>
      <c r="B15" s="2509" t="s">
        <v>3375</v>
      </c>
      <c r="C15" s="2510">
        <v>36</v>
      </c>
      <c r="D15" s="2510">
        <v>1839</v>
      </c>
      <c r="E15" s="2510">
        <v>41</v>
      </c>
      <c r="F15" s="2510">
        <v>2725</v>
      </c>
      <c r="G15" s="2510">
        <v>60</v>
      </c>
      <c r="H15" s="2510">
        <v>3010</v>
      </c>
      <c r="I15" s="2510">
        <v>60</v>
      </c>
      <c r="J15" s="2510">
        <v>3256</v>
      </c>
      <c r="K15" s="2511">
        <v>12</v>
      </c>
      <c r="L15" s="2511">
        <v>521</v>
      </c>
    </row>
    <row r="16" spans="1:12" ht="33" customHeight="1">
      <c r="A16" s="5688"/>
      <c r="B16" s="2509" t="s">
        <v>3376</v>
      </c>
      <c r="C16" s="2510" t="s">
        <v>356</v>
      </c>
      <c r="D16" s="2510" t="s">
        <v>356</v>
      </c>
      <c r="E16" s="2510" t="s">
        <v>356</v>
      </c>
      <c r="F16" s="2510" t="s">
        <v>356</v>
      </c>
      <c r="G16" s="2510" t="s">
        <v>356</v>
      </c>
      <c r="H16" s="2510" t="s">
        <v>356</v>
      </c>
      <c r="I16" s="2510" t="s">
        <v>356</v>
      </c>
      <c r="J16" s="2510" t="s">
        <v>356</v>
      </c>
      <c r="K16" s="2048" t="s">
        <v>356</v>
      </c>
      <c r="L16" s="2048" t="s">
        <v>356</v>
      </c>
    </row>
    <row r="17" spans="1:12" ht="40.25" customHeight="1">
      <c r="A17" s="5689" t="s">
        <v>3377</v>
      </c>
      <c r="B17" s="5690"/>
      <c r="C17" s="2512" t="s">
        <v>356</v>
      </c>
      <c r="D17" s="2510">
        <v>12297</v>
      </c>
      <c r="E17" s="2512" t="s">
        <v>356</v>
      </c>
      <c r="F17" s="2510">
        <v>10505</v>
      </c>
      <c r="G17" s="2512" t="s">
        <v>356</v>
      </c>
      <c r="H17" s="2510">
        <v>9978</v>
      </c>
      <c r="I17" s="2512" t="s">
        <v>356</v>
      </c>
      <c r="J17" s="2510">
        <v>4172</v>
      </c>
      <c r="K17" s="2048" t="s">
        <v>356</v>
      </c>
      <c r="L17" s="2511">
        <v>1344</v>
      </c>
    </row>
    <row r="18" spans="1:12" ht="33" customHeight="1">
      <c r="A18" s="5686" t="s">
        <v>3378</v>
      </c>
      <c r="B18" s="2506" t="s">
        <v>3173</v>
      </c>
      <c r="C18" s="2513">
        <v>877</v>
      </c>
      <c r="D18" s="2510">
        <v>23905</v>
      </c>
      <c r="E18" s="2513">
        <v>752</v>
      </c>
      <c r="F18" s="2510">
        <v>25899</v>
      </c>
      <c r="G18" s="2513">
        <v>780</v>
      </c>
      <c r="H18" s="2510">
        <v>25333</v>
      </c>
      <c r="I18" s="2513">
        <v>659</v>
      </c>
      <c r="J18" s="2510">
        <v>23008</v>
      </c>
      <c r="K18" s="2511">
        <v>570</v>
      </c>
      <c r="L18" s="2511">
        <v>10057</v>
      </c>
    </row>
    <row r="19" spans="1:12" ht="33" customHeight="1">
      <c r="A19" s="5687"/>
      <c r="B19" s="2514" t="s">
        <v>3379</v>
      </c>
      <c r="C19" s="2510">
        <v>421</v>
      </c>
      <c r="D19" s="2510">
        <v>7325</v>
      </c>
      <c r="E19" s="2510">
        <v>355</v>
      </c>
      <c r="F19" s="2510">
        <v>9516</v>
      </c>
      <c r="G19" s="2510">
        <v>399</v>
      </c>
      <c r="H19" s="2510">
        <v>12176</v>
      </c>
      <c r="I19" s="2510">
        <v>384</v>
      </c>
      <c r="J19" s="2510">
        <v>11881</v>
      </c>
      <c r="K19" s="2511">
        <v>267</v>
      </c>
      <c r="L19" s="2511">
        <v>3388</v>
      </c>
    </row>
    <row r="20" spans="1:12" ht="33" customHeight="1">
      <c r="A20" s="5687"/>
      <c r="B20" s="2514" t="s">
        <v>3380</v>
      </c>
      <c r="C20" s="2510">
        <v>426</v>
      </c>
      <c r="D20" s="2510">
        <v>13032</v>
      </c>
      <c r="E20" s="2510">
        <v>317</v>
      </c>
      <c r="F20" s="2510">
        <v>8262</v>
      </c>
      <c r="G20" s="2510">
        <v>330</v>
      </c>
      <c r="H20" s="2510">
        <v>7668</v>
      </c>
      <c r="I20" s="2510">
        <v>210</v>
      </c>
      <c r="J20" s="2510">
        <v>6143</v>
      </c>
      <c r="K20" s="2511">
        <v>252</v>
      </c>
      <c r="L20" s="2511">
        <v>4082</v>
      </c>
    </row>
    <row r="21" spans="1:12" ht="33" customHeight="1" thickBot="1">
      <c r="A21" s="5691"/>
      <c r="B21" s="2515" t="s">
        <v>3381</v>
      </c>
      <c r="C21" s="2516">
        <v>30</v>
      </c>
      <c r="D21" s="2516">
        <v>3548</v>
      </c>
      <c r="E21" s="2516">
        <v>80</v>
      </c>
      <c r="F21" s="2516">
        <v>8121</v>
      </c>
      <c r="G21" s="2516">
        <v>51</v>
      </c>
      <c r="H21" s="2516">
        <v>5489</v>
      </c>
      <c r="I21" s="2516">
        <v>65</v>
      </c>
      <c r="J21" s="2516">
        <v>4984</v>
      </c>
      <c r="K21" s="2517">
        <v>51</v>
      </c>
      <c r="L21" s="2517">
        <v>2587</v>
      </c>
    </row>
    <row r="22" spans="1:12" s="2497" customFormat="1" ht="15" customHeight="1">
      <c r="A22" s="2518"/>
      <c r="B22" s="2518"/>
      <c r="C22" s="1991"/>
      <c r="D22" s="2519"/>
      <c r="E22" s="2519"/>
      <c r="G22" s="2519"/>
      <c r="H22" s="2519"/>
      <c r="J22" s="2519"/>
      <c r="L22" s="2520" t="s">
        <v>3382</v>
      </c>
    </row>
    <row r="23" spans="1:12" s="2497" customFormat="1" ht="15" customHeight="1">
      <c r="A23" s="2518"/>
    </row>
    <row r="26" spans="1:12">
      <c r="D26" s="2521"/>
    </row>
  </sheetData>
  <mergeCells count="10">
    <mergeCell ref="C3:D3"/>
    <mergeCell ref="E3:F3"/>
    <mergeCell ref="G3:H3"/>
    <mergeCell ref="I3:J3"/>
    <mergeCell ref="K3:L3"/>
    <mergeCell ref="A5:B5"/>
    <mergeCell ref="A6:A16"/>
    <mergeCell ref="A17:B17"/>
    <mergeCell ref="A18:A21"/>
    <mergeCell ref="A3:B4"/>
  </mergeCells>
  <phoneticPr fontId="2"/>
  <printOptions horizontalCentered="1"/>
  <pageMargins left="0.39370078740157483" right="0.39370078740157483" top="0.59055118110236227" bottom="0.59055118110236227" header="0.11811023622047245" footer="0.11811023622047245"/>
  <pageSetup paperSize="9" scale="93" firstPageNumber="72" fitToWidth="0" fitToHeight="0" orientation="portrait" r:id="rId1"/>
  <headerFooter alignWithMargins="0">
    <oddFooter>&amp;C&amp;"ＭＳ 明朝,標準"&amp;10&amp;P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D2229-F702-43B5-A4AA-0BF1E4DF6A2D}">
  <dimension ref="A1:L26"/>
  <sheetViews>
    <sheetView view="pageBreakPreview" topLeftCell="A14" zoomScaleNormal="100" zoomScaleSheetLayoutView="100" workbookViewId="0">
      <selection activeCell="E22" sqref="E21:E22"/>
    </sheetView>
  </sheetViews>
  <sheetFormatPr defaultColWidth="9" defaultRowHeight="13"/>
  <cols>
    <col min="1" max="1" width="3.08984375" style="2501" customWidth="1"/>
    <col min="2" max="2" width="12.453125" style="2501" customWidth="1"/>
    <col min="3" max="10" width="8.90625" style="2501" customWidth="1"/>
    <col min="11" max="11" width="7.54296875" style="2501" customWidth="1"/>
    <col min="12" max="12" width="8.90625" style="2501" customWidth="1"/>
    <col min="13" max="16384" width="9" style="2501"/>
  </cols>
  <sheetData>
    <row r="1" spans="1:12" s="2496" customFormat="1" ht="30" customHeight="1">
      <c r="A1" s="2494" t="s">
        <v>3383</v>
      </c>
      <c r="B1" s="2494"/>
      <c r="C1" s="2494"/>
      <c r="D1" s="2494"/>
      <c r="E1" s="2494"/>
      <c r="F1" s="2494"/>
      <c r="G1" s="2495"/>
      <c r="H1" s="2495"/>
      <c r="I1" s="2495"/>
      <c r="J1" s="2495"/>
      <c r="K1" s="2495"/>
    </row>
    <row r="2" spans="1:12" s="2497" customFormat="1" ht="15" customHeight="1" thickBot="1">
      <c r="B2" s="2498"/>
      <c r="C2" s="2498"/>
      <c r="D2" s="2499"/>
      <c r="J2" s="2500"/>
      <c r="L2" s="2500" t="s">
        <v>3361</v>
      </c>
    </row>
    <row r="3" spans="1:12" ht="18.75" customHeight="1">
      <c r="A3" s="5692" t="s">
        <v>3362</v>
      </c>
      <c r="B3" s="5693"/>
      <c r="C3" s="5696" t="s">
        <v>2434</v>
      </c>
      <c r="D3" s="5697"/>
      <c r="E3" s="5696">
        <v>29</v>
      </c>
      <c r="F3" s="5697"/>
      <c r="G3" s="5696">
        <v>30</v>
      </c>
      <c r="H3" s="5697"/>
      <c r="I3" s="5696" t="s">
        <v>2016</v>
      </c>
      <c r="J3" s="5697"/>
      <c r="K3" s="5696">
        <v>2</v>
      </c>
      <c r="L3" s="5698"/>
    </row>
    <row r="4" spans="1:12" ht="18.75" customHeight="1">
      <c r="A4" s="5694"/>
      <c r="B4" s="5695"/>
      <c r="C4" s="2502" t="s">
        <v>3363</v>
      </c>
      <c r="D4" s="2503" t="s">
        <v>3364</v>
      </c>
      <c r="E4" s="2502" t="s">
        <v>3363</v>
      </c>
      <c r="F4" s="2503" t="s">
        <v>3364</v>
      </c>
      <c r="G4" s="2502" t="s">
        <v>3363</v>
      </c>
      <c r="H4" s="2503" t="s">
        <v>3364</v>
      </c>
      <c r="I4" s="2502" t="s">
        <v>3363</v>
      </c>
      <c r="J4" s="2503" t="s">
        <v>3364</v>
      </c>
      <c r="K4" s="2502" t="s">
        <v>3363</v>
      </c>
      <c r="L4" s="2503" t="s">
        <v>3364</v>
      </c>
    </row>
    <row r="5" spans="1:12" ht="33" customHeight="1">
      <c r="A5" s="5684" t="s">
        <v>3365</v>
      </c>
      <c r="B5" s="5685"/>
      <c r="C5" s="2504">
        <v>927</v>
      </c>
      <c r="D5" s="2504">
        <v>19435</v>
      </c>
      <c r="E5" s="2504">
        <v>1010</v>
      </c>
      <c r="F5" s="2504">
        <v>21950</v>
      </c>
      <c r="G5" s="2504">
        <v>950</v>
      </c>
      <c r="H5" s="2504">
        <v>18742</v>
      </c>
      <c r="I5" s="2504">
        <v>921</v>
      </c>
      <c r="J5" s="2504">
        <v>19755</v>
      </c>
      <c r="K5" s="2522">
        <v>561</v>
      </c>
      <c r="L5" s="2522">
        <v>9611</v>
      </c>
    </row>
    <row r="6" spans="1:12" ht="33" customHeight="1">
      <c r="A6" s="5686" t="s">
        <v>3366</v>
      </c>
      <c r="B6" s="2506" t="s">
        <v>3173</v>
      </c>
      <c r="C6" s="2507">
        <v>135</v>
      </c>
      <c r="D6" s="2507">
        <v>5453</v>
      </c>
      <c r="E6" s="2507">
        <v>131</v>
      </c>
      <c r="F6" s="2507">
        <v>6006</v>
      </c>
      <c r="G6" s="2507">
        <v>121</v>
      </c>
      <c r="H6" s="2507">
        <v>4341</v>
      </c>
      <c r="I6" s="2507">
        <v>134</v>
      </c>
      <c r="J6" s="2507">
        <v>5795</v>
      </c>
      <c r="K6" s="2523">
        <v>51</v>
      </c>
      <c r="L6" s="2523">
        <v>813</v>
      </c>
    </row>
    <row r="7" spans="1:12" ht="33" customHeight="1">
      <c r="A7" s="5687"/>
      <c r="B7" s="2509" t="s">
        <v>3367</v>
      </c>
      <c r="C7" s="2510">
        <v>1</v>
      </c>
      <c r="D7" s="2510">
        <v>200</v>
      </c>
      <c r="E7" s="2510">
        <v>1</v>
      </c>
      <c r="F7" s="2510">
        <v>200</v>
      </c>
      <c r="G7" s="2510">
        <v>1</v>
      </c>
      <c r="H7" s="2510">
        <v>250</v>
      </c>
      <c r="I7" s="2510">
        <v>1</v>
      </c>
      <c r="J7" s="2510">
        <v>200</v>
      </c>
      <c r="K7" s="2524" t="s">
        <v>356</v>
      </c>
      <c r="L7" s="2524" t="s">
        <v>356</v>
      </c>
    </row>
    <row r="8" spans="1:12" ht="33" customHeight="1">
      <c r="A8" s="5687"/>
      <c r="B8" s="2509" t="s">
        <v>3368</v>
      </c>
      <c r="C8" s="2510" t="s">
        <v>356</v>
      </c>
      <c r="D8" s="2510" t="s">
        <v>356</v>
      </c>
      <c r="E8" s="2510" t="s">
        <v>356</v>
      </c>
      <c r="F8" s="2510" t="s">
        <v>356</v>
      </c>
      <c r="G8" s="2510" t="s">
        <v>356</v>
      </c>
      <c r="H8" s="2510" t="s">
        <v>356</v>
      </c>
      <c r="I8" s="2510" t="s">
        <v>356</v>
      </c>
      <c r="J8" s="2510" t="s">
        <v>356</v>
      </c>
      <c r="K8" s="2524" t="s">
        <v>356</v>
      </c>
      <c r="L8" s="2524" t="s">
        <v>356</v>
      </c>
    </row>
    <row r="9" spans="1:12" ht="33" customHeight="1">
      <c r="A9" s="5687"/>
      <c r="B9" s="2509" t="s">
        <v>3369</v>
      </c>
      <c r="C9" s="2510" t="s">
        <v>356</v>
      </c>
      <c r="D9" s="2510" t="s">
        <v>356</v>
      </c>
      <c r="E9" s="2510" t="s">
        <v>356</v>
      </c>
      <c r="F9" s="2510" t="s">
        <v>356</v>
      </c>
      <c r="G9" s="2510" t="s">
        <v>356</v>
      </c>
      <c r="H9" s="2510" t="s">
        <v>356</v>
      </c>
      <c r="I9" s="2510" t="s">
        <v>356</v>
      </c>
      <c r="J9" s="2510" t="s">
        <v>356</v>
      </c>
      <c r="K9" s="2048" t="s">
        <v>356</v>
      </c>
      <c r="L9" s="2048" t="s">
        <v>356</v>
      </c>
    </row>
    <row r="10" spans="1:12" ht="33" customHeight="1">
      <c r="A10" s="5687"/>
      <c r="B10" s="2506" t="s">
        <v>3370</v>
      </c>
      <c r="C10" s="2510" t="s">
        <v>356</v>
      </c>
      <c r="D10" s="2510" t="s">
        <v>356</v>
      </c>
      <c r="E10" s="2510">
        <v>1</v>
      </c>
      <c r="F10" s="2510">
        <v>270</v>
      </c>
      <c r="G10" s="2510" t="s">
        <v>356</v>
      </c>
      <c r="H10" s="2510" t="s">
        <v>356</v>
      </c>
      <c r="I10" s="2510" t="s">
        <v>356</v>
      </c>
      <c r="J10" s="2510" t="s">
        <v>356</v>
      </c>
      <c r="K10" s="2048" t="s">
        <v>356</v>
      </c>
      <c r="L10" s="2048" t="s">
        <v>356</v>
      </c>
    </row>
    <row r="11" spans="1:12" ht="33" customHeight="1">
      <c r="A11" s="5687"/>
      <c r="B11" s="2506" t="s">
        <v>3371</v>
      </c>
      <c r="C11" s="2510" t="s">
        <v>356</v>
      </c>
      <c r="D11" s="2510" t="s">
        <v>356</v>
      </c>
      <c r="E11" s="2510" t="s">
        <v>356</v>
      </c>
      <c r="F11" s="2510" t="s">
        <v>356</v>
      </c>
      <c r="G11" s="2510" t="s">
        <v>356</v>
      </c>
      <c r="H11" s="2510" t="s">
        <v>356</v>
      </c>
      <c r="I11" s="2510" t="s">
        <v>356</v>
      </c>
      <c r="J11" s="2510" t="s">
        <v>356</v>
      </c>
      <c r="K11" s="2048" t="s">
        <v>356</v>
      </c>
      <c r="L11" s="2048" t="s">
        <v>356</v>
      </c>
    </row>
    <row r="12" spans="1:12" ht="33" customHeight="1">
      <c r="A12" s="5687"/>
      <c r="B12" s="2509" t="s">
        <v>3372</v>
      </c>
      <c r="C12" s="2510">
        <v>1</v>
      </c>
      <c r="D12" s="2510">
        <v>690</v>
      </c>
      <c r="E12" s="2510">
        <v>1</v>
      </c>
      <c r="F12" s="2510">
        <v>650</v>
      </c>
      <c r="G12" s="2510">
        <v>1</v>
      </c>
      <c r="H12" s="2510">
        <v>700</v>
      </c>
      <c r="I12" s="2510">
        <v>2</v>
      </c>
      <c r="J12" s="2510">
        <v>660</v>
      </c>
      <c r="K12" s="2048" t="s">
        <v>356</v>
      </c>
      <c r="L12" s="2048" t="s">
        <v>356</v>
      </c>
    </row>
    <row r="13" spans="1:12" ht="33" customHeight="1">
      <c r="A13" s="5687"/>
      <c r="B13" s="2506" t="s">
        <v>3373</v>
      </c>
      <c r="C13" s="2510">
        <v>4</v>
      </c>
      <c r="D13" s="2510">
        <v>1000</v>
      </c>
      <c r="E13" s="2510">
        <v>4</v>
      </c>
      <c r="F13" s="2510">
        <v>1500</v>
      </c>
      <c r="G13" s="2510">
        <v>2</v>
      </c>
      <c r="H13" s="2510">
        <v>600</v>
      </c>
      <c r="I13" s="2510">
        <v>7</v>
      </c>
      <c r="J13" s="2510">
        <v>1866</v>
      </c>
      <c r="K13" s="2524" t="s">
        <v>356</v>
      </c>
      <c r="L13" s="2524" t="s">
        <v>356</v>
      </c>
    </row>
    <row r="14" spans="1:12" ht="33" customHeight="1">
      <c r="A14" s="5687"/>
      <c r="B14" s="2509" t="s">
        <v>3374</v>
      </c>
      <c r="C14" s="2510">
        <v>14</v>
      </c>
      <c r="D14" s="2510">
        <v>1780</v>
      </c>
      <c r="E14" s="2510">
        <v>10</v>
      </c>
      <c r="F14" s="2510">
        <v>2130</v>
      </c>
      <c r="G14" s="2510">
        <v>11</v>
      </c>
      <c r="H14" s="2510">
        <v>1669</v>
      </c>
      <c r="I14" s="2510">
        <v>12</v>
      </c>
      <c r="J14" s="2510">
        <v>1902</v>
      </c>
      <c r="K14" s="2524">
        <v>3</v>
      </c>
      <c r="L14" s="2524">
        <v>190</v>
      </c>
    </row>
    <row r="15" spans="1:12" ht="33" customHeight="1">
      <c r="A15" s="5687"/>
      <c r="B15" s="2509" t="s">
        <v>3375</v>
      </c>
      <c r="C15" s="2510">
        <v>7</v>
      </c>
      <c r="D15" s="2510">
        <v>200</v>
      </c>
      <c r="E15" s="2510">
        <v>15</v>
      </c>
      <c r="F15" s="2510">
        <v>317</v>
      </c>
      <c r="G15" s="2510">
        <v>15</v>
      </c>
      <c r="H15" s="2510">
        <v>360</v>
      </c>
      <c r="I15" s="2510">
        <v>15</v>
      </c>
      <c r="J15" s="2510">
        <v>270</v>
      </c>
      <c r="K15" s="2524" t="s">
        <v>356</v>
      </c>
      <c r="L15" s="2524" t="s">
        <v>356</v>
      </c>
    </row>
    <row r="16" spans="1:12" ht="33" customHeight="1">
      <c r="A16" s="5688"/>
      <c r="B16" s="2509" t="s">
        <v>3376</v>
      </c>
      <c r="C16" s="2510">
        <v>108</v>
      </c>
      <c r="D16" s="2510">
        <v>1583</v>
      </c>
      <c r="E16" s="2510">
        <v>99</v>
      </c>
      <c r="F16" s="2510">
        <v>939</v>
      </c>
      <c r="G16" s="2510">
        <v>91</v>
      </c>
      <c r="H16" s="2510">
        <v>762</v>
      </c>
      <c r="I16" s="2510">
        <v>97</v>
      </c>
      <c r="J16" s="2510">
        <v>897</v>
      </c>
      <c r="K16" s="2048">
        <v>48</v>
      </c>
      <c r="L16" s="2048">
        <v>623</v>
      </c>
    </row>
    <row r="17" spans="1:12" ht="40.25" customHeight="1">
      <c r="A17" s="5689" t="s">
        <v>3377</v>
      </c>
      <c r="B17" s="5690"/>
      <c r="C17" s="2512">
        <v>50</v>
      </c>
      <c r="D17" s="2510">
        <v>590</v>
      </c>
      <c r="E17" s="2512">
        <v>19</v>
      </c>
      <c r="F17" s="2510">
        <v>628</v>
      </c>
      <c r="G17" s="2512">
        <v>40</v>
      </c>
      <c r="H17" s="2510">
        <v>583</v>
      </c>
      <c r="I17" s="2512">
        <v>27</v>
      </c>
      <c r="J17" s="2510">
        <v>513</v>
      </c>
      <c r="K17" s="2048" t="s">
        <v>356</v>
      </c>
      <c r="L17" s="2524" t="s">
        <v>356</v>
      </c>
    </row>
    <row r="18" spans="1:12" ht="33" customHeight="1">
      <c r="A18" s="5686" t="s">
        <v>3378</v>
      </c>
      <c r="B18" s="2506" t="s">
        <v>3173</v>
      </c>
      <c r="C18" s="2513">
        <v>742</v>
      </c>
      <c r="D18" s="2510">
        <v>13392</v>
      </c>
      <c r="E18" s="2513">
        <v>860</v>
      </c>
      <c r="F18" s="2510">
        <v>15316</v>
      </c>
      <c r="G18" s="2513">
        <v>789</v>
      </c>
      <c r="H18" s="2510">
        <v>13818</v>
      </c>
      <c r="I18" s="2513">
        <v>760</v>
      </c>
      <c r="J18" s="2510">
        <v>13447</v>
      </c>
      <c r="K18" s="2524">
        <v>510</v>
      </c>
      <c r="L18" s="2524">
        <v>8798</v>
      </c>
    </row>
    <row r="19" spans="1:12" ht="33" customHeight="1">
      <c r="A19" s="5687"/>
      <c r="B19" s="2514" t="s">
        <v>3379</v>
      </c>
      <c r="C19" s="2510">
        <v>427</v>
      </c>
      <c r="D19" s="2510">
        <v>7530</v>
      </c>
      <c r="E19" s="2510">
        <v>545</v>
      </c>
      <c r="F19" s="2510">
        <v>8813</v>
      </c>
      <c r="G19" s="2510">
        <v>535</v>
      </c>
      <c r="H19" s="2510">
        <v>8370</v>
      </c>
      <c r="I19" s="2510">
        <v>491</v>
      </c>
      <c r="J19" s="2510">
        <v>7625</v>
      </c>
      <c r="K19" s="2524">
        <v>311</v>
      </c>
      <c r="L19" s="2524">
        <v>5208</v>
      </c>
    </row>
    <row r="20" spans="1:12" ht="33" customHeight="1">
      <c r="A20" s="5687"/>
      <c r="B20" s="2514" t="s">
        <v>3380</v>
      </c>
      <c r="C20" s="2510">
        <v>260</v>
      </c>
      <c r="D20" s="2510">
        <v>4630</v>
      </c>
      <c r="E20" s="2510">
        <v>234</v>
      </c>
      <c r="F20" s="2510">
        <v>4277</v>
      </c>
      <c r="G20" s="2510">
        <v>185</v>
      </c>
      <c r="H20" s="2510">
        <v>3842</v>
      </c>
      <c r="I20" s="2510">
        <v>216</v>
      </c>
      <c r="J20" s="2510">
        <v>4177</v>
      </c>
      <c r="K20" s="2524">
        <v>158</v>
      </c>
      <c r="L20" s="2524">
        <v>2384</v>
      </c>
    </row>
    <row r="21" spans="1:12" ht="33" customHeight="1" thickBot="1">
      <c r="A21" s="5691"/>
      <c r="B21" s="2515" t="s">
        <v>3381</v>
      </c>
      <c r="C21" s="2516">
        <v>55</v>
      </c>
      <c r="D21" s="2516">
        <v>1232</v>
      </c>
      <c r="E21" s="2516">
        <v>81</v>
      </c>
      <c r="F21" s="2516">
        <v>2226</v>
      </c>
      <c r="G21" s="2516">
        <v>69</v>
      </c>
      <c r="H21" s="2516">
        <v>1606</v>
      </c>
      <c r="I21" s="2516">
        <v>53</v>
      </c>
      <c r="J21" s="2516">
        <v>1645</v>
      </c>
      <c r="K21" s="2051">
        <v>41</v>
      </c>
      <c r="L21" s="2051">
        <v>1206</v>
      </c>
    </row>
    <row r="22" spans="1:12" s="2497" customFormat="1" ht="15" customHeight="1">
      <c r="A22" s="2518"/>
      <c r="B22" s="2518"/>
      <c r="C22" s="1991"/>
      <c r="D22" s="2519"/>
      <c r="E22" s="2519"/>
      <c r="G22" s="2519"/>
      <c r="H22" s="2519"/>
      <c r="J22" s="2519"/>
      <c r="L22" s="2525" t="s">
        <v>3384</v>
      </c>
    </row>
    <row r="23" spans="1:12" s="2497" customFormat="1" ht="15" customHeight="1">
      <c r="A23" s="2518"/>
    </row>
    <row r="26" spans="1:12">
      <c r="D26" s="2521"/>
    </row>
  </sheetData>
  <mergeCells count="10">
    <mergeCell ref="C3:D3"/>
    <mergeCell ref="E3:F3"/>
    <mergeCell ref="G3:H3"/>
    <mergeCell ref="I3:J3"/>
    <mergeCell ref="K3:L3"/>
    <mergeCell ref="A5:B5"/>
    <mergeCell ref="A6:A16"/>
    <mergeCell ref="A17:B17"/>
    <mergeCell ref="A18:A21"/>
    <mergeCell ref="A3:B4"/>
  </mergeCells>
  <phoneticPr fontId="2"/>
  <printOptions horizontalCentered="1"/>
  <pageMargins left="0.39370078740157483" right="0.39370078740157483" top="0.59055118110236227" bottom="0.59055118110236227" header="0.11811023622047245" footer="0.11811023622047245"/>
  <pageSetup paperSize="9" scale="93" firstPageNumber="72" fitToWidth="0" fitToHeight="0" orientation="portrait" r:id="rId1"/>
  <headerFooter alignWithMargins="0">
    <oddFooter>&amp;C&amp;"ＭＳ 明朝,標準"&amp;10&amp;P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D8012-A238-4DB4-8C98-26858E2C7958}">
  <sheetPr>
    <pageSetUpPr fitToPage="1"/>
  </sheetPr>
  <dimension ref="A1:AE37"/>
  <sheetViews>
    <sheetView view="pageLayout" topLeftCell="A16" zoomScaleNormal="100" zoomScaleSheetLayoutView="100" workbookViewId="0">
      <selection activeCell="J21" sqref="J21"/>
    </sheetView>
  </sheetViews>
  <sheetFormatPr defaultColWidth="9" defaultRowHeight="12"/>
  <cols>
    <col min="1" max="2" width="5.453125" style="2549" customWidth="1"/>
    <col min="3" max="11" width="9.1796875" style="2549" customWidth="1"/>
    <col min="12" max="12" width="9.6328125" style="2549" customWidth="1"/>
    <col min="13" max="21" width="9.36328125" style="2549" customWidth="1"/>
    <col min="22" max="22" width="8.36328125" style="2549" customWidth="1"/>
    <col min="23" max="31" width="10.6328125" style="2549" hidden="1" customWidth="1"/>
    <col min="32" max="16384" width="9" style="2549"/>
  </cols>
  <sheetData>
    <row r="1" spans="1:31" s="2527" customFormat="1" ht="30" customHeight="1">
      <c r="A1" s="2526" t="s">
        <v>3385</v>
      </c>
      <c r="B1" s="2526"/>
      <c r="C1" s="2526"/>
      <c r="D1" s="2526"/>
      <c r="E1" s="2526"/>
      <c r="F1" s="2526"/>
      <c r="G1" s="2526"/>
      <c r="H1" s="2526"/>
      <c r="I1" s="2526"/>
      <c r="J1" s="2526"/>
      <c r="K1" s="2526"/>
      <c r="L1" s="2526"/>
      <c r="M1" s="2526"/>
      <c r="N1" s="2526"/>
      <c r="R1" s="2528"/>
      <c r="X1" s="2528"/>
      <c r="Y1" s="2528"/>
      <c r="Z1" s="2528"/>
    </row>
    <row r="2" spans="1:31" s="2529" customFormat="1" ht="15" customHeight="1" thickBot="1"/>
    <row r="3" spans="1:31" s="2531" customFormat="1" ht="18.75" customHeight="1">
      <c r="A3" s="5701" t="s">
        <v>3386</v>
      </c>
      <c r="B3" s="5702"/>
      <c r="C3" s="5711" t="s">
        <v>3387</v>
      </c>
      <c r="D3" s="5712"/>
      <c r="E3" s="5725"/>
      <c r="F3" s="5711" t="s">
        <v>3388</v>
      </c>
      <c r="G3" s="5712"/>
      <c r="H3" s="5725"/>
      <c r="I3" s="5711" t="s">
        <v>3389</v>
      </c>
      <c r="J3" s="5726"/>
      <c r="K3" s="5726"/>
      <c r="L3" s="2530"/>
      <c r="W3" s="5717" t="s">
        <v>3390</v>
      </c>
      <c r="X3" s="5727"/>
      <c r="Y3" s="5728"/>
      <c r="Z3" s="5717" t="s">
        <v>3391</v>
      </c>
      <c r="AA3" s="5718"/>
      <c r="AB3" s="5729"/>
      <c r="AC3" s="5717" t="s">
        <v>3392</v>
      </c>
      <c r="AD3" s="5718"/>
      <c r="AE3" s="5718"/>
    </row>
    <row r="4" spans="1:31" s="2531" customFormat="1" ht="18.75" customHeight="1">
      <c r="A4" s="5703"/>
      <c r="B4" s="5704"/>
      <c r="C4" s="2532" t="s">
        <v>3323</v>
      </c>
      <c r="D4" s="2533" t="s">
        <v>3393</v>
      </c>
      <c r="E4" s="2533" t="s">
        <v>3394</v>
      </c>
      <c r="F4" s="2533" t="s">
        <v>3323</v>
      </c>
      <c r="G4" s="2533" t="s">
        <v>3393</v>
      </c>
      <c r="H4" s="2533" t="s">
        <v>3394</v>
      </c>
      <c r="I4" s="2533" t="s">
        <v>3323</v>
      </c>
      <c r="J4" s="2533" t="s">
        <v>3393</v>
      </c>
      <c r="K4" s="2534" t="s">
        <v>3394</v>
      </c>
      <c r="L4" s="2530"/>
      <c r="W4" s="2535" t="s">
        <v>3323</v>
      </c>
      <c r="X4" s="2535" t="s">
        <v>3295</v>
      </c>
      <c r="Y4" s="2535" t="s">
        <v>1655</v>
      </c>
      <c r="Z4" s="2535" t="s">
        <v>976</v>
      </c>
      <c r="AA4" s="2535" t="s">
        <v>3295</v>
      </c>
      <c r="AB4" s="2535" t="s">
        <v>1655</v>
      </c>
      <c r="AC4" s="2535" t="s">
        <v>3323</v>
      </c>
      <c r="AD4" s="2535" t="s">
        <v>3295</v>
      </c>
      <c r="AE4" s="2536" t="s">
        <v>1655</v>
      </c>
    </row>
    <row r="5" spans="1:31" s="2542" customFormat="1" ht="16.5" customHeight="1">
      <c r="A5" s="2046" t="s">
        <v>3217</v>
      </c>
      <c r="B5" s="2047"/>
      <c r="C5" s="2537">
        <v>46341</v>
      </c>
      <c r="D5" s="2538">
        <v>41338</v>
      </c>
      <c r="E5" s="2539">
        <v>5003</v>
      </c>
      <c r="F5" s="2540">
        <v>28680</v>
      </c>
      <c r="G5" s="2539">
        <v>27573</v>
      </c>
      <c r="H5" s="2539">
        <v>1107</v>
      </c>
      <c r="I5" s="2540">
        <v>57556</v>
      </c>
      <c r="J5" s="2539">
        <v>55973</v>
      </c>
      <c r="K5" s="2539">
        <v>1583</v>
      </c>
      <c r="L5" s="2541"/>
      <c r="W5" s="2543"/>
      <c r="X5" s="2543"/>
      <c r="Y5" s="2543"/>
      <c r="Z5" s="2543"/>
      <c r="AA5" s="2543"/>
      <c r="AB5" s="2543"/>
      <c r="AC5" s="2543"/>
      <c r="AD5" s="2543"/>
      <c r="AE5" s="2543"/>
    </row>
    <row r="6" spans="1:31" s="2542" customFormat="1" ht="16.5" customHeight="1">
      <c r="A6" s="1392">
        <v>29</v>
      </c>
      <c r="B6" s="1393"/>
      <c r="C6" s="2537">
        <v>46677</v>
      </c>
      <c r="D6" s="2538">
        <v>42935</v>
      </c>
      <c r="E6" s="2539">
        <v>3742</v>
      </c>
      <c r="F6" s="2540">
        <v>25623</v>
      </c>
      <c r="G6" s="2539">
        <v>24528</v>
      </c>
      <c r="H6" s="2539">
        <v>1095</v>
      </c>
      <c r="I6" s="2540">
        <v>62165</v>
      </c>
      <c r="J6" s="2539">
        <v>59766</v>
      </c>
      <c r="K6" s="2539">
        <v>2399</v>
      </c>
      <c r="L6" s="2541"/>
      <c r="W6" s="2543"/>
      <c r="X6" s="2543"/>
      <c r="Y6" s="2543"/>
      <c r="Z6" s="2543"/>
      <c r="AA6" s="2543"/>
      <c r="AB6" s="2543"/>
      <c r="AC6" s="2543"/>
      <c r="AD6" s="2543"/>
      <c r="AE6" s="2543"/>
    </row>
    <row r="7" spans="1:31" s="2542" customFormat="1" ht="16.5" customHeight="1">
      <c r="A7" s="1392">
        <v>30</v>
      </c>
      <c r="B7" s="1393"/>
      <c r="C7" s="2537">
        <v>45047</v>
      </c>
      <c r="D7" s="2538">
        <v>41827</v>
      </c>
      <c r="E7" s="2539">
        <v>3220</v>
      </c>
      <c r="F7" s="2540">
        <v>28784</v>
      </c>
      <c r="G7" s="2539">
        <v>27641</v>
      </c>
      <c r="H7" s="2539">
        <v>1143</v>
      </c>
      <c r="I7" s="2540">
        <v>69186</v>
      </c>
      <c r="J7" s="2539">
        <v>66257</v>
      </c>
      <c r="K7" s="2539">
        <v>2929</v>
      </c>
      <c r="L7" s="2541"/>
      <c r="W7" s="2543"/>
      <c r="X7" s="2543"/>
      <c r="Y7" s="2543"/>
      <c r="Z7" s="2543"/>
      <c r="AA7" s="2543"/>
      <c r="AB7" s="2543"/>
      <c r="AC7" s="2543"/>
      <c r="AD7" s="2543"/>
      <c r="AE7" s="2543"/>
    </row>
    <row r="8" spans="1:31" s="2542" customFormat="1" ht="16.5" customHeight="1">
      <c r="A8" s="1392" t="s">
        <v>3282</v>
      </c>
      <c r="B8" s="1393"/>
      <c r="C8" s="2537">
        <v>42446</v>
      </c>
      <c r="D8" s="2539">
        <v>38392</v>
      </c>
      <c r="E8" s="2539">
        <v>4054</v>
      </c>
      <c r="F8" s="2540">
        <v>24758</v>
      </c>
      <c r="G8" s="2539">
        <v>23611</v>
      </c>
      <c r="H8" s="2539">
        <v>1147</v>
      </c>
      <c r="I8" s="2540">
        <v>54408</v>
      </c>
      <c r="J8" s="2539">
        <v>50847</v>
      </c>
      <c r="K8" s="2539">
        <v>3561</v>
      </c>
      <c r="L8" s="2541"/>
      <c r="W8" s="2543"/>
      <c r="X8" s="2543"/>
      <c r="Y8" s="2543"/>
      <c r="Z8" s="2543"/>
      <c r="AA8" s="2543"/>
      <c r="AB8" s="2543"/>
      <c r="AC8" s="2543"/>
      <c r="AD8" s="2543"/>
      <c r="AE8" s="2543"/>
    </row>
    <row r="9" spans="1:31" ht="16.5" customHeight="1" thickBot="1">
      <c r="A9" s="2358">
        <v>2</v>
      </c>
      <c r="B9" s="1402"/>
      <c r="C9" s="2544">
        <v>34825</v>
      </c>
      <c r="D9" s="2545">
        <v>31491</v>
      </c>
      <c r="E9" s="2545">
        <v>3334</v>
      </c>
      <c r="F9" s="2546">
        <v>18051</v>
      </c>
      <c r="G9" s="2547">
        <v>17098</v>
      </c>
      <c r="H9" s="2547">
        <v>953</v>
      </c>
      <c r="I9" s="2546">
        <v>23123</v>
      </c>
      <c r="J9" s="2547">
        <v>20146</v>
      </c>
      <c r="K9" s="2547">
        <v>2977</v>
      </c>
      <c r="L9" s="2548"/>
      <c r="W9" s="2550">
        <v>474</v>
      </c>
      <c r="X9" s="2551">
        <v>308</v>
      </c>
      <c r="Y9" s="2551">
        <v>166</v>
      </c>
      <c r="Z9" s="2550">
        <v>879</v>
      </c>
      <c r="AA9" s="2551">
        <v>825</v>
      </c>
      <c r="AB9" s="2551">
        <v>54</v>
      </c>
      <c r="AC9" s="2550">
        <v>0</v>
      </c>
      <c r="AD9" s="2551">
        <v>0</v>
      </c>
      <c r="AE9" s="2551">
        <v>0</v>
      </c>
    </row>
    <row r="10" spans="1:31" ht="15" customHeight="1" thickBot="1">
      <c r="A10" s="2542"/>
      <c r="B10" s="2542"/>
      <c r="C10" s="2542"/>
      <c r="D10" s="2542"/>
      <c r="E10" s="2542"/>
      <c r="F10" s="2552"/>
      <c r="G10" s="2542"/>
      <c r="H10" s="2542"/>
      <c r="I10" s="2542"/>
      <c r="J10" s="2542"/>
      <c r="K10" s="2542"/>
      <c r="L10" s="2548"/>
      <c r="AC10" s="5719" t="s">
        <v>3395</v>
      </c>
      <c r="AD10" s="5719"/>
      <c r="AE10" s="5719"/>
    </row>
    <row r="11" spans="1:31" ht="18.75" customHeight="1">
      <c r="A11" s="5701" t="s">
        <v>3386</v>
      </c>
      <c r="B11" s="5702"/>
      <c r="C11" s="5711" t="s">
        <v>3396</v>
      </c>
      <c r="D11" s="5670"/>
      <c r="E11" s="5671"/>
      <c r="F11" s="5713" t="s">
        <v>3397</v>
      </c>
      <c r="G11" s="5720" t="s">
        <v>3398</v>
      </c>
      <c r="H11" s="5722" t="s">
        <v>3399</v>
      </c>
      <c r="I11" s="5723"/>
      <c r="J11" s="5724"/>
      <c r="K11" s="5715" t="s">
        <v>3400</v>
      </c>
      <c r="L11" s="2548"/>
    </row>
    <row r="12" spans="1:31" ht="18.75" customHeight="1">
      <c r="A12" s="5703"/>
      <c r="B12" s="5704"/>
      <c r="C12" s="2533" t="s">
        <v>3323</v>
      </c>
      <c r="D12" s="2533" t="s">
        <v>3393</v>
      </c>
      <c r="E12" s="2533" t="s">
        <v>3394</v>
      </c>
      <c r="F12" s="5714"/>
      <c r="G12" s="5721"/>
      <c r="H12" s="2533" t="s">
        <v>3323</v>
      </c>
      <c r="I12" s="2533" t="s">
        <v>3393</v>
      </c>
      <c r="J12" s="2533" t="s">
        <v>3394</v>
      </c>
      <c r="K12" s="5716"/>
      <c r="L12" s="2548"/>
    </row>
    <row r="13" spans="1:31" ht="16.5" customHeight="1">
      <c r="A13" s="2046" t="s">
        <v>3217</v>
      </c>
      <c r="B13" s="2047"/>
      <c r="C13" s="2553">
        <v>18913</v>
      </c>
      <c r="D13" s="2538">
        <v>13142</v>
      </c>
      <c r="E13" s="2538">
        <v>5771</v>
      </c>
      <c r="F13" s="2553">
        <v>13642</v>
      </c>
      <c r="G13" s="2553">
        <v>1590</v>
      </c>
      <c r="H13" s="2553">
        <v>2828</v>
      </c>
      <c r="I13" s="2538">
        <v>2763</v>
      </c>
      <c r="J13" s="2538">
        <v>65</v>
      </c>
      <c r="K13" s="2553">
        <v>8448</v>
      </c>
      <c r="L13" s="2548"/>
    </row>
    <row r="14" spans="1:31" ht="16.5" customHeight="1">
      <c r="A14" s="1392">
        <v>29</v>
      </c>
      <c r="B14" s="1393"/>
      <c r="C14" s="2553">
        <v>16202</v>
      </c>
      <c r="D14" s="2538">
        <v>11318</v>
      </c>
      <c r="E14" s="2538">
        <v>4884</v>
      </c>
      <c r="F14" s="2553">
        <v>13380</v>
      </c>
      <c r="G14" s="2553">
        <v>1611</v>
      </c>
      <c r="H14" s="2553">
        <v>4986</v>
      </c>
      <c r="I14" s="2538">
        <v>4256</v>
      </c>
      <c r="J14" s="2538">
        <v>730</v>
      </c>
      <c r="K14" s="2553">
        <v>8855</v>
      </c>
      <c r="L14" s="2548"/>
    </row>
    <row r="15" spans="1:31" ht="16.5" customHeight="1">
      <c r="A15" s="1392">
        <v>30</v>
      </c>
      <c r="B15" s="1393"/>
      <c r="C15" s="2553">
        <v>13945</v>
      </c>
      <c r="D15" s="2538">
        <v>9091</v>
      </c>
      <c r="E15" s="2538">
        <v>4854</v>
      </c>
      <c r="F15" s="2553">
        <v>22649</v>
      </c>
      <c r="G15" s="2553">
        <v>2199</v>
      </c>
      <c r="H15" s="2553">
        <v>8481</v>
      </c>
      <c r="I15" s="2538">
        <v>7402</v>
      </c>
      <c r="J15" s="2538">
        <v>1079</v>
      </c>
      <c r="K15" s="2553">
        <v>8028</v>
      </c>
      <c r="L15" s="2548"/>
    </row>
    <row r="16" spans="1:31" ht="16.5" customHeight="1">
      <c r="A16" s="1392" t="s">
        <v>3282</v>
      </c>
      <c r="B16" s="1393"/>
      <c r="C16" s="2540">
        <v>13563</v>
      </c>
      <c r="D16" s="2539">
        <v>6994</v>
      </c>
      <c r="E16" s="2539">
        <v>6569</v>
      </c>
      <c r="F16" s="2540">
        <v>17312</v>
      </c>
      <c r="G16" s="2540">
        <v>2160</v>
      </c>
      <c r="H16" s="2540">
        <v>6948</v>
      </c>
      <c r="I16" s="2539">
        <v>6250</v>
      </c>
      <c r="J16" s="2539">
        <v>698</v>
      </c>
      <c r="K16" s="2540">
        <v>5971</v>
      </c>
      <c r="L16" s="2548"/>
    </row>
    <row r="17" spans="1:12" ht="16.5" customHeight="1" thickBot="1">
      <c r="A17" s="2358">
        <v>2</v>
      </c>
      <c r="B17" s="1402"/>
      <c r="C17" s="2546">
        <v>9310</v>
      </c>
      <c r="D17" s="2547">
        <v>3033</v>
      </c>
      <c r="E17" s="2547">
        <v>6277</v>
      </c>
      <c r="F17" s="2554">
        <v>6273</v>
      </c>
      <c r="G17" s="2554">
        <v>1100</v>
      </c>
      <c r="H17" s="2546">
        <v>6343</v>
      </c>
      <c r="I17" s="2547">
        <v>5592</v>
      </c>
      <c r="J17" s="2547">
        <v>751</v>
      </c>
      <c r="K17" s="2554">
        <v>4587</v>
      </c>
      <c r="L17" s="2548"/>
    </row>
    <row r="18" spans="1:12" ht="15" customHeight="1" thickBot="1">
      <c r="L18" s="2548"/>
    </row>
    <row r="19" spans="1:12" s="2531" customFormat="1" ht="18.75" customHeight="1">
      <c r="A19" s="5701" t="s">
        <v>3386</v>
      </c>
      <c r="B19" s="5702"/>
      <c r="C19" s="5711" t="s">
        <v>3401</v>
      </c>
      <c r="D19" s="5670"/>
      <c r="E19" s="5671"/>
      <c r="F19" s="5711" t="s">
        <v>3402</v>
      </c>
      <c r="G19" s="5712"/>
      <c r="H19" s="5712"/>
      <c r="I19" s="5713" t="s">
        <v>3403</v>
      </c>
      <c r="J19" s="5713" t="s">
        <v>3404</v>
      </c>
      <c r="K19" s="5715" t="s">
        <v>3405</v>
      </c>
    </row>
    <row r="20" spans="1:12" s="2531" customFormat="1" ht="18.75" customHeight="1">
      <c r="A20" s="5703"/>
      <c r="B20" s="5704"/>
      <c r="C20" s="2533" t="s">
        <v>3323</v>
      </c>
      <c r="D20" s="2533" t="s">
        <v>3393</v>
      </c>
      <c r="E20" s="2555" t="s">
        <v>3394</v>
      </c>
      <c r="F20" s="2533" t="s">
        <v>3323</v>
      </c>
      <c r="G20" s="2533" t="s">
        <v>3393</v>
      </c>
      <c r="H20" s="2555" t="s">
        <v>3394</v>
      </c>
      <c r="I20" s="5714"/>
      <c r="J20" s="5714"/>
      <c r="K20" s="5716"/>
    </row>
    <row r="21" spans="1:12" s="2542" customFormat="1" ht="16.5" customHeight="1">
      <c r="A21" s="2046" t="s">
        <v>3217</v>
      </c>
      <c r="B21" s="2047"/>
      <c r="C21" s="2540">
        <v>60965</v>
      </c>
      <c r="D21" s="2539">
        <v>26859</v>
      </c>
      <c r="E21" s="2539">
        <v>34106</v>
      </c>
      <c r="F21" s="2540">
        <v>24844</v>
      </c>
      <c r="G21" s="2539">
        <v>14845</v>
      </c>
      <c r="H21" s="2538">
        <v>9999</v>
      </c>
      <c r="I21" s="2553">
        <v>2265</v>
      </c>
      <c r="J21" s="2553">
        <v>5240</v>
      </c>
      <c r="K21" s="2553">
        <v>16310</v>
      </c>
    </row>
    <row r="22" spans="1:12" s="2542" customFormat="1" ht="16.5" customHeight="1">
      <c r="A22" s="1392">
        <v>29</v>
      </c>
      <c r="B22" s="1393"/>
      <c r="C22" s="2540">
        <v>63089</v>
      </c>
      <c r="D22" s="2539">
        <v>29408</v>
      </c>
      <c r="E22" s="2539">
        <v>33681</v>
      </c>
      <c r="F22" s="2540">
        <v>30924</v>
      </c>
      <c r="G22" s="2539">
        <v>21293</v>
      </c>
      <c r="H22" s="2538">
        <v>9631</v>
      </c>
      <c r="I22" s="2553">
        <v>2244</v>
      </c>
      <c r="J22" s="2553">
        <v>3411</v>
      </c>
      <c r="K22" s="2553">
        <v>10656</v>
      </c>
    </row>
    <row r="23" spans="1:12" s="2542" customFormat="1" ht="16.5" customHeight="1">
      <c r="A23" s="1392">
        <v>30</v>
      </c>
      <c r="B23" s="1393"/>
      <c r="C23" s="2540">
        <v>59847</v>
      </c>
      <c r="D23" s="2539">
        <v>26728</v>
      </c>
      <c r="E23" s="2539">
        <v>33119</v>
      </c>
      <c r="F23" s="2540">
        <v>28431</v>
      </c>
      <c r="G23" s="2539">
        <v>19290</v>
      </c>
      <c r="H23" s="2538">
        <v>9141</v>
      </c>
      <c r="I23" s="2553">
        <v>1030</v>
      </c>
      <c r="J23" s="2553">
        <v>5371</v>
      </c>
      <c r="K23" s="2553">
        <v>10010</v>
      </c>
    </row>
    <row r="24" spans="1:12" s="2542" customFormat="1" ht="16.5" customHeight="1">
      <c r="A24" s="1392" t="s">
        <v>3282</v>
      </c>
      <c r="B24" s="1393"/>
      <c r="C24" s="2540">
        <v>53973</v>
      </c>
      <c r="D24" s="2539">
        <v>22096</v>
      </c>
      <c r="E24" s="2539">
        <v>31877</v>
      </c>
      <c r="F24" s="2540">
        <v>31845</v>
      </c>
      <c r="G24" s="2539">
        <v>23970</v>
      </c>
      <c r="H24" s="2539">
        <v>7875</v>
      </c>
      <c r="I24" s="2553">
        <v>290</v>
      </c>
      <c r="J24" s="2553">
        <v>4995</v>
      </c>
      <c r="K24" s="2553">
        <v>10266</v>
      </c>
    </row>
    <row r="25" spans="1:12" ht="16.5" customHeight="1" thickBot="1">
      <c r="A25" s="2358">
        <v>2</v>
      </c>
      <c r="B25" s="1402"/>
      <c r="C25" s="2546">
        <v>41370</v>
      </c>
      <c r="D25" s="2547">
        <v>17316</v>
      </c>
      <c r="E25" s="2547">
        <v>24054</v>
      </c>
      <c r="F25" s="2546">
        <v>908</v>
      </c>
      <c r="G25" s="2547">
        <v>400</v>
      </c>
      <c r="H25" s="2547">
        <v>508</v>
      </c>
      <c r="I25" s="2554" t="s">
        <v>356</v>
      </c>
      <c r="J25" s="2554">
        <v>3955</v>
      </c>
      <c r="K25" s="2554">
        <v>8155</v>
      </c>
    </row>
    <row r="26" spans="1:12" ht="15" customHeight="1" thickBot="1">
      <c r="A26" s="2542"/>
      <c r="B26" s="2542"/>
      <c r="C26" s="2542"/>
      <c r="D26" s="2542"/>
      <c r="E26" s="2542"/>
      <c r="F26" s="2542"/>
      <c r="G26" s="2542"/>
      <c r="H26" s="2542"/>
      <c r="I26" s="2541"/>
      <c r="J26" s="2541"/>
      <c r="K26" s="2552"/>
    </row>
    <row r="27" spans="1:12" ht="18.75" customHeight="1">
      <c r="A27" s="5701" t="s">
        <v>3386</v>
      </c>
      <c r="B27" s="5702"/>
      <c r="C27" s="5705" t="s">
        <v>3406</v>
      </c>
      <c r="D27" s="5707" t="s">
        <v>3407</v>
      </c>
      <c r="E27" s="5709" t="s">
        <v>3408</v>
      </c>
      <c r="F27" s="5709" t="s">
        <v>3409</v>
      </c>
      <c r="G27" s="5709" t="s">
        <v>3410</v>
      </c>
      <c r="H27" s="5699" t="s">
        <v>3411</v>
      </c>
      <c r="I27" s="5699" t="s">
        <v>3412</v>
      </c>
    </row>
    <row r="28" spans="1:12" ht="18.75" customHeight="1">
      <c r="A28" s="5703"/>
      <c r="B28" s="5704"/>
      <c r="C28" s="5706"/>
      <c r="D28" s="5708"/>
      <c r="E28" s="5710"/>
      <c r="F28" s="5710"/>
      <c r="G28" s="5710"/>
      <c r="H28" s="5700"/>
      <c r="I28" s="5700"/>
    </row>
    <row r="29" spans="1:12" ht="16.5" customHeight="1">
      <c r="A29" s="2046" t="s">
        <v>3217</v>
      </c>
      <c r="B29" s="2047"/>
      <c r="C29" s="2553">
        <v>13190</v>
      </c>
      <c r="D29" s="2553">
        <v>21518</v>
      </c>
      <c r="E29" s="2553">
        <v>2801</v>
      </c>
      <c r="F29" s="2553">
        <v>4525</v>
      </c>
      <c r="G29" s="2553">
        <v>6226</v>
      </c>
      <c r="H29" s="2553">
        <v>5344</v>
      </c>
      <c r="I29" s="2553" t="s">
        <v>356</v>
      </c>
    </row>
    <row r="30" spans="1:12" ht="16.5" customHeight="1">
      <c r="A30" s="1392">
        <v>29</v>
      </c>
      <c r="B30" s="1393"/>
      <c r="C30" s="2553">
        <v>19553</v>
      </c>
      <c r="D30" s="2553">
        <v>20611</v>
      </c>
      <c r="E30" s="2553">
        <v>4377</v>
      </c>
      <c r="F30" s="2553">
        <v>4510</v>
      </c>
      <c r="G30" s="2553">
        <v>7164</v>
      </c>
      <c r="H30" s="2553">
        <v>7975</v>
      </c>
      <c r="I30" s="2553" t="s">
        <v>356</v>
      </c>
    </row>
    <row r="31" spans="1:12" ht="16.5" customHeight="1">
      <c r="A31" s="1392">
        <v>30</v>
      </c>
      <c r="B31" s="1393"/>
      <c r="C31" s="2553">
        <v>14814</v>
      </c>
      <c r="D31" s="2553">
        <v>20993</v>
      </c>
      <c r="E31" s="2553">
        <v>3637</v>
      </c>
      <c r="F31" s="2553">
        <v>4562</v>
      </c>
      <c r="G31" s="2553">
        <v>6485</v>
      </c>
      <c r="H31" s="2553">
        <v>7950</v>
      </c>
      <c r="I31" s="2553">
        <v>2244</v>
      </c>
    </row>
    <row r="32" spans="1:12" ht="16.5" customHeight="1">
      <c r="A32" s="1392" t="s">
        <v>3282</v>
      </c>
      <c r="B32" s="1393"/>
      <c r="C32" s="2553">
        <v>16050</v>
      </c>
      <c r="D32" s="2553">
        <v>19617</v>
      </c>
      <c r="E32" s="2553">
        <v>2527</v>
      </c>
      <c r="F32" s="2553">
        <v>4219</v>
      </c>
      <c r="G32" s="2553">
        <v>5916</v>
      </c>
      <c r="H32" s="2553">
        <v>5251</v>
      </c>
      <c r="I32" s="2553">
        <v>3277</v>
      </c>
    </row>
    <row r="33" spans="1:12" ht="16.5" customHeight="1" thickBot="1">
      <c r="A33" s="2358">
        <v>2</v>
      </c>
      <c r="B33" s="1402"/>
      <c r="C33" s="2554">
        <v>8160</v>
      </c>
      <c r="D33" s="2554">
        <v>13698</v>
      </c>
      <c r="E33" s="2554">
        <v>1738</v>
      </c>
      <c r="F33" s="2554">
        <v>2340</v>
      </c>
      <c r="G33" s="2554">
        <v>2831</v>
      </c>
      <c r="H33" s="2554">
        <v>8961</v>
      </c>
      <c r="I33" s="2554">
        <v>1494</v>
      </c>
    </row>
    <row r="34" spans="1:12" ht="15" customHeight="1">
      <c r="C34" s="2548"/>
      <c r="G34" s="2548"/>
      <c r="I34" s="2556" t="s">
        <v>3413</v>
      </c>
    </row>
    <row r="35" spans="1:12">
      <c r="L35" s="2548"/>
    </row>
    <row r="36" spans="1:12">
      <c r="L36" s="2548"/>
    </row>
    <row r="37" spans="1:12">
      <c r="L37" s="2548"/>
    </row>
  </sheetData>
  <mergeCells count="28">
    <mergeCell ref="K19:K20"/>
    <mergeCell ref="AC3:AE3"/>
    <mergeCell ref="AC10:AE10"/>
    <mergeCell ref="A11:B12"/>
    <mergeCell ref="C11:E11"/>
    <mergeCell ref="F11:F12"/>
    <mergeCell ref="G11:G12"/>
    <mergeCell ref="H11:J11"/>
    <mergeCell ref="K11:K12"/>
    <mergeCell ref="A3:B4"/>
    <mergeCell ref="C3:E3"/>
    <mergeCell ref="F3:H3"/>
    <mergeCell ref="I3:K3"/>
    <mergeCell ref="W3:Y3"/>
    <mergeCell ref="Z3:AB3"/>
    <mergeCell ref="A19:B20"/>
    <mergeCell ref="C19:E19"/>
    <mergeCell ref="F19:H19"/>
    <mergeCell ref="I19:I20"/>
    <mergeCell ref="J19:J20"/>
    <mergeCell ref="H27:H28"/>
    <mergeCell ref="I27:I28"/>
    <mergeCell ref="A27:B28"/>
    <mergeCell ref="C27:C28"/>
    <mergeCell ref="D27:D28"/>
    <mergeCell ref="E27:E28"/>
    <mergeCell ref="F27:F28"/>
    <mergeCell ref="G27:G28"/>
  </mergeCells>
  <phoneticPr fontId="2"/>
  <printOptions horizontalCentered="1"/>
  <pageMargins left="0.39370078740157483" right="0.39370078740157483" top="0.59055118110236227" bottom="0.59055118110236227" header="0.11811023622047245" footer="0.11811023622047245"/>
  <pageSetup paperSize="9" firstPageNumber="72" fitToHeight="0" orientation="portrait" r:id="rId1"/>
  <headerFooter alignWithMargins="0">
    <oddFooter>&amp;C&amp;"ＭＳ 明朝,標準"&amp;10&amp;P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F3837-C941-4CB0-AEA2-741E193E9B61}">
  <dimension ref="A1:H147"/>
  <sheetViews>
    <sheetView view="pageBreakPreview" zoomScaleNormal="100" zoomScaleSheetLayoutView="100" workbookViewId="0">
      <selection activeCell="K91" sqref="K91"/>
    </sheetView>
  </sheetViews>
  <sheetFormatPr defaultColWidth="9" defaultRowHeight="13"/>
  <cols>
    <col min="1" max="1" width="9" style="220" customWidth="1"/>
    <col min="2" max="2" width="15.08984375" style="221" bestFit="1" customWidth="1"/>
    <col min="3" max="5" width="14.453125" style="221" customWidth="1"/>
    <col min="6" max="6" width="14.08984375" style="221" customWidth="1"/>
    <col min="7" max="7" width="14.08984375" style="219" customWidth="1"/>
    <col min="8" max="12" width="9" style="137"/>
    <col min="13" max="13" width="9.453125" style="137" bestFit="1" customWidth="1"/>
    <col min="14" max="16384" width="9" style="137"/>
  </cols>
  <sheetData>
    <row r="1" spans="1:8" ht="30" customHeight="1">
      <c r="A1" s="135" t="s">
        <v>371</v>
      </c>
      <c r="B1" s="135"/>
      <c r="C1" s="135"/>
      <c r="D1" s="135"/>
      <c r="E1" s="135"/>
      <c r="F1" s="135"/>
      <c r="G1" s="136"/>
      <c r="H1" s="135"/>
    </row>
    <row r="2" spans="1:8" s="141" customFormat="1" ht="15" customHeight="1" thickBot="1">
      <c r="A2" s="138"/>
      <c r="B2" s="139"/>
      <c r="C2" s="139"/>
      <c r="D2" s="139"/>
      <c r="E2" s="139"/>
      <c r="F2" s="139"/>
      <c r="G2" s="140" t="s">
        <v>372</v>
      </c>
    </row>
    <row r="3" spans="1:8" ht="18.75" customHeight="1">
      <c r="A3" s="142" t="s">
        <v>373</v>
      </c>
      <c r="B3" s="143" t="s">
        <v>374</v>
      </c>
      <c r="C3" s="144"/>
      <c r="D3" s="145" t="s">
        <v>375</v>
      </c>
      <c r="E3" s="146"/>
      <c r="F3" s="147" t="s">
        <v>376</v>
      </c>
      <c r="G3" s="148" t="s">
        <v>377</v>
      </c>
    </row>
    <row r="4" spans="1:8" ht="18.75" customHeight="1">
      <c r="A4" s="149"/>
      <c r="B4" s="150"/>
      <c r="C4" s="151" t="s">
        <v>378</v>
      </c>
      <c r="D4" s="151" t="s">
        <v>379</v>
      </c>
      <c r="E4" s="151" t="s">
        <v>380</v>
      </c>
      <c r="F4" s="152" t="s">
        <v>381</v>
      </c>
      <c r="G4" s="153"/>
    </row>
    <row r="5" spans="1:8" ht="16.5" customHeight="1">
      <c r="A5" s="154" t="s">
        <v>382</v>
      </c>
      <c r="B5" s="155">
        <v>11138</v>
      </c>
      <c r="C5" s="156">
        <v>52979</v>
      </c>
      <c r="D5" s="157">
        <v>24479</v>
      </c>
      <c r="E5" s="157">
        <v>28500</v>
      </c>
      <c r="F5" s="158">
        <v>4.76</v>
      </c>
      <c r="G5" s="159">
        <v>360.5</v>
      </c>
    </row>
    <row r="6" spans="1:8" ht="16.5" customHeight="1">
      <c r="A6" s="154" t="s">
        <v>383</v>
      </c>
      <c r="B6" s="155">
        <v>12007</v>
      </c>
      <c r="C6" s="156">
        <f>D6+E6</f>
        <v>53349</v>
      </c>
      <c r="D6" s="157">
        <v>24366</v>
      </c>
      <c r="E6" s="157">
        <v>28983</v>
      </c>
      <c r="F6" s="158">
        <v>4.4400000000000004</v>
      </c>
      <c r="G6" s="159">
        <v>351.3</v>
      </c>
    </row>
    <row r="7" spans="1:8" ht="16.5" customHeight="1">
      <c r="A7" s="154" t="s">
        <v>384</v>
      </c>
      <c r="B7" s="155">
        <v>11365</v>
      </c>
      <c r="C7" s="156">
        <f>D7+E7</f>
        <v>53164</v>
      </c>
      <c r="D7" s="157">
        <v>24227</v>
      </c>
      <c r="E7" s="157">
        <v>28937</v>
      </c>
      <c r="F7" s="158">
        <v>4.68</v>
      </c>
      <c r="G7" s="159">
        <v>350.1</v>
      </c>
    </row>
    <row r="8" spans="1:8" ht="16.5" customHeight="1">
      <c r="A8" s="154" t="s">
        <v>385</v>
      </c>
      <c r="B8" s="155">
        <v>11775</v>
      </c>
      <c r="C8" s="156">
        <f>D8+E8</f>
        <v>54989</v>
      </c>
      <c r="D8" s="157">
        <v>25294</v>
      </c>
      <c r="E8" s="157">
        <v>29695</v>
      </c>
      <c r="F8" s="158">
        <v>4.67</v>
      </c>
      <c r="G8" s="159">
        <v>361.8</v>
      </c>
    </row>
    <row r="9" spans="1:8" ht="16.5" customHeight="1">
      <c r="A9" s="154" t="s">
        <v>386</v>
      </c>
      <c r="B9" s="155">
        <v>15335</v>
      </c>
      <c r="C9" s="156">
        <v>69374</v>
      </c>
      <c r="D9" s="157">
        <v>32048</v>
      </c>
      <c r="E9" s="157">
        <v>37326</v>
      </c>
      <c r="F9" s="158">
        <v>4.5238995761330294</v>
      </c>
      <c r="G9" s="159">
        <v>226.71241830065358</v>
      </c>
    </row>
    <row r="10" spans="1:8" ht="16.5" customHeight="1">
      <c r="A10" s="154" t="s">
        <v>387</v>
      </c>
      <c r="B10" s="155">
        <v>15733</v>
      </c>
      <c r="C10" s="156">
        <v>69367</v>
      </c>
      <c r="D10" s="157">
        <v>31905</v>
      </c>
      <c r="E10" s="157">
        <v>38462</v>
      </c>
      <c r="F10" s="158">
        <v>4.4090129028157374</v>
      </c>
      <c r="G10" s="159">
        <v>226.68954248366012</v>
      </c>
    </row>
    <row r="11" spans="1:8" ht="16.5" customHeight="1">
      <c r="A11" s="154" t="s">
        <v>388</v>
      </c>
      <c r="B11" s="155">
        <v>15901</v>
      </c>
      <c r="C11" s="156">
        <v>69533</v>
      </c>
      <c r="D11" s="157">
        <v>31972</v>
      </c>
      <c r="E11" s="157">
        <v>37561</v>
      </c>
      <c r="F11" s="158">
        <v>4.3728696308408272</v>
      </c>
      <c r="G11" s="159">
        <v>227.23202614379085</v>
      </c>
    </row>
    <row r="12" spans="1:8" ht="16.5" customHeight="1">
      <c r="A12" s="154" t="s">
        <v>389</v>
      </c>
      <c r="B12" s="155">
        <v>16217</v>
      </c>
      <c r="C12" s="156">
        <v>69779</v>
      </c>
      <c r="D12" s="157">
        <v>32014</v>
      </c>
      <c r="E12" s="157">
        <v>37765</v>
      </c>
      <c r="F12" s="158">
        <v>4.3028303631991118</v>
      </c>
      <c r="G12" s="159">
        <v>228.03594771241831</v>
      </c>
    </row>
    <row r="13" spans="1:8" ht="16.5" customHeight="1">
      <c r="A13" s="154" t="s">
        <v>390</v>
      </c>
      <c r="B13" s="155">
        <v>16519</v>
      </c>
      <c r="C13" s="156">
        <v>69635</v>
      </c>
      <c r="D13" s="157">
        <v>32050</v>
      </c>
      <c r="E13" s="157">
        <v>37585</v>
      </c>
      <c r="F13" s="158">
        <v>4.2154488770506688</v>
      </c>
      <c r="G13" s="159">
        <v>227.56535947712419</v>
      </c>
    </row>
    <row r="14" spans="1:8" ht="16.5" customHeight="1">
      <c r="A14" s="154" t="s">
        <v>391</v>
      </c>
      <c r="B14" s="155">
        <v>16871</v>
      </c>
      <c r="C14" s="156">
        <v>68842</v>
      </c>
      <c r="D14" s="157">
        <v>31799</v>
      </c>
      <c r="E14" s="157">
        <v>37043</v>
      </c>
      <c r="F14" s="158">
        <v>4.0804931539327844</v>
      </c>
      <c r="G14" s="159">
        <v>224.97385620915031</v>
      </c>
    </row>
    <row r="15" spans="1:8" ht="16.5" customHeight="1">
      <c r="A15" s="154" t="s">
        <v>392</v>
      </c>
      <c r="B15" s="155">
        <v>17073</v>
      </c>
      <c r="C15" s="156">
        <v>69527</v>
      </c>
      <c r="D15" s="157">
        <v>32240</v>
      </c>
      <c r="E15" s="157">
        <v>37287</v>
      </c>
      <c r="F15" s="158">
        <v>4.0723364376500903</v>
      </c>
      <c r="G15" s="159">
        <v>227.21241830065358</v>
      </c>
    </row>
    <row r="16" spans="1:8" ht="16.5" customHeight="1">
      <c r="A16" s="154" t="s">
        <v>393</v>
      </c>
      <c r="B16" s="155">
        <v>17459</v>
      </c>
      <c r="C16" s="156">
        <v>69354</v>
      </c>
      <c r="D16" s="157">
        <v>32354</v>
      </c>
      <c r="E16" s="157">
        <v>37000</v>
      </c>
      <c r="F16" s="158">
        <v>3.9723924623403404</v>
      </c>
      <c r="G16" s="159">
        <v>226.64705882352942</v>
      </c>
    </row>
    <row r="17" spans="1:7" ht="16.5" customHeight="1">
      <c r="A17" s="154" t="s">
        <v>394</v>
      </c>
      <c r="B17" s="155">
        <v>17973</v>
      </c>
      <c r="C17" s="156">
        <v>70298</v>
      </c>
      <c r="D17" s="157">
        <v>32893</v>
      </c>
      <c r="E17" s="157">
        <v>37405</v>
      </c>
      <c r="F17" s="158">
        <v>3.9113114115617873</v>
      </c>
      <c r="G17" s="159">
        <v>229.73202614379085</v>
      </c>
    </row>
    <row r="18" spans="1:7" ht="16.5" customHeight="1">
      <c r="A18" s="154" t="s">
        <v>395</v>
      </c>
      <c r="B18" s="155">
        <v>18443</v>
      </c>
      <c r="C18" s="156">
        <v>70969</v>
      </c>
      <c r="D18" s="157">
        <v>33230</v>
      </c>
      <c r="E18" s="157">
        <v>37739</v>
      </c>
      <c r="F18" s="158">
        <v>3.8480182182942038</v>
      </c>
      <c r="G18" s="159">
        <v>231.92483660130719</v>
      </c>
    </row>
    <row r="19" spans="1:7" ht="16.5" customHeight="1">
      <c r="A19" s="154" t="s">
        <v>396</v>
      </c>
      <c r="B19" s="155">
        <v>18820</v>
      </c>
      <c r="C19" s="156">
        <v>71691</v>
      </c>
      <c r="D19" s="157">
        <v>33678</v>
      </c>
      <c r="E19" s="157">
        <v>38013</v>
      </c>
      <c r="F19" s="158">
        <v>3.809298618490967</v>
      </c>
      <c r="G19" s="159">
        <v>234.28431372549019</v>
      </c>
    </row>
    <row r="20" spans="1:7" ht="16.5" customHeight="1">
      <c r="A20" s="154" t="s">
        <v>397</v>
      </c>
      <c r="B20" s="155">
        <v>19272</v>
      </c>
      <c r="C20" s="156">
        <v>72351</v>
      </c>
      <c r="D20" s="157">
        <v>34089</v>
      </c>
      <c r="E20" s="157">
        <v>38262</v>
      </c>
      <c r="F20" s="158">
        <v>3.7542029887920298</v>
      </c>
      <c r="G20" s="159">
        <v>236.44117647058823</v>
      </c>
    </row>
    <row r="21" spans="1:7" ht="16.5" customHeight="1">
      <c r="A21" s="154" t="s">
        <v>398</v>
      </c>
      <c r="B21" s="155">
        <v>19854</v>
      </c>
      <c r="C21" s="156">
        <v>72929</v>
      </c>
      <c r="D21" s="157">
        <v>34475</v>
      </c>
      <c r="E21" s="157">
        <v>38454</v>
      </c>
      <c r="F21" s="158">
        <v>3.6732648332829658</v>
      </c>
      <c r="G21" s="159">
        <v>238.33006535947712</v>
      </c>
    </row>
    <row r="22" spans="1:7" ht="16.5" customHeight="1">
      <c r="A22" s="154" t="s">
        <v>399</v>
      </c>
      <c r="B22" s="155">
        <v>20387</v>
      </c>
      <c r="C22" s="156">
        <v>73901</v>
      </c>
      <c r="D22" s="157">
        <v>34996</v>
      </c>
      <c r="E22" s="157">
        <v>38905</v>
      </c>
      <c r="F22" s="158">
        <v>3.6249080296267229</v>
      </c>
      <c r="G22" s="159">
        <v>241.50653594771242</v>
      </c>
    </row>
    <row r="23" spans="1:7" ht="16.5" customHeight="1">
      <c r="A23" s="154" t="s">
        <v>400</v>
      </c>
      <c r="B23" s="155">
        <v>20662</v>
      </c>
      <c r="C23" s="156">
        <v>74589</v>
      </c>
      <c r="D23" s="157">
        <v>35362</v>
      </c>
      <c r="E23" s="157">
        <v>39227</v>
      </c>
      <c r="F23" s="158">
        <v>3.6099603136192044</v>
      </c>
      <c r="G23" s="159">
        <v>243.75490196078431</v>
      </c>
    </row>
    <row r="24" spans="1:7" ht="16.5" customHeight="1">
      <c r="A24" s="154" t="s">
        <v>401</v>
      </c>
      <c r="B24" s="155">
        <v>21064</v>
      </c>
      <c r="C24" s="156">
        <v>75194</v>
      </c>
      <c r="D24" s="157">
        <v>35621</v>
      </c>
      <c r="E24" s="157">
        <v>39573</v>
      </c>
      <c r="F24" s="158">
        <v>3.569787314849981</v>
      </c>
      <c r="G24" s="159">
        <v>245.73202614379085</v>
      </c>
    </row>
    <row r="25" spans="1:7" ht="16.5" customHeight="1">
      <c r="A25" s="154" t="s">
        <v>402</v>
      </c>
      <c r="B25" s="155">
        <v>21280</v>
      </c>
      <c r="C25" s="156">
        <v>75646</v>
      </c>
      <c r="D25" s="157">
        <v>35866</v>
      </c>
      <c r="E25" s="157">
        <v>39780</v>
      </c>
      <c r="F25" s="158">
        <v>3.5547932330827066</v>
      </c>
      <c r="G25" s="159">
        <v>247.20915032679738</v>
      </c>
    </row>
    <row r="26" spans="1:7" ht="16.5" customHeight="1">
      <c r="A26" s="154" t="s">
        <v>403</v>
      </c>
      <c r="B26" s="155">
        <v>21634</v>
      </c>
      <c r="C26" s="156">
        <v>76260</v>
      </c>
      <c r="D26" s="157">
        <v>36100</v>
      </c>
      <c r="E26" s="157">
        <v>40160</v>
      </c>
      <c r="F26" s="158">
        <v>3.5250069335305536</v>
      </c>
      <c r="G26" s="159">
        <v>249.21568627450981</v>
      </c>
    </row>
    <row r="27" spans="1:7" ht="16.5" customHeight="1">
      <c r="A27" s="154" t="s">
        <v>404</v>
      </c>
      <c r="B27" s="155">
        <v>22068</v>
      </c>
      <c r="C27" s="156">
        <v>77164</v>
      </c>
      <c r="D27" s="157">
        <v>36521</v>
      </c>
      <c r="E27" s="157">
        <v>40643</v>
      </c>
      <c r="F27" s="158">
        <v>3.4966467282943627</v>
      </c>
      <c r="G27" s="159">
        <v>252.16993464052288</v>
      </c>
    </row>
    <row r="28" spans="1:7" ht="16.5" customHeight="1">
      <c r="A28" s="154" t="s">
        <v>405</v>
      </c>
      <c r="B28" s="155">
        <v>22397</v>
      </c>
      <c r="C28" s="156">
        <v>77687</v>
      </c>
      <c r="D28" s="157">
        <v>36703</v>
      </c>
      <c r="E28" s="157">
        <v>40984</v>
      </c>
      <c r="F28" s="158">
        <v>3.4686341920792962</v>
      </c>
      <c r="G28" s="159">
        <v>253.87908496732027</v>
      </c>
    </row>
    <row r="29" spans="1:7" ht="16.5" customHeight="1">
      <c r="A29" s="154" t="s">
        <v>406</v>
      </c>
      <c r="B29" s="155">
        <v>22730</v>
      </c>
      <c r="C29" s="156">
        <v>78150</v>
      </c>
      <c r="D29" s="157">
        <v>36879</v>
      </c>
      <c r="E29" s="157">
        <v>41271</v>
      </c>
      <c r="F29" s="158">
        <v>3.4381874175098988</v>
      </c>
      <c r="G29" s="159">
        <v>255.39215686274511</v>
      </c>
    </row>
    <row r="30" spans="1:7" ht="16.5" customHeight="1">
      <c r="A30" s="154" t="s">
        <v>407</v>
      </c>
      <c r="B30" s="155">
        <v>23164</v>
      </c>
      <c r="C30" s="156">
        <v>78910</v>
      </c>
      <c r="D30" s="157">
        <v>37190</v>
      </c>
      <c r="E30" s="157">
        <v>41720</v>
      </c>
      <c r="F30" s="158">
        <v>3.4065791745812466</v>
      </c>
      <c r="G30" s="159">
        <v>257.87581699346407</v>
      </c>
    </row>
    <row r="31" spans="1:7" ht="16.5" customHeight="1">
      <c r="A31" s="154" t="s">
        <v>408</v>
      </c>
      <c r="B31" s="155">
        <v>23489</v>
      </c>
      <c r="C31" s="156">
        <v>79498</v>
      </c>
      <c r="D31" s="157">
        <v>37500</v>
      </c>
      <c r="E31" s="157">
        <v>41998</v>
      </c>
      <c r="F31" s="158">
        <v>3.3844778406913876</v>
      </c>
      <c r="G31" s="159">
        <v>259.79738562091501</v>
      </c>
    </row>
    <row r="32" spans="1:7" ht="16.5" customHeight="1">
      <c r="A32" s="154" t="s">
        <v>409</v>
      </c>
      <c r="B32" s="155">
        <v>23769</v>
      </c>
      <c r="C32" s="156">
        <v>79771</v>
      </c>
      <c r="D32" s="157">
        <v>37558</v>
      </c>
      <c r="E32" s="157">
        <v>42213</v>
      </c>
      <c r="F32" s="158">
        <v>3.3560940721107326</v>
      </c>
      <c r="G32" s="159">
        <v>260.68954248366015</v>
      </c>
    </row>
    <row r="33" spans="1:7" ht="16.5" customHeight="1">
      <c r="A33" s="154" t="s">
        <v>410</v>
      </c>
      <c r="B33" s="155">
        <v>24026</v>
      </c>
      <c r="C33" s="156">
        <v>80231</v>
      </c>
      <c r="D33" s="157">
        <v>37794</v>
      </c>
      <c r="E33" s="157">
        <v>42437</v>
      </c>
      <c r="F33" s="158">
        <v>3.339340714226255</v>
      </c>
      <c r="G33" s="159">
        <v>262.19281045751632</v>
      </c>
    </row>
    <row r="34" spans="1:7" ht="16.5" customHeight="1">
      <c r="A34" s="154" t="s">
        <v>411</v>
      </c>
      <c r="B34" s="155">
        <v>24237</v>
      </c>
      <c r="C34" s="156">
        <v>80233</v>
      </c>
      <c r="D34" s="157">
        <v>37809</v>
      </c>
      <c r="E34" s="157">
        <v>42424</v>
      </c>
      <c r="F34" s="158">
        <v>3.3103519412468541</v>
      </c>
      <c r="G34" s="159">
        <v>262.19934640522877</v>
      </c>
    </row>
    <row r="35" spans="1:7" ht="16.5" customHeight="1">
      <c r="A35" s="154" t="s">
        <v>412</v>
      </c>
      <c r="B35" s="155">
        <v>24509</v>
      </c>
      <c r="C35" s="156">
        <v>80374</v>
      </c>
      <c r="D35" s="157">
        <v>37842</v>
      </c>
      <c r="E35" s="157">
        <v>42532</v>
      </c>
      <c r="F35" s="158">
        <v>3.279366763229834</v>
      </c>
      <c r="G35" s="159">
        <v>262.66013071895424</v>
      </c>
    </row>
    <row r="36" spans="1:7" ht="16.5" customHeight="1">
      <c r="A36" s="154" t="s">
        <v>413</v>
      </c>
      <c r="B36" s="155">
        <v>24740</v>
      </c>
      <c r="C36" s="156">
        <v>80664</v>
      </c>
      <c r="D36" s="157">
        <v>37943</v>
      </c>
      <c r="E36" s="157">
        <v>42721</v>
      </c>
      <c r="F36" s="158">
        <v>3.260468876313662</v>
      </c>
      <c r="G36" s="159">
        <v>263.60784313725492</v>
      </c>
    </row>
    <row r="37" spans="1:7" ht="16.5" customHeight="1">
      <c r="A37" s="154" t="s">
        <v>414</v>
      </c>
      <c r="B37" s="155">
        <v>25027</v>
      </c>
      <c r="C37" s="156">
        <v>80720</v>
      </c>
      <c r="D37" s="157">
        <v>37874</v>
      </c>
      <c r="E37" s="157">
        <v>42846</v>
      </c>
      <c r="F37" s="158">
        <v>3.22531665800935</v>
      </c>
      <c r="G37" s="159">
        <v>263.79084967320262</v>
      </c>
    </row>
    <row r="38" spans="1:7" ht="16.5" customHeight="1">
      <c r="A38" s="160" t="s">
        <v>415</v>
      </c>
      <c r="B38" s="155">
        <v>25290</v>
      </c>
      <c r="C38" s="156">
        <v>80593</v>
      </c>
      <c r="D38" s="157">
        <v>37844</v>
      </c>
      <c r="E38" s="157">
        <v>42749</v>
      </c>
      <c r="F38" s="158">
        <v>3.1867536575721629</v>
      </c>
      <c r="G38" s="159">
        <v>263.37581699346407</v>
      </c>
    </row>
    <row r="39" spans="1:7" ht="16.5" customHeight="1">
      <c r="A39" s="160" t="s">
        <v>416</v>
      </c>
      <c r="B39" s="155">
        <v>25633</v>
      </c>
      <c r="C39" s="156">
        <v>80704</v>
      </c>
      <c r="D39" s="157">
        <v>37889</v>
      </c>
      <c r="E39" s="157">
        <v>42815</v>
      </c>
      <c r="F39" s="158">
        <v>3.1484414621776615</v>
      </c>
      <c r="G39" s="159">
        <v>263.73856209150324</v>
      </c>
    </row>
    <row r="40" spans="1:7" ht="16.5" customHeight="1">
      <c r="A40" s="160" t="s">
        <v>417</v>
      </c>
      <c r="B40" s="155">
        <v>25918</v>
      </c>
      <c r="C40" s="156">
        <v>80548</v>
      </c>
      <c r="D40" s="157">
        <v>37784</v>
      </c>
      <c r="E40" s="157">
        <v>42764</v>
      </c>
      <c r="F40" s="158">
        <v>3.107801527895671</v>
      </c>
      <c r="G40" s="159">
        <v>263.22875816993462</v>
      </c>
    </row>
    <row r="41" spans="1:7" ht="16.5" customHeight="1">
      <c r="A41" s="160" t="s">
        <v>418</v>
      </c>
      <c r="B41" s="155">
        <v>26111</v>
      </c>
      <c r="C41" s="156">
        <v>80437</v>
      </c>
      <c r="D41" s="157">
        <v>37731</v>
      </c>
      <c r="E41" s="157">
        <v>42706</v>
      </c>
      <c r="F41" s="158">
        <v>3.080579066293899</v>
      </c>
      <c r="G41" s="159">
        <v>262.86601307189545</v>
      </c>
    </row>
    <row r="42" spans="1:7" ht="16.5" customHeight="1">
      <c r="A42" s="160" t="s">
        <v>419</v>
      </c>
      <c r="B42" s="155">
        <v>26325</v>
      </c>
      <c r="C42" s="156">
        <v>80452</v>
      </c>
      <c r="D42" s="157">
        <v>37677</v>
      </c>
      <c r="E42" s="157">
        <v>42775</v>
      </c>
      <c r="F42" s="158">
        <v>3.0561063627730296</v>
      </c>
      <c r="G42" s="159">
        <v>262.91503267973854</v>
      </c>
    </row>
    <row r="43" spans="1:7" ht="16.5" customHeight="1">
      <c r="A43" s="160" t="s">
        <v>420</v>
      </c>
      <c r="B43" s="155">
        <v>26611</v>
      </c>
      <c r="C43" s="156">
        <v>80354</v>
      </c>
      <c r="D43" s="157">
        <v>37607</v>
      </c>
      <c r="E43" s="157">
        <v>42747</v>
      </c>
      <c r="F43" s="158">
        <v>3.0195783698470557</v>
      </c>
      <c r="G43" s="159">
        <v>262.59477124183007</v>
      </c>
    </row>
    <row r="44" spans="1:7" ht="16.5" customHeight="1">
      <c r="A44" s="160" t="s">
        <v>421</v>
      </c>
      <c r="B44" s="155">
        <v>26843</v>
      </c>
      <c r="C44" s="156">
        <v>80345</v>
      </c>
      <c r="D44" s="157">
        <v>37656</v>
      </c>
      <c r="E44" s="157">
        <v>42689</v>
      </c>
      <c r="F44" s="158">
        <v>2.9931453265283312</v>
      </c>
      <c r="G44" s="159">
        <v>262.56535947712416</v>
      </c>
    </row>
    <row r="45" spans="1:7" ht="16.5" customHeight="1">
      <c r="A45" s="160" t="s">
        <v>422</v>
      </c>
      <c r="B45" s="155">
        <v>27097</v>
      </c>
      <c r="C45" s="156">
        <v>80202</v>
      </c>
      <c r="D45" s="157">
        <v>37600</v>
      </c>
      <c r="E45" s="157">
        <v>42602</v>
      </c>
      <c r="F45" s="158">
        <v>2.9598110491936378</v>
      </c>
      <c r="G45" s="159">
        <v>262.0980392156863</v>
      </c>
    </row>
    <row r="46" spans="1:7" ht="16.5" customHeight="1">
      <c r="A46" s="160" t="s">
        <v>423</v>
      </c>
      <c r="B46" s="155">
        <v>27194</v>
      </c>
      <c r="C46" s="156">
        <v>79927</v>
      </c>
      <c r="D46" s="157">
        <v>37513</v>
      </c>
      <c r="E46" s="157">
        <v>42414</v>
      </c>
      <c r="F46" s="158">
        <v>2.9391409869824225</v>
      </c>
      <c r="G46" s="159">
        <v>261.19934640522877</v>
      </c>
    </row>
    <row r="47" spans="1:7" ht="16.5" customHeight="1">
      <c r="A47" s="160" t="s">
        <v>424</v>
      </c>
      <c r="B47" s="155">
        <v>27266</v>
      </c>
      <c r="C47" s="156">
        <v>79412</v>
      </c>
      <c r="D47" s="157">
        <v>37305</v>
      </c>
      <c r="E47" s="157">
        <v>42107</v>
      </c>
      <c r="F47" s="158">
        <v>2.9124917479644981</v>
      </c>
      <c r="G47" s="159">
        <v>259.51633986928107</v>
      </c>
    </row>
    <row r="48" spans="1:7" ht="16.5" customHeight="1" thickBot="1">
      <c r="A48" s="161" t="s">
        <v>425</v>
      </c>
      <c r="B48" s="162">
        <v>27400</v>
      </c>
      <c r="C48" s="163">
        <v>78855</v>
      </c>
      <c r="D48" s="164">
        <v>37084</v>
      </c>
      <c r="E48" s="164">
        <v>41771</v>
      </c>
      <c r="F48" s="165">
        <v>2.8779197080291969</v>
      </c>
      <c r="G48" s="166">
        <v>257.69607843137254</v>
      </c>
    </row>
    <row r="49" spans="1:8" ht="15" customHeight="1" thickBot="1">
      <c r="A49" s="167"/>
      <c r="B49" s="167"/>
      <c r="C49" s="167"/>
      <c r="D49" s="167"/>
      <c r="E49" s="167"/>
      <c r="F49" s="167"/>
      <c r="G49" s="140" t="s">
        <v>426</v>
      </c>
      <c r="H49" s="135"/>
    </row>
    <row r="50" spans="1:8" ht="18.75" customHeight="1">
      <c r="A50" s="142" t="s">
        <v>373</v>
      </c>
      <c r="B50" s="143" t="s">
        <v>374</v>
      </c>
      <c r="C50" s="144"/>
      <c r="D50" s="145" t="s">
        <v>375</v>
      </c>
      <c r="E50" s="146"/>
      <c r="F50" s="147" t="s">
        <v>376</v>
      </c>
      <c r="G50" s="148" t="s">
        <v>377</v>
      </c>
    </row>
    <row r="51" spans="1:8" ht="18.75" customHeight="1">
      <c r="A51" s="149"/>
      <c r="B51" s="150"/>
      <c r="C51" s="151" t="s">
        <v>378</v>
      </c>
      <c r="D51" s="151" t="s">
        <v>379</v>
      </c>
      <c r="E51" s="151" t="s">
        <v>380</v>
      </c>
      <c r="F51" s="152" t="s">
        <v>381</v>
      </c>
      <c r="G51" s="153"/>
    </row>
    <row r="52" spans="1:8" ht="18.75" customHeight="1">
      <c r="A52" s="160" t="s">
        <v>427</v>
      </c>
      <c r="B52" s="168">
        <v>27505</v>
      </c>
      <c r="C52" s="169">
        <v>78423</v>
      </c>
      <c r="D52" s="170">
        <v>36850</v>
      </c>
      <c r="E52" s="170">
        <v>41573</v>
      </c>
      <c r="F52" s="171">
        <v>2.8512270496273406</v>
      </c>
      <c r="G52" s="172">
        <v>256.28431372549022</v>
      </c>
    </row>
    <row r="53" spans="1:8" ht="16.5" customHeight="1">
      <c r="A53" s="160" t="s">
        <v>428</v>
      </c>
      <c r="B53" s="155">
        <v>27645</v>
      </c>
      <c r="C53" s="156">
        <v>77889</v>
      </c>
      <c r="D53" s="157">
        <v>36657</v>
      </c>
      <c r="E53" s="157">
        <v>41232</v>
      </c>
      <c r="F53" s="158">
        <v>2.8174715138361366</v>
      </c>
      <c r="G53" s="159">
        <v>254.5392156862745</v>
      </c>
    </row>
    <row r="54" spans="1:8" ht="16.5" customHeight="1">
      <c r="A54" s="160" t="s">
        <v>429</v>
      </c>
      <c r="B54" s="155">
        <v>27708</v>
      </c>
      <c r="C54" s="156">
        <v>77373</v>
      </c>
      <c r="D54" s="157">
        <v>36433</v>
      </c>
      <c r="E54" s="157">
        <v>40940</v>
      </c>
      <c r="F54" s="158">
        <v>2.7924426158510176</v>
      </c>
      <c r="G54" s="159">
        <v>252.85294117647058</v>
      </c>
    </row>
    <row r="55" spans="1:8" ht="16.5" customHeight="1">
      <c r="A55" s="160" t="s">
        <v>430</v>
      </c>
      <c r="B55" s="155">
        <v>27877</v>
      </c>
      <c r="C55" s="156">
        <v>76932</v>
      </c>
      <c r="D55" s="157">
        <v>36179</v>
      </c>
      <c r="E55" s="157">
        <v>40753</v>
      </c>
      <c r="F55" s="158">
        <v>2.7596943717042723</v>
      </c>
      <c r="G55" s="159">
        <v>251.41176470588235</v>
      </c>
    </row>
    <row r="56" spans="1:8" ht="16.5" customHeight="1">
      <c r="A56" s="160" t="s">
        <v>431</v>
      </c>
      <c r="B56" s="155">
        <v>28023</v>
      </c>
      <c r="C56" s="156">
        <v>76407</v>
      </c>
      <c r="D56" s="157">
        <v>35959</v>
      </c>
      <c r="E56" s="157">
        <v>40448</v>
      </c>
      <c r="F56" s="158">
        <v>2.73</v>
      </c>
      <c r="G56" s="159">
        <v>249.70423870061111</v>
      </c>
    </row>
    <row r="57" spans="1:8" ht="16.5" customHeight="1">
      <c r="A57" s="160" t="s">
        <v>432</v>
      </c>
      <c r="B57" s="155">
        <v>28214</v>
      </c>
      <c r="C57" s="156">
        <v>75822</v>
      </c>
      <c r="D57" s="157">
        <v>35698</v>
      </c>
      <c r="E57" s="157">
        <v>40124</v>
      </c>
      <c r="F57" s="158">
        <v>2.6873892393847028</v>
      </c>
      <c r="G57" s="159">
        <v>247.78431372549019</v>
      </c>
    </row>
    <row r="58" spans="1:8" ht="16.5" customHeight="1">
      <c r="A58" s="160" t="s">
        <v>433</v>
      </c>
      <c r="B58" s="155">
        <v>28320</v>
      </c>
      <c r="C58" s="173">
        <v>75226</v>
      </c>
      <c r="D58" s="174">
        <v>35433</v>
      </c>
      <c r="E58" s="174">
        <v>39793</v>
      </c>
      <c r="F58" s="158">
        <v>2.6562853107344631</v>
      </c>
      <c r="G58" s="159">
        <v>245.83660130718954</v>
      </c>
    </row>
    <row r="59" spans="1:8" ht="16.5" customHeight="1">
      <c r="A59" s="160" t="s">
        <v>434</v>
      </c>
      <c r="B59" s="155">
        <v>28697</v>
      </c>
      <c r="C59" s="173">
        <v>74605</v>
      </c>
      <c r="D59" s="174">
        <v>35132</v>
      </c>
      <c r="E59" s="174">
        <v>39473</v>
      </c>
      <c r="F59" s="158">
        <v>2.5997491026936612</v>
      </c>
      <c r="G59" s="159">
        <v>243.80718954248366</v>
      </c>
    </row>
    <row r="60" spans="1:8" ht="16.5" customHeight="1">
      <c r="A60" s="160" t="s">
        <v>435</v>
      </c>
      <c r="B60" s="155">
        <v>28815</v>
      </c>
      <c r="C60" s="173">
        <v>74044</v>
      </c>
      <c r="D60" s="174">
        <v>34916</v>
      </c>
      <c r="E60" s="174">
        <v>39128</v>
      </c>
      <c r="F60" s="158">
        <v>2.5696338712476141</v>
      </c>
      <c r="G60" s="159">
        <v>241.97385620915031</v>
      </c>
    </row>
    <row r="61" spans="1:8" ht="16.5" customHeight="1">
      <c r="A61" s="160" t="s">
        <v>436</v>
      </c>
      <c r="B61" s="155">
        <v>28793</v>
      </c>
      <c r="C61" s="173">
        <v>73345</v>
      </c>
      <c r="D61" s="174">
        <v>34627</v>
      </c>
      <c r="E61" s="174">
        <v>38718</v>
      </c>
      <c r="F61" s="158">
        <v>2.5473205292953147</v>
      </c>
      <c r="G61" s="159">
        <v>239.68954248366012</v>
      </c>
    </row>
    <row r="62" spans="1:8" ht="16.5" customHeight="1">
      <c r="A62" s="160" t="s">
        <v>437</v>
      </c>
      <c r="B62" s="155">
        <v>28635</v>
      </c>
      <c r="C62" s="173">
        <v>72357</v>
      </c>
      <c r="D62" s="174">
        <v>34114</v>
      </c>
      <c r="E62" s="174">
        <v>38243</v>
      </c>
      <c r="F62" s="158">
        <v>2.5268727082242011</v>
      </c>
      <c r="G62" s="159">
        <v>236.4607843137255</v>
      </c>
    </row>
    <row r="63" spans="1:8" ht="16.5" customHeight="1">
      <c r="A63" s="160" t="s">
        <v>438</v>
      </c>
      <c r="B63" s="155">
        <v>28883</v>
      </c>
      <c r="C63" s="173">
        <v>72046</v>
      </c>
      <c r="D63" s="174">
        <v>33878</v>
      </c>
      <c r="E63" s="174">
        <v>38168</v>
      </c>
      <c r="F63" s="158">
        <v>2.49440847557387</v>
      </c>
      <c r="G63" s="159">
        <v>235.444444444444</v>
      </c>
    </row>
    <row r="64" spans="1:8" ht="16.5" customHeight="1">
      <c r="A64" s="160" t="s">
        <v>439</v>
      </c>
      <c r="B64" s="155">
        <v>28976</v>
      </c>
      <c r="C64" s="173">
        <v>71284</v>
      </c>
      <c r="D64" s="174">
        <v>33571</v>
      </c>
      <c r="E64" s="174">
        <v>37713</v>
      </c>
      <c r="F64" s="158">
        <v>2.4601049144119269</v>
      </c>
      <c r="G64" s="159">
        <v>232.95424836601308</v>
      </c>
    </row>
    <row r="65" spans="1:7" s="141" customFormat="1" ht="16.5" customHeight="1">
      <c r="A65" s="175"/>
      <c r="B65" s="176" t="s">
        <v>440</v>
      </c>
      <c r="C65" s="173" t="s">
        <v>441</v>
      </c>
      <c r="D65" s="174" t="s">
        <v>442</v>
      </c>
      <c r="E65" s="174" t="s">
        <v>443</v>
      </c>
      <c r="F65" s="158"/>
      <c r="G65" s="159"/>
    </row>
    <row r="66" spans="1:7" ht="16.5" customHeight="1">
      <c r="A66" s="160" t="s">
        <v>444</v>
      </c>
      <c r="B66" s="155">
        <v>28862</v>
      </c>
      <c r="C66" s="173">
        <v>70263</v>
      </c>
      <c r="D66" s="174">
        <v>33113</v>
      </c>
      <c r="E66" s="174">
        <v>37150</v>
      </c>
      <c r="F66" s="158">
        <v>2.4344466772919411</v>
      </c>
      <c r="G66" s="159">
        <v>229.61764705882354</v>
      </c>
    </row>
    <row r="67" spans="1:7" ht="16.5" customHeight="1">
      <c r="A67" s="175"/>
      <c r="B67" s="176" t="s">
        <v>440</v>
      </c>
      <c r="C67" s="177" t="s">
        <v>445</v>
      </c>
      <c r="D67" s="178" t="s">
        <v>446</v>
      </c>
      <c r="E67" s="178" t="s">
        <v>447</v>
      </c>
      <c r="F67" s="179"/>
      <c r="G67" s="159"/>
    </row>
    <row r="68" spans="1:7" ht="16.5" customHeight="1">
      <c r="A68" s="160" t="s">
        <v>448</v>
      </c>
      <c r="B68" s="155">
        <v>28893</v>
      </c>
      <c r="C68" s="173">
        <v>69377</v>
      </c>
      <c r="D68" s="174">
        <v>32689</v>
      </c>
      <c r="E68" s="174">
        <v>36688</v>
      </c>
      <c r="F68" s="158">
        <v>2.4011698335236908</v>
      </c>
      <c r="G68" s="159">
        <v>226.72222222222223</v>
      </c>
    </row>
    <row r="69" spans="1:7" ht="16.5" customHeight="1">
      <c r="A69" s="175"/>
      <c r="B69" s="176" t="s">
        <v>440</v>
      </c>
      <c r="C69" s="177" t="s">
        <v>449</v>
      </c>
      <c r="D69" s="178" t="s">
        <v>450</v>
      </c>
      <c r="E69" s="178" t="s">
        <v>451</v>
      </c>
      <c r="F69" s="179"/>
      <c r="G69" s="159"/>
    </row>
    <row r="70" spans="1:7" ht="16.5" customHeight="1">
      <c r="A70" s="160" t="s">
        <v>452</v>
      </c>
      <c r="B70" s="155">
        <v>28944</v>
      </c>
      <c r="C70" s="173">
        <v>68678</v>
      </c>
      <c r="D70" s="174">
        <v>32432</v>
      </c>
      <c r="E70" s="174">
        <v>36246</v>
      </c>
      <c r="F70" s="158">
        <v>2.3727888336097291</v>
      </c>
      <c r="G70" s="159">
        <v>224.43790849673204</v>
      </c>
    </row>
    <row r="71" spans="1:7" ht="16.5" customHeight="1">
      <c r="A71" s="175"/>
      <c r="B71" s="176" t="s">
        <v>453</v>
      </c>
      <c r="C71" s="177" t="s">
        <v>454</v>
      </c>
      <c r="D71" s="178" t="s">
        <v>455</v>
      </c>
      <c r="E71" s="178" t="s">
        <v>456</v>
      </c>
      <c r="F71" s="179"/>
      <c r="G71" s="159"/>
    </row>
    <row r="72" spans="1:7" s="141" customFormat="1" ht="16.5" customHeight="1">
      <c r="A72" s="160" t="s">
        <v>457</v>
      </c>
      <c r="B72" s="155">
        <v>29090</v>
      </c>
      <c r="C72" s="173">
        <v>67985</v>
      </c>
      <c r="D72" s="174">
        <v>32171</v>
      </c>
      <c r="E72" s="174">
        <v>35814</v>
      </c>
      <c r="F72" s="158">
        <v>2.3370574080440014</v>
      </c>
      <c r="G72" s="159">
        <v>222.17320261437908</v>
      </c>
    </row>
    <row r="73" spans="1:7" s="141" customFormat="1" ht="16.5" customHeight="1">
      <c r="A73" s="175"/>
      <c r="B73" s="176" t="s">
        <v>453</v>
      </c>
      <c r="C73" s="177" t="s">
        <v>458</v>
      </c>
      <c r="D73" s="178" t="s">
        <v>459</v>
      </c>
      <c r="E73" s="178" t="s">
        <v>460</v>
      </c>
      <c r="F73" s="158"/>
      <c r="G73" s="159"/>
    </row>
    <row r="74" spans="1:7" ht="16.5" customHeight="1">
      <c r="A74" s="160" t="s">
        <v>461</v>
      </c>
      <c r="B74" s="155">
        <v>29178</v>
      </c>
      <c r="C74" s="173">
        <v>67207</v>
      </c>
      <c r="D74" s="174">
        <v>31878</v>
      </c>
      <c r="E74" s="174">
        <v>35329</v>
      </c>
      <c r="F74" s="158">
        <v>2.2999999999999998</v>
      </c>
      <c r="G74" s="159">
        <v>219.6</v>
      </c>
    </row>
    <row r="75" spans="1:7" s="180" customFormat="1" ht="16.5" customHeight="1">
      <c r="A75" s="175"/>
      <c r="B75" s="176" t="s">
        <v>440</v>
      </c>
      <c r="C75" s="177" t="s">
        <v>462</v>
      </c>
      <c r="D75" s="178" t="s">
        <v>463</v>
      </c>
      <c r="E75" s="178" t="s">
        <v>464</v>
      </c>
      <c r="F75" s="158"/>
      <c r="G75" s="159"/>
    </row>
    <row r="76" spans="1:7" s="182" customFormat="1" ht="16.5" customHeight="1">
      <c r="A76" s="181" t="s">
        <v>465</v>
      </c>
      <c r="B76" s="155">
        <v>29158</v>
      </c>
      <c r="C76" s="173">
        <v>66330</v>
      </c>
      <c r="D76" s="174">
        <v>31529</v>
      </c>
      <c r="E76" s="174">
        <v>34801</v>
      </c>
      <c r="F76" s="158">
        <v>2.27</v>
      </c>
      <c r="G76" s="159">
        <v>216.8</v>
      </c>
    </row>
    <row r="77" spans="1:7" s="182" customFormat="1" ht="16.5" customHeight="1">
      <c r="A77" s="175"/>
      <c r="B77" s="176" t="s">
        <v>440</v>
      </c>
      <c r="C77" s="177" t="s">
        <v>466</v>
      </c>
      <c r="D77" s="178" t="s">
        <v>467</v>
      </c>
      <c r="E77" s="178" t="s">
        <v>468</v>
      </c>
      <c r="F77" s="158"/>
      <c r="G77" s="159"/>
    </row>
    <row r="78" spans="1:7" s="182" customFormat="1" ht="16.5" customHeight="1">
      <c r="A78" s="183" t="s">
        <v>469</v>
      </c>
      <c r="B78" s="155">
        <v>29051</v>
      </c>
      <c r="C78" s="173">
        <v>65295</v>
      </c>
      <c r="D78" s="174">
        <v>31063</v>
      </c>
      <c r="E78" s="174">
        <v>34232</v>
      </c>
      <c r="F78" s="158">
        <v>2.25</v>
      </c>
      <c r="G78" s="159">
        <v>213.5</v>
      </c>
    </row>
    <row r="79" spans="1:7" s="182" customFormat="1" ht="16.5" customHeight="1">
      <c r="A79" s="175"/>
      <c r="B79" s="176" t="s">
        <v>440</v>
      </c>
      <c r="C79" s="177" t="s">
        <v>470</v>
      </c>
      <c r="D79" s="178" t="s">
        <v>471</v>
      </c>
      <c r="E79" s="178" t="s">
        <v>472</v>
      </c>
      <c r="F79" s="158"/>
      <c r="G79" s="159"/>
    </row>
    <row r="80" spans="1:7" ht="16.5" customHeight="1">
      <c r="A80" s="183" t="s">
        <v>473</v>
      </c>
      <c r="B80" s="155">
        <v>28814</v>
      </c>
      <c r="C80" s="173">
        <v>64262</v>
      </c>
      <c r="D80" s="174">
        <v>30638</v>
      </c>
      <c r="E80" s="174">
        <v>33624</v>
      </c>
      <c r="F80" s="158">
        <v>2.23</v>
      </c>
      <c r="G80" s="159">
        <v>210.1</v>
      </c>
    </row>
    <row r="81" spans="1:7" ht="16.5" customHeight="1" thickBot="1">
      <c r="A81" s="184"/>
      <c r="B81" s="185" t="s">
        <v>440</v>
      </c>
      <c r="C81" s="186" t="s">
        <v>474</v>
      </c>
      <c r="D81" s="187" t="s">
        <v>475</v>
      </c>
      <c r="E81" s="187" t="s">
        <v>476</v>
      </c>
      <c r="F81" s="165"/>
      <c r="G81" s="166"/>
    </row>
    <row r="82" spans="1:7" ht="15" customHeight="1">
      <c r="A82" s="188" t="s">
        <v>477</v>
      </c>
      <c r="B82" s="188"/>
      <c r="C82" s="189"/>
      <c r="D82" s="189"/>
      <c r="E82" s="189"/>
      <c r="F82" s="189"/>
      <c r="G82" s="190" t="s">
        <v>478</v>
      </c>
    </row>
    <row r="83" spans="1:7" ht="13.25" customHeight="1">
      <c r="A83" s="188"/>
      <c r="B83" s="188"/>
      <c r="C83" s="189"/>
      <c r="D83" s="189"/>
      <c r="E83" s="189"/>
      <c r="F83" s="189"/>
      <c r="G83" s="190"/>
    </row>
    <row r="84" spans="1:7" ht="30" customHeight="1">
      <c r="A84" s="191" t="s">
        <v>479</v>
      </c>
      <c r="B84" s="191"/>
      <c r="C84" s="191"/>
      <c r="D84" s="191"/>
      <c r="E84" s="191"/>
      <c r="F84" s="191"/>
      <c r="G84" s="192"/>
    </row>
    <row r="85" spans="1:7" ht="15" customHeight="1" thickBot="1">
      <c r="A85" s="193"/>
      <c r="B85" s="193"/>
      <c r="C85" s="193"/>
      <c r="D85" s="193"/>
      <c r="E85" s="193"/>
      <c r="F85" s="194" t="s">
        <v>372</v>
      </c>
      <c r="G85" s="195"/>
    </row>
    <row r="86" spans="1:7" ht="18.75" customHeight="1">
      <c r="A86" s="196" t="s">
        <v>373</v>
      </c>
      <c r="B86" s="197" t="s">
        <v>378</v>
      </c>
      <c r="C86" s="197" t="s">
        <v>480</v>
      </c>
      <c r="D86" s="197" t="s">
        <v>481</v>
      </c>
      <c r="E86" s="198" t="s">
        <v>482</v>
      </c>
      <c r="F86" s="199" t="s">
        <v>483</v>
      </c>
      <c r="G86" s="200"/>
    </row>
    <row r="87" spans="1:7" ht="16.5" customHeight="1">
      <c r="A87" s="181" t="s">
        <v>484</v>
      </c>
      <c r="B87" s="201">
        <v>593</v>
      </c>
      <c r="C87" s="202">
        <v>343</v>
      </c>
      <c r="D87" s="202">
        <v>72</v>
      </c>
      <c r="E87" s="202">
        <v>4</v>
      </c>
      <c r="F87" s="202">
        <v>174</v>
      </c>
      <c r="G87" s="203"/>
    </row>
    <row r="88" spans="1:7" ht="16.5" customHeight="1">
      <c r="A88" s="175" t="s">
        <v>485</v>
      </c>
      <c r="B88" s="204">
        <v>665</v>
      </c>
      <c r="C88" s="174">
        <v>331</v>
      </c>
      <c r="D88" s="174">
        <v>100</v>
      </c>
      <c r="E88" s="174">
        <v>5</v>
      </c>
      <c r="F88" s="174">
        <v>229</v>
      </c>
      <c r="G88" s="200"/>
    </row>
    <row r="89" spans="1:7" ht="16.5" customHeight="1">
      <c r="A89" s="175" t="s">
        <v>486</v>
      </c>
      <c r="B89" s="204">
        <v>583</v>
      </c>
      <c r="C89" s="174">
        <v>308</v>
      </c>
      <c r="D89" s="174">
        <v>97</v>
      </c>
      <c r="E89" s="174">
        <v>5</v>
      </c>
      <c r="F89" s="174">
        <v>173</v>
      </c>
      <c r="G89" s="200"/>
    </row>
    <row r="90" spans="1:7" ht="16.5" customHeight="1">
      <c r="A90" s="175" t="s">
        <v>487</v>
      </c>
      <c r="B90" s="204">
        <v>582</v>
      </c>
      <c r="C90" s="174">
        <v>291</v>
      </c>
      <c r="D90" s="174">
        <v>107</v>
      </c>
      <c r="E90" s="174">
        <v>6</v>
      </c>
      <c r="F90" s="174">
        <v>178</v>
      </c>
      <c r="G90" s="200"/>
    </row>
    <row r="91" spans="1:7" ht="16.5" customHeight="1">
      <c r="A91" s="175" t="s">
        <v>488</v>
      </c>
      <c r="B91" s="204">
        <v>547</v>
      </c>
      <c r="C91" s="174">
        <v>286</v>
      </c>
      <c r="D91" s="174">
        <v>117</v>
      </c>
      <c r="E91" s="174">
        <v>6</v>
      </c>
      <c r="F91" s="174">
        <v>138</v>
      </c>
      <c r="G91" s="200"/>
    </row>
    <row r="92" spans="1:7" ht="16.5" customHeight="1">
      <c r="A92" s="175" t="s">
        <v>489</v>
      </c>
      <c r="B92" s="204">
        <v>555</v>
      </c>
      <c r="C92" s="174">
        <v>279</v>
      </c>
      <c r="D92" s="174">
        <v>112</v>
      </c>
      <c r="E92" s="174">
        <v>7</v>
      </c>
      <c r="F92" s="174">
        <v>157</v>
      </c>
      <c r="G92" s="200"/>
    </row>
    <row r="93" spans="1:7" ht="16.5" customHeight="1">
      <c r="A93" s="175" t="s">
        <v>490</v>
      </c>
      <c r="B93" s="204">
        <v>577</v>
      </c>
      <c r="C93" s="174">
        <v>277</v>
      </c>
      <c r="D93" s="174">
        <v>114</v>
      </c>
      <c r="E93" s="174">
        <v>3</v>
      </c>
      <c r="F93" s="174">
        <v>183</v>
      </c>
      <c r="G93" s="200"/>
    </row>
    <row r="94" spans="1:7" ht="16.5" customHeight="1">
      <c r="A94" s="175" t="s">
        <v>491</v>
      </c>
      <c r="B94" s="204">
        <v>575</v>
      </c>
      <c r="C94" s="174">
        <v>255</v>
      </c>
      <c r="D94" s="174">
        <v>125</v>
      </c>
      <c r="E94" s="174">
        <v>2</v>
      </c>
      <c r="F94" s="174">
        <v>193</v>
      </c>
      <c r="G94" s="200"/>
    </row>
    <row r="95" spans="1:7" ht="16.5" customHeight="1">
      <c r="A95" s="175" t="s">
        <v>492</v>
      </c>
      <c r="B95" s="204">
        <v>688</v>
      </c>
      <c r="C95" s="174">
        <v>259</v>
      </c>
      <c r="D95" s="174">
        <v>163</v>
      </c>
      <c r="E95" s="174">
        <v>9</v>
      </c>
      <c r="F95" s="174">
        <v>257</v>
      </c>
      <c r="G95" s="200"/>
    </row>
    <row r="96" spans="1:7" ht="16.5" customHeight="1">
      <c r="A96" s="175" t="s">
        <v>493</v>
      </c>
      <c r="B96" s="204">
        <v>737</v>
      </c>
      <c r="C96" s="174">
        <v>252</v>
      </c>
      <c r="D96" s="174">
        <v>184</v>
      </c>
      <c r="E96" s="174">
        <v>9</v>
      </c>
      <c r="F96" s="174">
        <v>292</v>
      </c>
      <c r="G96" s="200"/>
    </row>
    <row r="97" spans="1:7" ht="16.5" customHeight="1">
      <c r="A97" s="175" t="s">
        <v>494</v>
      </c>
      <c r="B97" s="204">
        <v>804</v>
      </c>
      <c r="C97" s="174">
        <v>246</v>
      </c>
      <c r="D97" s="174">
        <v>278</v>
      </c>
      <c r="E97" s="174">
        <v>9</v>
      </c>
      <c r="F97" s="174">
        <v>271</v>
      </c>
      <c r="G97" s="200"/>
    </row>
    <row r="98" spans="1:7" ht="16.5" customHeight="1">
      <c r="A98" s="175" t="s">
        <v>495</v>
      </c>
      <c r="B98" s="204">
        <v>843</v>
      </c>
      <c r="C98" s="174">
        <v>235</v>
      </c>
      <c r="D98" s="174">
        <v>311</v>
      </c>
      <c r="E98" s="205">
        <v>5</v>
      </c>
      <c r="F98" s="205">
        <v>292</v>
      </c>
      <c r="G98" s="200"/>
    </row>
    <row r="99" spans="1:7" s="206" customFormat="1" ht="16.5" customHeight="1">
      <c r="A99" s="175" t="s">
        <v>496</v>
      </c>
      <c r="B99" s="204">
        <v>827</v>
      </c>
      <c r="C99" s="174">
        <v>224</v>
      </c>
      <c r="D99" s="174">
        <v>357</v>
      </c>
      <c r="E99" s="205">
        <v>5</v>
      </c>
      <c r="F99" s="205">
        <v>241</v>
      </c>
      <c r="G99" s="200"/>
    </row>
    <row r="100" spans="1:7" s="206" customFormat="1" ht="16.5" customHeight="1">
      <c r="A100" s="175" t="s">
        <v>497</v>
      </c>
      <c r="B100" s="204">
        <v>733</v>
      </c>
      <c r="C100" s="174">
        <v>211</v>
      </c>
      <c r="D100" s="174">
        <v>315</v>
      </c>
      <c r="E100" s="205">
        <v>7</v>
      </c>
      <c r="F100" s="205">
        <v>200</v>
      </c>
      <c r="G100" s="200"/>
    </row>
    <row r="101" spans="1:7" s="206" customFormat="1" ht="16.5" customHeight="1">
      <c r="A101" s="175" t="s">
        <v>498</v>
      </c>
      <c r="B101" s="204">
        <v>688</v>
      </c>
      <c r="C101" s="174">
        <v>198</v>
      </c>
      <c r="D101" s="174">
        <v>274</v>
      </c>
      <c r="E101" s="205">
        <v>6</v>
      </c>
      <c r="F101" s="205">
        <v>210</v>
      </c>
      <c r="G101" s="200"/>
    </row>
    <row r="102" spans="1:7" s="207" customFormat="1" ht="16.5" customHeight="1">
      <c r="A102" s="175" t="s">
        <v>499</v>
      </c>
      <c r="B102" s="204">
        <v>659</v>
      </c>
      <c r="C102" s="174">
        <v>191</v>
      </c>
      <c r="D102" s="174">
        <v>275</v>
      </c>
      <c r="E102" s="205">
        <v>8</v>
      </c>
      <c r="F102" s="205">
        <v>185</v>
      </c>
      <c r="G102" s="200"/>
    </row>
    <row r="103" spans="1:7" s="207" customFormat="1" ht="16.5" customHeight="1">
      <c r="A103" s="175" t="s">
        <v>500</v>
      </c>
      <c r="B103" s="204">
        <v>650</v>
      </c>
      <c r="C103" s="174">
        <v>173</v>
      </c>
      <c r="D103" s="174">
        <v>297</v>
      </c>
      <c r="E103" s="205">
        <v>6</v>
      </c>
      <c r="F103" s="205">
        <v>174</v>
      </c>
      <c r="G103" s="200"/>
    </row>
    <row r="104" spans="1:7" s="207" customFormat="1" ht="16.5" customHeight="1">
      <c r="A104" s="175" t="s">
        <v>501</v>
      </c>
      <c r="B104" s="204">
        <v>676</v>
      </c>
      <c r="C104" s="174">
        <v>165</v>
      </c>
      <c r="D104" s="174">
        <v>320</v>
      </c>
      <c r="E104" s="205">
        <v>5</v>
      </c>
      <c r="F104" s="205">
        <v>186</v>
      </c>
      <c r="G104" s="200"/>
    </row>
    <row r="105" spans="1:7" ht="16.5" customHeight="1">
      <c r="A105" s="175" t="s">
        <v>502</v>
      </c>
      <c r="B105" s="204">
        <v>664</v>
      </c>
      <c r="C105" s="174">
        <v>154</v>
      </c>
      <c r="D105" s="174">
        <v>297</v>
      </c>
      <c r="E105" s="205">
        <v>7</v>
      </c>
      <c r="F105" s="205">
        <v>206</v>
      </c>
      <c r="G105" s="200"/>
    </row>
    <row r="106" spans="1:7" ht="16.5" customHeight="1">
      <c r="A106" s="175" t="s">
        <v>503</v>
      </c>
      <c r="B106" s="204">
        <v>713</v>
      </c>
      <c r="C106" s="174">
        <v>158</v>
      </c>
      <c r="D106" s="174">
        <v>266</v>
      </c>
      <c r="E106" s="205">
        <v>8</v>
      </c>
      <c r="F106" s="205">
        <v>281</v>
      </c>
      <c r="G106" s="200"/>
    </row>
    <row r="107" spans="1:7" ht="16.5" customHeight="1">
      <c r="A107" s="175" t="s">
        <v>350</v>
      </c>
      <c r="B107" s="204">
        <v>814</v>
      </c>
      <c r="C107" s="174">
        <v>151</v>
      </c>
      <c r="D107" s="174">
        <v>248</v>
      </c>
      <c r="E107" s="205">
        <v>9</v>
      </c>
      <c r="F107" s="205">
        <v>406</v>
      </c>
      <c r="G107" s="200"/>
    </row>
    <row r="108" spans="1:7" ht="16.5" customHeight="1">
      <c r="A108" s="175" t="s">
        <v>351</v>
      </c>
      <c r="B108" s="204">
        <v>920</v>
      </c>
      <c r="C108" s="174">
        <v>148</v>
      </c>
      <c r="D108" s="174">
        <v>213</v>
      </c>
      <c r="E108" s="205">
        <v>10</v>
      </c>
      <c r="F108" s="205">
        <v>549</v>
      </c>
      <c r="G108" s="200"/>
    </row>
    <row r="109" spans="1:7" ht="16.5" customHeight="1">
      <c r="A109" s="175" t="s">
        <v>323</v>
      </c>
      <c r="B109" s="204">
        <v>1024</v>
      </c>
      <c r="C109" s="174">
        <v>136</v>
      </c>
      <c r="D109" s="174">
        <v>218</v>
      </c>
      <c r="E109" s="205">
        <v>16</v>
      </c>
      <c r="F109" s="205">
        <v>654</v>
      </c>
      <c r="G109" s="200"/>
    </row>
    <row r="110" spans="1:7" s="182" customFormat="1" ht="16.5" customHeight="1">
      <c r="A110" s="208" t="s">
        <v>504</v>
      </c>
      <c r="B110" s="204">
        <v>1141</v>
      </c>
      <c r="C110" s="174">
        <v>139</v>
      </c>
      <c r="D110" s="174">
        <v>233</v>
      </c>
      <c r="E110" s="205">
        <v>18</v>
      </c>
      <c r="F110" s="205">
        <v>751</v>
      </c>
      <c r="G110" s="200"/>
    </row>
    <row r="111" spans="1:7" s="182" customFormat="1" ht="16.5" customHeight="1">
      <c r="A111" s="183" t="s">
        <v>505</v>
      </c>
      <c r="B111" s="204">
        <v>1029</v>
      </c>
      <c r="C111" s="174">
        <v>128</v>
      </c>
      <c r="D111" s="174">
        <v>184</v>
      </c>
      <c r="E111" s="205">
        <v>15</v>
      </c>
      <c r="F111" s="205">
        <v>702</v>
      </c>
      <c r="G111" s="200"/>
    </row>
    <row r="112" spans="1:7" ht="16.5" customHeight="1" thickBot="1">
      <c r="A112" s="209" t="s">
        <v>506</v>
      </c>
      <c r="B112" s="210">
        <v>1036</v>
      </c>
      <c r="C112" s="211">
        <v>122</v>
      </c>
      <c r="D112" s="211">
        <v>163</v>
      </c>
      <c r="E112" s="212">
        <v>16</v>
      </c>
      <c r="F112" s="212">
        <v>735</v>
      </c>
      <c r="G112" s="200"/>
    </row>
    <row r="113" spans="1:7" ht="15" customHeight="1">
      <c r="A113" s="213" t="s">
        <v>507</v>
      </c>
      <c r="B113" s="173"/>
      <c r="C113" s="214"/>
      <c r="D113" s="214"/>
      <c r="E113" s="214"/>
      <c r="F113" s="215" t="s">
        <v>478</v>
      </c>
      <c r="G113" s="214"/>
    </row>
    <row r="114" spans="1:7" ht="15" customHeight="1">
      <c r="A114" s="213" t="s">
        <v>508</v>
      </c>
      <c r="B114" s="173"/>
      <c r="C114" s="214"/>
      <c r="D114" s="214"/>
      <c r="E114" s="214"/>
      <c r="F114" s="214"/>
      <c r="G114" s="214"/>
    </row>
    <row r="115" spans="1:7" ht="15" customHeight="1">
      <c r="A115" s="216" t="s">
        <v>509</v>
      </c>
      <c r="B115" s="203"/>
      <c r="C115" s="203"/>
      <c r="D115" s="203"/>
      <c r="E115" s="203"/>
      <c r="F115" s="217"/>
      <c r="G115" s="203"/>
    </row>
    <row r="116" spans="1:7" ht="15" customHeight="1">
      <c r="A116" s="216" t="s">
        <v>510</v>
      </c>
      <c r="B116" s="203"/>
      <c r="C116" s="203"/>
      <c r="D116" s="203"/>
      <c r="E116" s="203"/>
      <c r="F116" s="217"/>
      <c r="G116" s="203"/>
    </row>
    <row r="117" spans="1:7" ht="15" customHeight="1">
      <c r="A117" s="218"/>
      <c r="B117" s="219"/>
      <c r="C117" s="219"/>
      <c r="D117" s="219"/>
      <c r="E117" s="219"/>
      <c r="F117" s="137"/>
      <c r="G117" s="200"/>
    </row>
    <row r="118" spans="1:7">
      <c r="A118" s="218"/>
      <c r="B118" s="219"/>
      <c r="C118" s="219"/>
      <c r="D118" s="219"/>
      <c r="E118" s="219"/>
      <c r="F118" s="219"/>
    </row>
    <row r="119" spans="1:7">
      <c r="A119" s="218"/>
      <c r="B119" s="219"/>
      <c r="C119" s="219"/>
      <c r="D119" s="219"/>
      <c r="E119" s="219"/>
      <c r="F119" s="219"/>
    </row>
    <row r="120" spans="1:7">
      <c r="A120" s="218"/>
      <c r="B120" s="219"/>
      <c r="C120" s="219"/>
      <c r="D120" s="219"/>
      <c r="E120" s="219"/>
      <c r="F120" s="219"/>
    </row>
    <row r="121" spans="1:7">
      <c r="A121" s="218"/>
      <c r="B121" s="219"/>
      <c r="C121" s="219"/>
      <c r="D121" s="219"/>
      <c r="E121" s="219"/>
      <c r="F121" s="219"/>
    </row>
    <row r="122" spans="1:7">
      <c r="A122" s="218"/>
      <c r="B122" s="219"/>
      <c r="C122" s="219"/>
      <c r="D122" s="219"/>
      <c r="E122" s="219"/>
      <c r="F122" s="219"/>
    </row>
    <row r="123" spans="1:7">
      <c r="A123" s="218"/>
      <c r="B123" s="219"/>
      <c r="C123" s="219"/>
      <c r="D123" s="219"/>
      <c r="E123" s="219"/>
      <c r="F123" s="219"/>
    </row>
    <row r="124" spans="1:7">
      <c r="A124" s="218"/>
      <c r="B124" s="219"/>
      <c r="C124" s="219"/>
      <c r="D124" s="219"/>
      <c r="E124" s="219"/>
      <c r="F124" s="219"/>
    </row>
    <row r="125" spans="1:7">
      <c r="A125" s="218"/>
      <c r="B125" s="219"/>
      <c r="C125" s="219"/>
      <c r="D125" s="219"/>
      <c r="E125" s="219"/>
      <c r="F125" s="219"/>
    </row>
    <row r="126" spans="1:7">
      <c r="A126" s="218"/>
      <c r="B126" s="219"/>
      <c r="C126" s="219"/>
      <c r="D126" s="219"/>
      <c r="E126" s="219"/>
      <c r="F126" s="219"/>
    </row>
    <row r="127" spans="1:7">
      <c r="A127" s="218"/>
      <c r="B127" s="219"/>
      <c r="C127" s="219"/>
      <c r="D127" s="219"/>
      <c r="E127" s="219"/>
      <c r="F127" s="219"/>
    </row>
    <row r="128" spans="1:7">
      <c r="A128" s="218"/>
      <c r="B128" s="219"/>
      <c r="C128" s="219"/>
      <c r="D128" s="219"/>
      <c r="E128" s="219"/>
      <c r="F128" s="219"/>
    </row>
    <row r="129" spans="1:6">
      <c r="A129" s="218"/>
      <c r="B129" s="219"/>
      <c r="C129" s="219"/>
      <c r="D129" s="219"/>
      <c r="E129" s="219"/>
      <c r="F129" s="219"/>
    </row>
    <row r="130" spans="1:6">
      <c r="A130" s="218"/>
      <c r="B130" s="219"/>
      <c r="C130" s="219"/>
      <c r="D130" s="219"/>
      <c r="E130" s="219"/>
      <c r="F130" s="219"/>
    </row>
    <row r="131" spans="1:6">
      <c r="A131" s="218"/>
      <c r="B131" s="219"/>
      <c r="C131" s="219"/>
      <c r="D131" s="219"/>
      <c r="E131" s="219"/>
      <c r="F131" s="219"/>
    </row>
    <row r="132" spans="1:6">
      <c r="A132" s="218"/>
      <c r="B132" s="219"/>
      <c r="C132" s="219"/>
      <c r="D132" s="219"/>
      <c r="E132" s="219"/>
      <c r="F132" s="219"/>
    </row>
    <row r="133" spans="1:6">
      <c r="A133" s="218"/>
      <c r="B133" s="219"/>
      <c r="C133" s="219"/>
      <c r="D133" s="219"/>
      <c r="E133" s="219"/>
      <c r="F133" s="219"/>
    </row>
    <row r="134" spans="1:6">
      <c r="A134" s="218"/>
      <c r="B134" s="219"/>
      <c r="C134" s="219"/>
      <c r="D134" s="219"/>
      <c r="E134" s="219"/>
      <c r="F134" s="219"/>
    </row>
    <row r="135" spans="1:6">
      <c r="A135" s="218"/>
      <c r="B135" s="219"/>
      <c r="C135" s="219"/>
      <c r="D135" s="219"/>
      <c r="E135" s="219"/>
      <c r="F135" s="219"/>
    </row>
    <row r="136" spans="1:6">
      <c r="A136" s="218"/>
      <c r="B136" s="219"/>
      <c r="C136" s="219"/>
      <c r="D136" s="219"/>
      <c r="E136" s="219"/>
      <c r="F136" s="219"/>
    </row>
    <row r="137" spans="1:6">
      <c r="A137" s="218"/>
      <c r="B137" s="219"/>
      <c r="C137" s="219"/>
      <c r="D137" s="219"/>
      <c r="E137" s="219"/>
      <c r="F137" s="219"/>
    </row>
    <row r="138" spans="1:6">
      <c r="A138" s="218"/>
      <c r="B138" s="219"/>
      <c r="C138" s="219"/>
      <c r="D138" s="219"/>
      <c r="E138" s="219"/>
      <c r="F138" s="219"/>
    </row>
    <row r="139" spans="1:6">
      <c r="A139" s="218"/>
      <c r="B139" s="219"/>
      <c r="C139" s="219"/>
      <c r="D139" s="219"/>
      <c r="E139" s="219"/>
      <c r="F139" s="219"/>
    </row>
    <row r="140" spans="1:6">
      <c r="A140" s="218"/>
      <c r="B140" s="219"/>
      <c r="C140" s="219"/>
      <c r="D140" s="219"/>
      <c r="E140" s="219"/>
      <c r="F140" s="219"/>
    </row>
    <row r="141" spans="1:6">
      <c r="A141" s="218"/>
      <c r="B141" s="219"/>
      <c r="C141" s="219"/>
      <c r="D141" s="219"/>
      <c r="E141" s="219"/>
      <c r="F141" s="219"/>
    </row>
    <row r="142" spans="1:6">
      <c r="A142" s="218"/>
      <c r="B142" s="219"/>
      <c r="C142" s="219"/>
      <c r="D142" s="219"/>
      <c r="E142" s="219"/>
      <c r="F142" s="219"/>
    </row>
    <row r="143" spans="1:6">
      <c r="A143" s="218"/>
      <c r="B143" s="219"/>
      <c r="C143" s="219"/>
      <c r="D143" s="219"/>
      <c r="E143" s="219"/>
      <c r="F143" s="219"/>
    </row>
    <row r="144" spans="1:6">
      <c r="A144" s="218"/>
      <c r="B144" s="219"/>
      <c r="C144" s="219"/>
      <c r="D144" s="219"/>
      <c r="E144" s="219"/>
      <c r="F144" s="219"/>
    </row>
    <row r="145" spans="1:6">
      <c r="A145" s="218"/>
      <c r="B145" s="219"/>
      <c r="C145" s="219"/>
      <c r="D145" s="219"/>
      <c r="E145" s="219"/>
      <c r="F145" s="219"/>
    </row>
    <row r="146" spans="1:6">
      <c r="A146" s="218"/>
      <c r="B146" s="219"/>
      <c r="C146" s="219"/>
      <c r="D146" s="219"/>
      <c r="E146" s="219"/>
      <c r="F146" s="219"/>
    </row>
    <row r="147" spans="1:6">
      <c r="A147" s="218"/>
      <c r="B147" s="219"/>
      <c r="C147" s="219"/>
      <c r="D147" s="219"/>
      <c r="E147" s="219"/>
      <c r="F147" s="219"/>
    </row>
  </sheetData>
  <phoneticPr fontId="2"/>
  <printOptions horizontalCentered="1"/>
  <pageMargins left="0.39370078740157483" right="0.39370078740157483" top="0.59055118110236227" bottom="0.59055118110236227" header="0.11811023622047245" footer="0.11811023622047245"/>
  <pageSetup paperSize="9" firstPageNumber="3" fitToHeight="0" orientation="portrait" useFirstPageNumber="1" r:id="rId1"/>
  <headerFooter alignWithMargins="0">
    <oddFooter>&amp;C&amp;"ＭＳ 明朝,標準"&amp;10&amp;P</oddFooter>
  </headerFooter>
  <rowBreaks count="2" manualBreakCount="2">
    <brk id="48" max="6" man="1"/>
    <brk id="83" max="6"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3A1AE-354C-4327-BC77-4C70337107C3}">
  <sheetPr>
    <pageSetUpPr fitToPage="1"/>
  </sheetPr>
  <dimension ref="A1:F211"/>
  <sheetViews>
    <sheetView view="pageLayout" topLeftCell="A154" zoomScaleNormal="70" zoomScaleSheetLayoutView="100" workbookViewId="0">
      <selection activeCell="E159" sqref="E159"/>
    </sheetView>
  </sheetViews>
  <sheetFormatPr defaultColWidth="9" defaultRowHeight="13"/>
  <cols>
    <col min="1" max="1" width="5.6328125" style="2630" customWidth="1"/>
    <col min="2" max="2" width="14.1796875" style="2626" customWidth="1"/>
    <col min="3" max="3" width="30.1796875" style="2631" customWidth="1"/>
    <col min="4" max="4" width="9.90625" style="2626" customWidth="1"/>
    <col min="5" max="5" width="20" style="2626" customWidth="1"/>
    <col min="6" max="6" width="18.6328125" style="2626" customWidth="1"/>
    <col min="7" max="16384" width="9" style="2626"/>
  </cols>
  <sheetData>
    <row r="1" spans="1:6" s="2558" customFormat="1" ht="16.5">
      <c r="A1" s="2557" t="s">
        <v>3414</v>
      </c>
      <c r="B1" s="2557"/>
      <c r="C1" s="2557"/>
      <c r="D1" s="2557"/>
      <c r="E1" s="2557"/>
      <c r="F1" s="2557"/>
    </row>
    <row r="2" spans="1:6" s="2563" customFormat="1" ht="15" customHeight="1">
      <c r="A2" s="2559"/>
      <c r="B2" s="2560"/>
      <c r="C2" s="2561"/>
      <c r="D2" s="2562"/>
      <c r="E2" s="2562"/>
      <c r="F2" s="2562"/>
    </row>
    <row r="3" spans="1:6" s="2566" customFormat="1" ht="15" customHeight="1">
      <c r="A3" s="5744" t="s">
        <v>3415</v>
      </c>
      <c r="B3" s="5744"/>
      <c r="C3" s="5744"/>
      <c r="D3" s="2564"/>
      <c r="E3" s="2565"/>
      <c r="F3" s="2564" t="s">
        <v>3416</v>
      </c>
    </row>
    <row r="4" spans="1:6" s="2570" customFormat="1" ht="18.75" customHeight="1">
      <c r="A4" s="2567" t="s">
        <v>3417</v>
      </c>
      <c r="B4" s="2568" t="s">
        <v>3418</v>
      </c>
      <c r="C4" s="2569" t="s">
        <v>3419</v>
      </c>
      <c r="D4" s="2568" t="s">
        <v>3420</v>
      </c>
      <c r="E4" s="2568" t="s">
        <v>3421</v>
      </c>
      <c r="F4" s="2568" t="s">
        <v>3422</v>
      </c>
    </row>
    <row r="5" spans="1:6" s="2570" customFormat="1" ht="16.5" customHeight="1">
      <c r="A5" s="2571">
        <v>1</v>
      </c>
      <c r="B5" s="2572" t="s">
        <v>3423</v>
      </c>
      <c r="C5" s="2573" t="s">
        <v>3424</v>
      </c>
      <c r="D5" s="2574" t="s">
        <v>3425</v>
      </c>
      <c r="E5" s="2572" t="s">
        <v>3426</v>
      </c>
      <c r="F5" s="2572" t="s">
        <v>3427</v>
      </c>
    </row>
    <row r="6" spans="1:6" s="2570" customFormat="1" ht="16.5" customHeight="1">
      <c r="A6" s="2571">
        <v>2</v>
      </c>
      <c r="B6" s="2572" t="s">
        <v>3428</v>
      </c>
      <c r="C6" s="2573" t="s">
        <v>3429</v>
      </c>
      <c r="D6" s="2574" t="s">
        <v>3430</v>
      </c>
      <c r="E6" s="2572" t="s">
        <v>3431</v>
      </c>
      <c r="F6" s="2572" t="s">
        <v>3432</v>
      </c>
    </row>
    <row r="7" spans="1:6" s="2570" customFormat="1" ht="49.5" customHeight="1">
      <c r="A7" s="2571">
        <v>3</v>
      </c>
      <c r="B7" s="2572" t="s">
        <v>3433</v>
      </c>
      <c r="C7" s="2573" t="s">
        <v>3434</v>
      </c>
      <c r="D7" s="2574" t="s">
        <v>3435</v>
      </c>
      <c r="E7" s="2572" t="s">
        <v>3426</v>
      </c>
      <c r="F7" s="2572" t="s">
        <v>3436</v>
      </c>
    </row>
    <row r="8" spans="1:6" s="2570" customFormat="1" ht="18.75" customHeight="1">
      <c r="A8" s="2571">
        <v>4</v>
      </c>
      <c r="B8" s="2572" t="s">
        <v>3437</v>
      </c>
      <c r="C8" s="2573" t="s">
        <v>3438</v>
      </c>
      <c r="D8" s="2574" t="s">
        <v>3439</v>
      </c>
      <c r="E8" s="2572" t="s">
        <v>3440</v>
      </c>
      <c r="F8" s="2572" t="s">
        <v>3441</v>
      </c>
    </row>
    <row r="9" spans="1:6" s="2570" customFormat="1" ht="16.5" customHeight="1">
      <c r="A9" s="2571">
        <v>5</v>
      </c>
      <c r="B9" s="2572" t="s">
        <v>3437</v>
      </c>
      <c r="C9" s="2573" t="s">
        <v>2062</v>
      </c>
      <c r="D9" s="2574" t="s">
        <v>3442</v>
      </c>
      <c r="E9" s="2572" t="s">
        <v>3443</v>
      </c>
      <c r="F9" s="2572" t="s">
        <v>3444</v>
      </c>
    </row>
    <row r="10" spans="1:6" s="2570" customFormat="1" ht="16.5" customHeight="1">
      <c r="A10" s="2571">
        <v>6</v>
      </c>
      <c r="B10" s="2572" t="s">
        <v>3445</v>
      </c>
      <c r="C10" s="2572" t="s">
        <v>3446</v>
      </c>
      <c r="D10" s="2574" t="s">
        <v>3447</v>
      </c>
      <c r="E10" s="2572"/>
      <c r="F10" s="2573" t="s">
        <v>3448</v>
      </c>
    </row>
    <row r="11" spans="1:6" s="2566" customFormat="1" ht="15" customHeight="1">
      <c r="A11" s="2575"/>
      <c r="B11" s="2564"/>
      <c r="C11" s="2564"/>
      <c r="D11" s="2564"/>
      <c r="E11" s="2565"/>
      <c r="F11" s="2576"/>
    </row>
    <row r="12" spans="1:6" s="2566" customFormat="1" ht="15" customHeight="1">
      <c r="A12" s="5744" t="s">
        <v>3449</v>
      </c>
      <c r="B12" s="5744"/>
      <c r="C12" s="5744"/>
      <c r="D12" s="2564"/>
      <c r="E12" s="2565"/>
      <c r="F12" s="2565"/>
    </row>
    <row r="13" spans="1:6" s="2577" customFormat="1" ht="18.75" customHeight="1">
      <c r="A13" s="2567" t="s">
        <v>3417</v>
      </c>
      <c r="B13" s="2568" t="s">
        <v>3418</v>
      </c>
      <c r="C13" s="2569" t="s">
        <v>3419</v>
      </c>
      <c r="D13" s="2568" t="s">
        <v>3420</v>
      </c>
      <c r="E13" s="2568" t="s">
        <v>3421</v>
      </c>
      <c r="F13" s="2568" t="s">
        <v>3422</v>
      </c>
    </row>
    <row r="14" spans="1:6" s="2570" customFormat="1" ht="49.5" customHeight="1">
      <c r="A14" s="2571">
        <v>1</v>
      </c>
      <c r="B14" s="2572" t="s">
        <v>3450</v>
      </c>
      <c r="C14" s="2573" t="s">
        <v>3451</v>
      </c>
      <c r="D14" s="2574" t="s">
        <v>3452</v>
      </c>
      <c r="E14" s="2572" t="s">
        <v>271</v>
      </c>
      <c r="F14" s="2572" t="s">
        <v>3453</v>
      </c>
    </row>
    <row r="15" spans="1:6" s="2570" customFormat="1" ht="33" customHeight="1">
      <c r="A15" s="2571">
        <v>2</v>
      </c>
      <c r="B15" s="2572" t="s">
        <v>3450</v>
      </c>
      <c r="C15" s="2573" t="s">
        <v>3454</v>
      </c>
      <c r="D15" s="2574" t="s">
        <v>3455</v>
      </c>
      <c r="E15" s="2572" t="s">
        <v>271</v>
      </c>
      <c r="F15" s="2572" t="s">
        <v>3456</v>
      </c>
    </row>
    <row r="16" spans="1:6" s="2566" customFormat="1" ht="15" customHeight="1">
      <c r="A16" s="2578"/>
      <c r="B16" s="2579"/>
      <c r="C16" s="2580"/>
      <c r="D16" s="2564"/>
      <c r="E16" s="2565"/>
      <c r="F16" s="2565"/>
    </row>
    <row r="17" spans="1:6" s="2566" customFormat="1" ht="15" customHeight="1">
      <c r="A17" s="5744" t="s">
        <v>3457</v>
      </c>
      <c r="B17" s="5744"/>
      <c r="C17" s="5744"/>
      <c r="D17" s="2564"/>
      <c r="E17" s="2565"/>
      <c r="F17" s="2565"/>
    </row>
    <row r="18" spans="1:6" s="2577" customFormat="1" ht="18.75" customHeight="1">
      <c r="A18" s="2567" t="s">
        <v>3417</v>
      </c>
      <c r="B18" s="2568" t="s">
        <v>3418</v>
      </c>
      <c r="C18" s="2569" t="s">
        <v>3419</v>
      </c>
      <c r="D18" s="2568" t="s">
        <v>3420</v>
      </c>
      <c r="E18" s="2568" t="s">
        <v>3421</v>
      </c>
      <c r="F18" s="2568" t="s">
        <v>3422</v>
      </c>
    </row>
    <row r="19" spans="1:6" s="2570" customFormat="1" ht="16.5" customHeight="1">
      <c r="A19" s="2571">
        <v>1</v>
      </c>
      <c r="B19" s="2572" t="s">
        <v>3458</v>
      </c>
      <c r="C19" s="2573" t="s">
        <v>3459</v>
      </c>
      <c r="D19" s="2581"/>
      <c r="E19" s="2572"/>
      <c r="F19" s="2572" t="s">
        <v>3460</v>
      </c>
    </row>
    <row r="20" spans="1:6" s="2570" customFormat="1" ht="16.5" customHeight="1">
      <c r="A20" s="2571">
        <v>2</v>
      </c>
      <c r="B20" s="2572" t="s">
        <v>3458</v>
      </c>
      <c r="C20" s="2573" t="s">
        <v>2064</v>
      </c>
      <c r="D20" s="2581"/>
      <c r="E20" s="2572"/>
      <c r="F20" s="2572" t="s">
        <v>3461</v>
      </c>
    </row>
    <row r="21" spans="1:6" s="2570" customFormat="1" ht="33" customHeight="1">
      <c r="A21" s="2571">
        <v>3</v>
      </c>
      <c r="B21" s="2572" t="s">
        <v>3458</v>
      </c>
      <c r="C21" s="2573" t="s">
        <v>3462</v>
      </c>
      <c r="D21" s="2581"/>
      <c r="E21" s="2572"/>
      <c r="F21" s="2572" t="s">
        <v>3463</v>
      </c>
    </row>
    <row r="22" spans="1:6" s="2570" customFormat="1" ht="16.5" customHeight="1">
      <c r="A22" s="2571">
        <v>4</v>
      </c>
      <c r="B22" s="2572" t="s">
        <v>3464</v>
      </c>
      <c r="C22" s="2573" t="s">
        <v>3465</v>
      </c>
      <c r="D22" s="2581"/>
      <c r="E22" s="2572"/>
      <c r="F22" s="2572" t="s">
        <v>3466</v>
      </c>
    </row>
    <row r="23" spans="1:6" s="2570" customFormat="1" ht="16.5" customHeight="1">
      <c r="A23" s="2571">
        <v>5</v>
      </c>
      <c r="B23" s="2572" t="s">
        <v>3467</v>
      </c>
      <c r="C23" s="2573" t="s">
        <v>3468</v>
      </c>
      <c r="D23" s="2581"/>
      <c r="E23" s="2572"/>
      <c r="F23" s="2572" t="s">
        <v>3463</v>
      </c>
    </row>
    <row r="24" spans="1:6" s="2570" customFormat="1" ht="16.5" customHeight="1">
      <c r="A24" s="2571">
        <v>6</v>
      </c>
      <c r="B24" s="2572" t="s">
        <v>3464</v>
      </c>
      <c r="C24" s="2573" t="s">
        <v>2085</v>
      </c>
      <c r="D24" s="2581"/>
      <c r="E24" s="2572"/>
      <c r="F24" s="2572" t="s">
        <v>2087</v>
      </c>
    </row>
    <row r="25" spans="1:6" s="2570" customFormat="1" ht="16.5" customHeight="1">
      <c r="A25" s="2571">
        <v>7</v>
      </c>
      <c r="B25" s="2572" t="s">
        <v>3467</v>
      </c>
      <c r="C25" s="2573" t="s">
        <v>3469</v>
      </c>
      <c r="D25" s="2581"/>
      <c r="E25" s="2572"/>
      <c r="F25" s="2572" t="s">
        <v>3463</v>
      </c>
    </row>
    <row r="26" spans="1:6" s="2570" customFormat="1" ht="33" customHeight="1">
      <c r="A26" s="2571">
        <v>8</v>
      </c>
      <c r="B26" s="2572" t="s">
        <v>3470</v>
      </c>
      <c r="C26" s="2573" t="s">
        <v>3471</v>
      </c>
      <c r="D26" s="2581"/>
      <c r="E26" s="2572"/>
      <c r="F26" s="2572" t="s">
        <v>3463</v>
      </c>
    </row>
    <row r="27" spans="1:6" s="2566" customFormat="1" ht="15" customHeight="1">
      <c r="A27" s="2578"/>
      <c r="B27" s="2579"/>
      <c r="C27" s="2580"/>
      <c r="D27" s="2564"/>
      <c r="E27" s="2565"/>
      <c r="F27" s="2565"/>
    </row>
    <row r="28" spans="1:6" s="2566" customFormat="1" ht="15" customHeight="1">
      <c r="A28" s="5744" t="s">
        <v>3472</v>
      </c>
      <c r="B28" s="5744"/>
      <c r="C28" s="5744"/>
      <c r="D28" s="2582"/>
      <c r="E28" s="2583"/>
      <c r="F28" s="2583"/>
    </row>
    <row r="29" spans="1:6" s="2577" customFormat="1" ht="18.75" customHeight="1">
      <c r="A29" s="2567" t="s">
        <v>3417</v>
      </c>
      <c r="B29" s="2568" t="s">
        <v>3418</v>
      </c>
      <c r="C29" s="2569" t="s">
        <v>3419</v>
      </c>
      <c r="D29" s="2568" t="s">
        <v>3420</v>
      </c>
      <c r="E29" s="2568" t="s">
        <v>3473</v>
      </c>
      <c r="F29" s="2568" t="s">
        <v>3422</v>
      </c>
    </row>
    <row r="30" spans="1:6" s="2570" customFormat="1" ht="16.5" customHeight="1">
      <c r="A30" s="2571">
        <v>1</v>
      </c>
      <c r="B30" s="2572" t="s">
        <v>3474</v>
      </c>
      <c r="C30" s="2573" t="s">
        <v>3475</v>
      </c>
      <c r="D30" s="2574" t="s">
        <v>3476</v>
      </c>
      <c r="E30" s="2572" t="s">
        <v>3477</v>
      </c>
      <c r="F30" s="2572"/>
    </row>
    <row r="31" spans="1:6" s="2566" customFormat="1" ht="15" customHeight="1">
      <c r="A31" s="2584"/>
      <c r="B31" s="2579"/>
      <c r="C31" s="2580"/>
      <c r="D31" s="2564"/>
      <c r="E31" s="2565"/>
      <c r="F31" s="2565"/>
    </row>
    <row r="32" spans="1:6" s="2566" customFormat="1" ht="15" customHeight="1">
      <c r="A32" s="5744" t="s">
        <v>3478</v>
      </c>
      <c r="B32" s="5744"/>
      <c r="C32" s="5744"/>
      <c r="D32" s="2564"/>
      <c r="E32" s="2565"/>
      <c r="F32" s="2565"/>
    </row>
    <row r="33" spans="1:6" s="2577" customFormat="1" ht="18.75" customHeight="1">
      <c r="A33" s="2567" t="s">
        <v>3417</v>
      </c>
      <c r="B33" s="2568" t="s">
        <v>3418</v>
      </c>
      <c r="C33" s="2569" t="s">
        <v>3419</v>
      </c>
      <c r="D33" s="2568" t="s">
        <v>3420</v>
      </c>
      <c r="E33" s="2568" t="s">
        <v>3421</v>
      </c>
      <c r="F33" s="2568" t="s">
        <v>3422</v>
      </c>
    </row>
    <row r="34" spans="1:6" s="2570" customFormat="1" ht="16.5" customHeight="1">
      <c r="A34" s="2571">
        <v>1</v>
      </c>
      <c r="B34" s="2572" t="s">
        <v>3433</v>
      </c>
      <c r="C34" s="2573" t="s">
        <v>3479</v>
      </c>
      <c r="D34" s="2574" t="s">
        <v>3480</v>
      </c>
      <c r="E34" s="2572" t="s">
        <v>3481</v>
      </c>
      <c r="F34" s="2572" t="s">
        <v>3482</v>
      </c>
    </row>
    <row r="35" spans="1:6" s="2570" customFormat="1" ht="16.5" customHeight="1">
      <c r="A35" s="2571">
        <v>2</v>
      </c>
      <c r="B35" s="2572" t="s">
        <v>3464</v>
      </c>
      <c r="C35" s="2573" t="s">
        <v>3483</v>
      </c>
      <c r="D35" s="2581"/>
      <c r="E35" s="2572" t="s">
        <v>3484</v>
      </c>
      <c r="F35" s="2572" t="s">
        <v>2090</v>
      </c>
    </row>
    <row r="36" spans="1:6" s="2570" customFormat="1" ht="33" customHeight="1">
      <c r="A36" s="2571">
        <v>3</v>
      </c>
      <c r="B36" s="2572" t="s">
        <v>3450</v>
      </c>
      <c r="C36" s="2573" t="s">
        <v>3485</v>
      </c>
      <c r="D36" s="2574" t="s">
        <v>3486</v>
      </c>
      <c r="E36" s="2572" t="s">
        <v>3487</v>
      </c>
      <c r="F36" s="2572" t="s">
        <v>2090</v>
      </c>
    </row>
    <row r="37" spans="1:6" s="2570" customFormat="1" ht="33" customHeight="1">
      <c r="A37" s="2571">
        <v>4</v>
      </c>
      <c r="B37" s="2572" t="s">
        <v>3433</v>
      </c>
      <c r="C37" s="2573" t="s">
        <v>3488</v>
      </c>
      <c r="D37" s="2574" t="s">
        <v>3489</v>
      </c>
      <c r="E37" s="2572" t="s">
        <v>3481</v>
      </c>
      <c r="F37" s="2572" t="s">
        <v>3490</v>
      </c>
    </row>
    <row r="38" spans="1:6" s="2570" customFormat="1" ht="33" customHeight="1">
      <c r="A38" s="2571">
        <v>5</v>
      </c>
      <c r="B38" s="2572" t="s">
        <v>3491</v>
      </c>
      <c r="C38" s="2573" t="s">
        <v>3492</v>
      </c>
      <c r="D38" s="2581"/>
      <c r="E38" s="2572" t="s">
        <v>3493</v>
      </c>
      <c r="F38" s="2572" t="s">
        <v>3494</v>
      </c>
    </row>
    <row r="39" spans="1:6" s="2570" customFormat="1" ht="16.5" customHeight="1">
      <c r="A39" s="2571">
        <v>6</v>
      </c>
      <c r="B39" s="2572" t="s">
        <v>3495</v>
      </c>
      <c r="C39" s="2573" t="s">
        <v>3496</v>
      </c>
      <c r="D39" s="2574" t="s">
        <v>3497</v>
      </c>
      <c r="E39" s="2572" t="s">
        <v>3498</v>
      </c>
      <c r="F39" s="2572" t="s">
        <v>3444</v>
      </c>
    </row>
    <row r="40" spans="1:6" s="2570" customFormat="1" ht="39.5" customHeight="1">
      <c r="A40" s="2571">
        <v>7</v>
      </c>
      <c r="B40" s="2572" t="s">
        <v>3499</v>
      </c>
      <c r="C40" s="2573" t="s">
        <v>3500</v>
      </c>
      <c r="D40" s="2574" t="s">
        <v>3501</v>
      </c>
      <c r="E40" s="2572" t="s">
        <v>3502</v>
      </c>
      <c r="F40" s="2572" t="s">
        <v>3503</v>
      </c>
    </row>
    <row r="41" spans="1:6" s="2570" customFormat="1" ht="16.5" customHeight="1">
      <c r="A41" s="2571">
        <v>8</v>
      </c>
      <c r="B41" s="2572" t="s">
        <v>3445</v>
      </c>
      <c r="C41" s="2573" t="s">
        <v>3504</v>
      </c>
      <c r="D41" s="2574" t="s">
        <v>3505</v>
      </c>
      <c r="E41" s="2572" t="s">
        <v>3506</v>
      </c>
      <c r="F41" s="2572" t="s">
        <v>3507</v>
      </c>
    </row>
    <row r="42" spans="1:6" s="2570" customFormat="1" ht="16.5" customHeight="1">
      <c r="A42" s="2571">
        <v>9</v>
      </c>
      <c r="B42" s="2572" t="s">
        <v>3467</v>
      </c>
      <c r="C42" s="2573" t="s">
        <v>3508</v>
      </c>
      <c r="D42" s="2574" t="s">
        <v>3509</v>
      </c>
      <c r="E42" s="2572" t="s">
        <v>3510</v>
      </c>
      <c r="F42" s="2572" t="s">
        <v>3511</v>
      </c>
    </row>
    <row r="43" spans="1:6" s="2570" customFormat="1" ht="33" customHeight="1">
      <c r="A43" s="2571">
        <v>10</v>
      </c>
      <c r="B43" s="2572" t="s">
        <v>3512</v>
      </c>
      <c r="C43" s="2573" t="s">
        <v>3513</v>
      </c>
      <c r="D43" s="2581"/>
      <c r="E43" s="2573" t="s">
        <v>3514</v>
      </c>
      <c r="F43" s="2573" t="s">
        <v>3515</v>
      </c>
    </row>
    <row r="44" spans="1:6" s="2566" customFormat="1" ht="15" customHeight="1">
      <c r="A44" s="5750" t="s">
        <v>3516</v>
      </c>
      <c r="B44" s="5750"/>
      <c r="C44" s="5750"/>
      <c r="D44" s="2582"/>
      <c r="E44" s="2583"/>
      <c r="F44" s="2583"/>
    </row>
    <row r="45" spans="1:6" s="2577" customFormat="1" ht="18.75" customHeight="1">
      <c r="A45" s="2567" t="s">
        <v>3417</v>
      </c>
      <c r="B45" s="2568" t="s">
        <v>3418</v>
      </c>
      <c r="C45" s="2569" t="s">
        <v>3419</v>
      </c>
      <c r="D45" s="2568" t="s">
        <v>3420</v>
      </c>
      <c r="E45" s="2568" t="s">
        <v>3421</v>
      </c>
      <c r="F45" s="2568" t="s">
        <v>3422</v>
      </c>
    </row>
    <row r="46" spans="1:6" s="2588" customFormat="1" ht="16.5" customHeight="1">
      <c r="A46" s="2571">
        <v>1</v>
      </c>
      <c r="B46" s="2585" t="s">
        <v>3517</v>
      </c>
      <c r="C46" s="2585" t="s">
        <v>3518</v>
      </c>
      <c r="D46" s="2586" t="s">
        <v>3519</v>
      </c>
      <c r="E46" s="2585" t="s">
        <v>3520</v>
      </c>
      <c r="F46" s="2587" t="s">
        <v>3521</v>
      </c>
    </row>
    <row r="47" spans="1:6" s="2588" customFormat="1" ht="49.5" customHeight="1">
      <c r="A47" s="2571">
        <v>2</v>
      </c>
      <c r="B47" s="2585" t="s">
        <v>3522</v>
      </c>
      <c r="C47" s="2585" t="s">
        <v>3523</v>
      </c>
      <c r="D47" s="2586" t="s">
        <v>3524</v>
      </c>
      <c r="E47" s="2585" t="s">
        <v>3525</v>
      </c>
      <c r="F47" s="2587" t="s">
        <v>3526</v>
      </c>
    </row>
    <row r="48" spans="1:6" s="2588" customFormat="1" ht="33" customHeight="1">
      <c r="A48" s="2571">
        <v>3</v>
      </c>
      <c r="B48" s="2585" t="s">
        <v>3527</v>
      </c>
      <c r="C48" s="2585" t="s">
        <v>3528</v>
      </c>
      <c r="D48" s="2586" t="s">
        <v>3529</v>
      </c>
      <c r="E48" s="2585" t="s">
        <v>3525</v>
      </c>
      <c r="F48" s="2587" t="s">
        <v>3526</v>
      </c>
    </row>
    <row r="49" spans="1:6" s="2588" customFormat="1" ht="33" customHeight="1">
      <c r="A49" s="2571">
        <v>4</v>
      </c>
      <c r="B49" s="2585" t="s">
        <v>3522</v>
      </c>
      <c r="C49" s="2585" t="s">
        <v>3530</v>
      </c>
      <c r="D49" s="2586" t="s">
        <v>3531</v>
      </c>
      <c r="E49" s="2585" t="s">
        <v>3525</v>
      </c>
      <c r="F49" s="2587" t="s">
        <v>3526</v>
      </c>
    </row>
    <row r="50" spans="1:6" s="2588" customFormat="1" ht="33" customHeight="1">
      <c r="A50" s="2571">
        <v>5</v>
      </c>
      <c r="B50" s="2585" t="s">
        <v>3517</v>
      </c>
      <c r="C50" s="2585" t="s">
        <v>3532</v>
      </c>
      <c r="D50" s="2586" t="s">
        <v>3533</v>
      </c>
      <c r="E50" s="2585" t="s">
        <v>3525</v>
      </c>
      <c r="F50" s="2587" t="s">
        <v>3526</v>
      </c>
    </row>
    <row r="51" spans="1:6" s="2588" customFormat="1" ht="33" customHeight="1">
      <c r="A51" s="2571">
        <v>6</v>
      </c>
      <c r="B51" s="2585" t="s">
        <v>3517</v>
      </c>
      <c r="C51" s="2585" t="s">
        <v>3534</v>
      </c>
      <c r="D51" s="2586" t="s">
        <v>3425</v>
      </c>
      <c r="E51" s="2585" t="s">
        <v>3525</v>
      </c>
      <c r="F51" s="2587" t="s">
        <v>3526</v>
      </c>
    </row>
    <row r="52" spans="1:6" s="2588" customFormat="1" ht="33" customHeight="1">
      <c r="A52" s="2571">
        <v>7</v>
      </c>
      <c r="B52" s="2585" t="s">
        <v>3517</v>
      </c>
      <c r="C52" s="2585" t="s">
        <v>3535</v>
      </c>
      <c r="D52" s="2586" t="s">
        <v>3425</v>
      </c>
      <c r="E52" s="2585" t="s">
        <v>3525</v>
      </c>
      <c r="F52" s="2587" t="s">
        <v>3526</v>
      </c>
    </row>
    <row r="53" spans="1:6" s="2588" customFormat="1" ht="33" customHeight="1">
      <c r="A53" s="2571">
        <v>8</v>
      </c>
      <c r="B53" s="2585" t="s">
        <v>3517</v>
      </c>
      <c r="C53" s="2585" t="s">
        <v>3536</v>
      </c>
      <c r="D53" s="2586" t="s">
        <v>3425</v>
      </c>
      <c r="E53" s="2585" t="s">
        <v>3525</v>
      </c>
      <c r="F53" s="2587" t="s">
        <v>3526</v>
      </c>
    </row>
    <row r="54" spans="1:6" s="2588" customFormat="1" ht="33" customHeight="1">
      <c r="A54" s="2571">
        <v>9</v>
      </c>
      <c r="B54" s="2585" t="s">
        <v>3517</v>
      </c>
      <c r="C54" s="2585" t="s">
        <v>3537</v>
      </c>
      <c r="D54" s="2586" t="s">
        <v>3538</v>
      </c>
      <c r="E54" s="2585" t="s">
        <v>3525</v>
      </c>
      <c r="F54" s="2587" t="s">
        <v>3526</v>
      </c>
    </row>
    <row r="55" spans="1:6" s="2588" customFormat="1" ht="33" customHeight="1">
      <c r="A55" s="2571">
        <v>10</v>
      </c>
      <c r="B55" s="2585" t="s">
        <v>3517</v>
      </c>
      <c r="C55" s="2585" t="s">
        <v>3539</v>
      </c>
      <c r="D55" s="2586" t="s">
        <v>3425</v>
      </c>
      <c r="E55" s="2585" t="s">
        <v>3525</v>
      </c>
      <c r="F55" s="2587" t="s">
        <v>3526</v>
      </c>
    </row>
    <row r="56" spans="1:6" s="2588" customFormat="1" ht="33" customHeight="1">
      <c r="A56" s="2571">
        <v>11</v>
      </c>
      <c r="B56" s="2585" t="s">
        <v>3517</v>
      </c>
      <c r="C56" s="2585" t="s">
        <v>3540</v>
      </c>
      <c r="D56" s="2586" t="s">
        <v>3538</v>
      </c>
      <c r="E56" s="2585" t="s">
        <v>3525</v>
      </c>
      <c r="F56" s="2587" t="s">
        <v>3526</v>
      </c>
    </row>
    <row r="57" spans="1:6" s="2588" customFormat="1" ht="33" customHeight="1">
      <c r="A57" s="2571">
        <v>12</v>
      </c>
      <c r="B57" s="2585" t="s">
        <v>3517</v>
      </c>
      <c r="C57" s="2585" t="s">
        <v>3541</v>
      </c>
      <c r="D57" s="2586" t="s">
        <v>3538</v>
      </c>
      <c r="E57" s="2585" t="s">
        <v>3525</v>
      </c>
      <c r="F57" s="2587" t="s">
        <v>3526</v>
      </c>
    </row>
    <row r="58" spans="1:6" s="2588" customFormat="1" ht="33" customHeight="1">
      <c r="A58" s="2571">
        <v>13</v>
      </c>
      <c r="B58" s="2585" t="s">
        <v>3517</v>
      </c>
      <c r="C58" s="2585" t="s">
        <v>3542</v>
      </c>
      <c r="D58" s="2586" t="s">
        <v>3538</v>
      </c>
      <c r="E58" s="2585" t="s">
        <v>3525</v>
      </c>
      <c r="F58" s="2587" t="s">
        <v>3526</v>
      </c>
    </row>
    <row r="59" spans="1:6" s="2588" customFormat="1" ht="33" customHeight="1">
      <c r="A59" s="2571">
        <v>14</v>
      </c>
      <c r="B59" s="2585" t="s">
        <v>3517</v>
      </c>
      <c r="C59" s="2589" t="s">
        <v>3543</v>
      </c>
      <c r="D59" s="2586" t="s">
        <v>3425</v>
      </c>
      <c r="E59" s="2585" t="s">
        <v>3525</v>
      </c>
      <c r="F59" s="2587" t="s">
        <v>3526</v>
      </c>
    </row>
    <row r="60" spans="1:6" s="2588" customFormat="1" ht="33" customHeight="1">
      <c r="A60" s="2571">
        <v>15</v>
      </c>
      <c r="B60" s="2585" t="s">
        <v>3544</v>
      </c>
      <c r="C60" s="2585" t="s">
        <v>3545</v>
      </c>
      <c r="D60" s="2586" t="s">
        <v>3546</v>
      </c>
      <c r="E60" s="2585" t="s">
        <v>3525</v>
      </c>
      <c r="F60" s="2587" t="s">
        <v>3526</v>
      </c>
    </row>
    <row r="61" spans="1:6" s="2588" customFormat="1" ht="33" customHeight="1">
      <c r="A61" s="2571">
        <v>16</v>
      </c>
      <c r="B61" s="2585" t="s">
        <v>3547</v>
      </c>
      <c r="C61" s="2585" t="s">
        <v>3548</v>
      </c>
      <c r="D61" s="2586" t="s">
        <v>3549</v>
      </c>
      <c r="E61" s="2585" t="s">
        <v>3525</v>
      </c>
      <c r="F61" s="2587" t="s">
        <v>3526</v>
      </c>
    </row>
    <row r="62" spans="1:6" s="2588" customFormat="1" ht="33" customHeight="1">
      <c r="A62" s="2571">
        <v>17</v>
      </c>
      <c r="B62" s="2585" t="s">
        <v>3547</v>
      </c>
      <c r="C62" s="2585" t="s">
        <v>3550</v>
      </c>
      <c r="D62" s="2586" t="s">
        <v>3549</v>
      </c>
      <c r="E62" s="2585" t="s">
        <v>3525</v>
      </c>
      <c r="F62" s="2587" t="s">
        <v>3526</v>
      </c>
    </row>
    <row r="63" spans="1:6" s="2588" customFormat="1" ht="33" customHeight="1">
      <c r="A63" s="2571">
        <v>18</v>
      </c>
      <c r="B63" s="2585" t="s">
        <v>3551</v>
      </c>
      <c r="C63" s="2585" t="s">
        <v>3552</v>
      </c>
      <c r="D63" s="2586" t="s">
        <v>3549</v>
      </c>
      <c r="E63" s="2585" t="s">
        <v>3525</v>
      </c>
      <c r="F63" s="2587" t="s">
        <v>3526</v>
      </c>
    </row>
    <row r="64" spans="1:6" s="2588" customFormat="1" ht="33" customHeight="1">
      <c r="A64" s="2571">
        <v>19</v>
      </c>
      <c r="B64" s="2585" t="s">
        <v>3553</v>
      </c>
      <c r="C64" s="2585" t="s">
        <v>3554</v>
      </c>
      <c r="D64" s="2586" t="s">
        <v>3555</v>
      </c>
      <c r="E64" s="2585" t="s">
        <v>3525</v>
      </c>
      <c r="F64" s="2587" t="s">
        <v>3526</v>
      </c>
    </row>
    <row r="65" spans="1:6" s="2588" customFormat="1" ht="33" customHeight="1">
      <c r="A65" s="2571">
        <v>20</v>
      </c>
      <c r="B65" s="2585" t="s">
        <v>3556</v>
      </c>
      <c r="C65" s="2585" t="s">
        <v>3557</v>
      </c>
      <c r="D65" s="2586" t="s">
        <v>3558</v>
      </c>
      <c r="E65" s="2585" t="s">
        <v>3525</v>
      </c>
      <c r="F65" s="2587" t="s">
        <v>3526</v>
      </c>
    </row>
    <row r="66" spans="1:6" s="2588" customFormat="1" ht="33" customHeight="1">
      <c r="A66" s="2571">
        <v>21</v>
      </c>
      <c r="B66" s="2585" t="s">
        <v>3559</v>
      </c>
      <c r="C66" s="2585" t="s">
        <v>3560</v>
      </c>
      <c r="D66" s="2586" t="s">
        <v>3561</v>
      </c>
      <c r="E66" s="2585" t="s">
        <v>3525</v>
      </c>
      <c r="F66" s="2587" t="s">
        <v>3503</v>
      </c>
    </row>
    <row r="67" spans="1:6" s="2588" customFormat="1" ht="33" customHeight="1">
      <c r="A67" s="2571">
        <v>22</v>
      </c>
      <c r="B67" s="2585" t="s">
        <v>3556</v>
      </c>
      <c r="C67" s="2585" t="s">
        <v>3562</v>
      </c>
      <c r="D67" s="2586" t="s">
        <v>3563</v>
      </c>
      <c r="E67" s="2585" t="s">
        <v>3525</v>
      </c>
      <c r="F67" s="2587" t="s">
        <v>3526</v>
      </c>
    </row>
    <row r="68" spans="1:6" s="2588" customFormat="1" ht="33" customHeight="1">
      <c r="A68" s="2571">
        <v>23</v>
      </c>
      <c r="B68" s="2585" t="s">
        <v>3564</v>
      </c>
      <c r="C68" s="2585" t="s">
        <v>3565</v>
      </c>
      <c r="D68" s="2586" t="s">
        <v>3546</v>
      </c>
      <c r="E68" s="2585" t="s">
        <v>3525</v>
      </c>
      <c r="F68" s="2587" t="s">
        <v>3566</v>
      </c>
    </row>
    <row r="69" spans="1:6" s="2588" customFormat="1" ht="33" customHeight="1">
      <c r="A69" s="2571">
        <v>24</v>
      </c>
      <c r="B69" s="2585" t="s">
        <v>3567</v>
      </c>
      <c r="C69" s="2585" t="s">
        <v>3568</v>
      </c>
      <c r="D69" s="2586" t="s">
        <v>3569</v>
      </c>
      <c r="E69" s="2585" t="s">
        <v>3525</v>
      </c>
      <c r="F69" s="2587" t="s">
        <v>3570</v>
      </c>
    </row>
    <row r="70" spans="1:6" s="2588" customFormat="1" ht="33" customHeight="1">
      <c r="A70" s="2571">
        <v>25</v>
      </c>
      <c r="B70" s="2585" t="s">
        <v>3567</v>
      </c>
      <c r="C70" s="2585" t="s">
        <v>3571</v>
      </c>
      <c r="D70" s="2586" t="s">
        <v>3569</v>
      </c>
      <c r="E70" s="2585" t="s">
        <v>3525</v>
      </c>
      <c r="F70" s="2587" t="s">
        <v>3570</v>
      </c>
    </row>
    <row r="71" spans="1:6" s="2588" customFormat="1" ht="33" customHeight="1">
      <c r="A71" s="2571">
        <v>26</v>
      </c>
      <c r="B71" s="2585" t="s">
        <v>3567</v>
      </c>
      <c r="C71" s="2585" t="s">
        <v>3572</v>
      </c>
      <c r="D71" s="2586" t="s">
        <v>3425</v>
      </c>
      <c r="E71" s="2585" t="s">
        <v>3525</v>
      </c>
      <c r="F71" s="2587" t="s">
        <v>3570</v>
      </c>
    </row>
    <row r="72" spans="1:6" s="2588" customFormat="1" ht="33" customHeight="1">
      <c r="A72" s="2571">
        <v>27</v>
      </c>
      <c r="B72" s="2585" t="s">
        <v>3567</v>
      </c>
      <c r="C72" s="2585" t="s">
        <v>3573</v>
      </c>
      <c r="D72" s="2586" t="s">
        <v>3425</v>
      </c>
      <c r="E72" s="2585" t="s">
        <v>3525</v>
      </c>
      <c r="F72" s="2587" t="s">
        <v>3570</v>
      </c>
    </row>
    <row r="73" spans="1:6" s="2588" customFormat="1" ht="33" customHeight="1">
      <c r="A73" s="2571">
        <v>28</v>
      </c>
      <c r="B73" s="2585" t="s">
        <v>3567</v>
      </c>
      <c r="C73" s="2585" t="s">
        <v>3574</v>
      </c>
      <c r="D73" s="2586" t="s">
        <v>3575</v>
      </c>
      <c r="E73" s="2585" t="s">
        <v>3525</v>
      </c>
      <c r="F73" s="2587" t="s">
        <v>3570</v>
      </c>
    </row>
    <row r="74" spans="1:6" s="2588" customFormat="1" ht="33" customHeight="1">
      <c r="A74" s="2571">
        <v>29</v>
      </c>
      <c r="B74" s="2585" t="s">
        <v>3567</v>
      </c>
      <c r="C74" s="2585" t="s">
        <v>3576</v>
      </c>
      <c r="D74" s="2586" t="s">
        <v>3533</v>
      </c>
      <c r="E74" s="2585" t="s">
        <v>3525</v>
      </c>
      <c r="F74" s="2587" t="s">
        <v>3570</v>
      </c>
    </row>
    <row r="75" spans="1:6" s="2588" customFormat="1" ht="33" customHeight="1">
      <c r="A75" s="2571">
        <v>30</v>
      </c>
      <c r="B75" s="2585" t="s">
        <v>3567</v>
      </c>
      <c r="C75" s="2585" t="s">
        <v>3577</v>
      </c>
      <c r="D75" s="2586" t="s">
        <v>3425</v>
      </c>
      <c r="E75" s="2585" t="s">
        <v>3525</v>
      </c>
      <c r="F75" s="2587" t="s">
        <v>3570</v>
      </c>
    </row>
    <row r="76" spans="1:6" s="2588" customFormat="1" ht="33" customHeight="1">
      <c r="A76" s="2571">
        <v>31</v>
      </c>
      <c r="B76" s="2585" t="s">
        <v>3567</v>
      </c>
      <c r="C76" s="2585" t="s">
        <v>3578</v>
      </c>
      <c r="D76" s="2586" t="s">
        <v>3579</v>
      </c>
      <c r="E76" s="2585" t="s">
        <v>3525</v>
      </c>
      <c r="F76" s="2587" t="s">
        <v>3570</v>
      </c>
    </row>
    <row r="77" spans="1:6" s="2594" customFormat="1" ht="15" customHeight="1">
      <c r="A77" s="2590"/>
      <c r="B77" s="2591"/>
      <c r="C77" s="2591"/>
      <c r="D77" s="2592"/>
      <c r="E77" s="2591"/>
      <c r="F77" s="2593"/>
    </row>
    <row r="78" spans="1:6" s="2566" customFormat="1" ht="15" customHeight="1">
      <c r="A78" s="5744" t="s">
        <v>3516</v>
      </c>
      <c r="B78" s="5744"/>
      <c r="C78" s="5744"/>
      <c r="D78" s="2582"/>
      <c r="E78" s="2583"/>
      <c r="F78" s="2583"/>
    </row>
    <row r="79" spans="1:6" s="2577" customFormat="1" ht="18.75" customHeight="1">
      <c r="A79" s="2567" t="s">
        <v>3417</v>
      </c>
      <c r="B79" s="2568" t="s">
        <v>3418</v>
      </c>
      <c r="C79" s="2569" t="s">
        <v>3419</v>
      </c>
      <c r="D79" s="2568" t="s">
        <v>3420</v>
      </c>
      <c r="E79" s="2568" t="s">
        <v>3421</v>
      </c>
      <c r="F79" s="2568" t="s">
        <v>3422</v>
      </c>
    </row>
    <row r="80" spans="1:6" s="2588" customFormat="1" ht="39.5" customHeight="1">
      <c r="A80" s="2571">
        <v>32</v>
      </c>
      <c r="B80" s="2585" t="s">
        <v>3580</v>
      </c>
      <c r="C80" s="2585" t="s">
        <v>3581</v>
      </c>
      <c r="D80" s="2586" t="s">
        <v>3558</v>
      </c>
      <c r="E80" s="2585" t="s">
        <v>3582</v>
      </c>
      <c r="F80" s="2587" t="s">
        <v>3583</v>
      </c>
    </row>
    <row r="81" spans="1:6" s="2570" customFormat="1" ht="39.5" customHeight="1">
      <c r="A81" s="2571">
        <v>33</v>
      </c>
      <c r="B81" s="2585" t="s">
        <v>3584</v>
      </c>
      <c r="C81" s="2585" t="s">
        <v>3585</v>
      </c>
      <c r="D81" s="2586" t="s">
        <v>3586</v>
      </c>
      <c r="E81" s="2585" t="s">
        <v>3582</v>
      </c>
      <c r="F81" s="2587" t="s">
        <v>3583</v>
      </c>
    </row>
    <row r="82" spans="1:6" s="2570" customFormat="1" ht="39">
      <c r="A82" s="2571">
        <v>34</v>
      </c>
      <c r="B82" s="2585" t="s">
        <v>3587</v>
      </c>
      <c r="C82" s="2585" t="s">
        <v>3588</v>
      </c>
      <c r="D82" s="2586" t="s">
        <v>3538</v>
      </c>
      <c r="E82" s="2585" t="s">
        <v>3589</v>
      </c>
      <c r="F82" s="2587" t="s">
        <v>3590</v>
      </c>
    </row>
    <row r="83" spans="1:6" s="2570" customFormat="1" ht="33" customHeight="1">
      <c r="A83" s="2571">
        <v>35</v>
      </c>
      <c r="B83" s="2585" t="s">
        <v>3553</v>
      </c>
      <c r="C83" s="2585" t="s">
        <v>3591</v>
      </c>
      <c r="D83" s="2586" t="s">
        <v>3592</v>
      </c>
      <c r="E83" s="2585" t="s">
        <v>3593</v>
      </c>
      <c r="F83" s="2587" t="s">
        <v>3594</v>
      </c>
    </row>
    <row r="84" spans="1:6" s="2570" customFormat="1" ht="33" customHeight="1">
      <c r="A84" s="2571">
        <v>36</v>
      </c>
      <c r="B84" s="2585" t="s">
        <v>3595</v>
      </c>
      <c r="C84" s="2585" t="s">
        <v>3596</v>
      </c>
      <c r="D84" s="2586" t="s">
        <v>3597</v>
      </c>
      <c r="E84" s="2585" t="s">
        <v>3593</v>
      </c>
      <c r="F84" s="2587" t="s">
        <v>3594</v>
      </c>
    </row>
    <row r="85" spans="1:6" s="2570" customFormat="1" ht="33" customHeight="1">
      <c r="A85" s="2571">
        <v>37</v>
      </c>
      <c r="B85" s="2585" t="s">
        <v>3598</v>
      </c>
      <c r="C85" s="2585" t="s">
        <v>3599</v>
      </c>
      <c r="D85" s="2586" t="s">
        <v>3597</v>
      </c>
      <c r="E85" s="2585" t="s">
        <v>3593</v>
      </c>
      <c r="F85" s="2587" t="s">
        <v>3600</v>
      </c>
    </row>
    <row r="86" spans="1:6" s="2570" customFormat="1" ht="39.5" customHeight="1">
      <c r="A86" s="2571">
        <v>38</v>
      </c>
      <c r="B86" s="2585" t="s">
        <v>3595</v>
      </c>
      <c r="C86" s="2585" t="s">
        <v>3601</v>
      </c>
      <c r="D86" s="2586" t="s">
        <v>3597</v>
      </c>
      <c r="E86" s="2585" t="s">
        <v>3602</v>
      </c>
      <c r="F86" s="2587" t="s">
        <v>3603</v>
      </c>
    </row>
    <row r="87" spans="1:6" s="2570" customFormat="1" ht="33" customHeight="1">
      <c r="A87" s="2571">
        <v>39</v>
      </c>
      <c r="B87" s="2585" t="s">
        <v>3491</v>
      </c>
      <c r="C87" s="2585" t="s">
        <v>3604</v>
      </c>
      <c r="D87" s="2586" t="s">
        <v>3605</v>
      </c>
      <c r="E87" s="2585" t="s">
        <v>3606</v>
      </c>
      <c r="F87" s="2587" t="s">
        <v>2087</v>
      </c>
    </row>
    <row r="88" spans="1:6" s="2570" customFormat="1" ht="33" customHeight="1">
      <c r="A88" s="2571">
        <v>40</v>
      </c>
      <c r="B88" s="2585" t="s">
        <v>3607</v>
      </c>
      <c r="C88" s="2585" t="s">
        <v>3608</v>
      </c>
      <c r="D88" s="2586" t="s">
        <v>3609</v>
      </c>
      <c r="E88" s="2585" t="s">
        <v>3589</v>
      </c>
      <c r="F88" s="2587" t="s">
        <v>3610</v>
      </c>
    </row>
    <row r="89" spans="1:6" s="2570" customFormat="1" ht="33" customHeight="1">
      <c r="A89" s="2571">
        <v>41</v>
      </c>
      <c r="B89" s="2585" t="s">
        <v>3598</v>
      </c>
      <c r="C89" s="2585" t="s">
        <v>3611</v>
      </c>
      <c r="D89" s="2586" t="s">
        <v>3592</v>
      </c>
      <c r="E89" s="2585" t="s">
        <v>3593</v>
      </c>
      <c r="F89" s="2587" t="s">
        <v>3594</v>
      </c>
    </row>
    <row r="90" spans="1:6" s="2570" customFormat="1" ht="39.5" customHeight="1">
      <c r="A90" s="2571">
        <v>42</v>
      </c>
      <c r="B90" s="2585" t="s">
        <v>3612</v>
      </c>
      <c r="C90" s="2585" t="s">
        <v>3613</v>
      </c>
      <c r="D90" s="2586" t="s">
        <v>3614</v>
      </c>
      <c r="E90" s="2585" t="s">
        <v>3602</v>
      </c>
      <c r="F90" s="2587" t="s">
        <v>3615</v>
      </c>
    </row>
    <row r="91" spans="1:6" s="2570" customFormat="1" ht="16.5" customHeight="1">
      <c r="A91" s="2571">
        <v>43</v>
      </c>
      <c r="B91" s="2585" t="s">
        <v>3616</v>
      </c>
      <c r="C91" s="2585" t="s">
        <v>3617</v>
      </c>
      <c r="D91" s="2586" t="s">
        <v>3605</v>
      </c>
      <c r="E91" s="2585" t="s">
        <v>3602</v>
      </c>
      <c r="F91" s="2587" t="s">
        <v>3618</v>
      </c>
    </row>
    <row r="92" spans="1:6" s="2570" customFormat="1" ht="16.5" customHeight="1">
      <c r="A92" s="2571">
        <v>44</v>
      </c>
      <c r="B92" s="2585" t="s">
        <v>3616</v>
      </c>
      <c r="C92" s="2585" t="s">
        <v>3619</v>
      </c>
      <c r="D92" s="2586" t="s">
        <v>3605</v>
      </c>
      <c r="E92" s="2585" t="s">
        <v>3593</v>
      </c>
      <c r="F92" s="2587" t="s">
        <v>3620</v>
      </c>
    </row>
    <row r="93" spans="1:6" s="2570" customFormat="1" ht="16.5" customHeight="1">
      <c r="A93" s="2571">
        <v>45</v>
      </c>
      <c r="B93" s="2585" t="s">
        <v>3616</v>
      </c>
      <c r="C93" s="2585" t="s">
        <v>3621</v>
      </c>
      <c r="D93" s="2586" t="s">
        <v>3605</v>
      </c>
      <c r="E93" s="2585" t="s">
        <v>3622</v>
      </c>
      <c r="F93" s="2587" t="s">
        <v>3623</v>
      </c>
    </row>
    <row r="94" spans="1:6" s="2570" customFormat="1" ht="16.5" customHeight="1">
      <c r="A94" s="2571">
        <v>46</v>
      </c>
      <c r="B94" s="2585" t="s">
        <v>3624</v>
      </c>
      <c r="C94" s="2585" t="s">
        <v>3625</v>
      </c>
      <c r="D94" s="2586" t="s">
        <v>3605</v>
      </c>
      <c r="E94" s="2585" t="s">
        <v>3440</v>
      </c>
      <c r="F94" s="2587" t="s">
        <v>3441</v>
      </c>
    </row>
    <row r="95" spans="1:6" s="2570" customFormat="1" ht="33" customHeight="1">
      <c r="A95" s="2571">
        <v>47</v>
      </c>
      <c r="B95" s="2585" t="s">
        <v>3626</v>
      </c>
      <c r="C95" s="2585" t="s">
        <v>3627</v>
      </c>
      <c r="D95" s="2586" t="s">
        <v>3549</v>
      </c>
      <c r="E95" s="2585" t="s">
        <v>3628</v>
      </c>
      <c r="F95" s="2587" t="s">
        <v>3629</v>
      </c>
    </row>
    <row r="96" spans="1:6" s="2570" customFormat="1" ht="26">
      <c r="A96" s="2571">
        <v>48</v>
      </c>
      <c r="B96" s="2585" t="s">
        <v>3612</v>
      </c>
      <c r="C96" s="2585" t="s">
        <v>3630</v>
      </c>
      <c r="D96" s="2586" t="s">
        <v>3631</v>
      </c>
      <c r="E96" s="2585" t="s">
        <v>3628</v>
      </c>
      <c r="F96" s="2587" t="s">
        <v>3615</v>
      </c>
    </row>
    <row r="97" spans="1:6" s="2570" customFormat="1" ht="39.65" customHeight="1">
      <c r="A97" s="2571">
        <v>49</v>
      </c>
      <c r="B97" s="2585" t="s">
        <v>3612</v>
      </c>
      <c r="C97" s="2585" t="s">
        <v>3632</v>
      </c>
      <c r="D97" s="2586" t="s">
        <v>3633</v>
      </c>
      <c r="E97" s="2585" t="s">
        <v>3634</v>
      </c>
      <c r="F97" s="2587" t="s">
        <v>3635</v>
      </c>
    </row>
    <row r="98" spans="1:6" s="2570" customFormat="1" ht="33" customHeight="1">
      <c r="A98" s="2571">
        <v>50</v>
      </c>
      <c r="B98" s="2585" t="s">
        <v>3595</v>
      </c>
      <c r="C98" s="2585" t="s">
        <v>3636</v>
      </c>
      <c r="D98" s="2586" t="s">
        <v>3597</v>
      </c>
      <c r="E98" s="2585" t="s">
        <v>3593</v>
      </c>
      <c r="F98" s="2587" t="s">
        <v>3637</v>
      </c>
    </row>
    <row r="99" spans="1:6" s="2570" customFormat="1" ht="33" customHeight="1">
      <c r="A99" s="2571">
        <v>51</v>
      </c>
      <c r="B99" s="2585" t="s">
        <v>3638</v>
      </c>
      <c r="C99" s="2585" t="s">
        <v>3639</v>
      </c>
      <c r="D99" s="2586" t="s">
        <v>3597</v>
      </c>
      <c r="E99" s="2585" t="s">
        <v>3593</v>
      </c>
      <c r="F99" s="2587" t="s">
        <v>3640</v>
      </c>
    </row>
    <row r="100" spans="1:6" s="2570" customFormat="1" ht="33" customHeight="1">
      <c r="A100" s="2571">
        <v>52</v>
      </c>
      <c r="B100" s="2585" t="s">
        <v>3638</v>
      </c>
      <c r="C100" s="2585" t="s">
        <v>3641</v>
      </c>
      <c r="D100" s="2586" t="s">
        <v>3597</v>
      </c>
      <c r="E100" s="2585" t="s">
        <v>3593</v>
      </c>
      <c r="F100" s="2595" t="s">
        <v>3642</v>
      </c>
    </row>
    <row r="101" spans="1:6" s="2570" customFormat="1" ht="16.5" customHeight="1">
      <c r="A101" s="2571">
        <v>53</v>
      </c>
      <c r="B101" s="2585" t="s">
        <v>3616</v>
      </c>
      <c r="C101" s="2585" t="s">
        <v>3643</v>
      </c>
      <c r="D101" s="2586" t="s">
        <v>3644</v>
      </c>
      <c r="E101" s="2585" t="s">
        <v>3645</v>
      </c>
      <c r="F101" s="2587" t="s">
        <v>3646</v>
      </c>
    </row>
    <row r="102" spans="1:6" s="2570" customFormat="1" ht="16.5" customHeight="1">
      <c r="A102" s="2571">
        <v>54</v>
      </c>
      <c r="B102" s="2585" t="s">
        <v>3616</v>
      </c>
      <c r="C102" s="2585" t="s">
        <v>3647</v>
      </c>
      <c r="D102" s="2586" t="s">
        <v>3605</v>
      </c>
      <c r="E102" s="2585" t="s">
        <v>3648</v>
      </c>
      <c r="F102" s="2587" t="s">
        <v>3649</v>
      </c>
    </row>
    <row r="103" spans="1:6" s="2570" customFormat="1" ht="16.5" customHeight="1">
      <c r="A103" s="2571">
        <v>55</v>
      </c>
      <c r="B103" s="2585" t="s">
        <v>3616</v>
      </c>
      <c r="C103" s="2585" t="s">
        <v>3650</v>
      </c>
      <c r="D103" s="2586" t="s">
        <v>3605</v>
      </c>
      <c r="E103" s="2585" t="s">
        <v>3651</v>
      </c>
      <c r="F103" s="2587" t="s">
        <v>3652</v>
      </c>
    </row>
    <row r="104" spans="1:6" s="2570" customFormat="1" ht="33" customHeight="1">
      <c r="A104" s="2571">
        <v>56</v>
      </c>
      <c r="B104" s="2585" t="s">
        <v>3653</v>
      </c>
      <c r="C104" s="2585" t="s">
        <v>3654</v>
      </c>
      <c r="D104" s="2586" t="s">
        <v>3605</v>
      </c>
      <c r="E104" s="2585" t="s">
        <v>3655</v>
      </c>
      <c r="F104" s="2595" t="s">
        <v>3656</v>
      </c>
    </row>
    <row r="105" spans="1:6" s="2570" customFormat="1" ht="16.5" customHeight="1">
      <c r="A105" s="2571">
        <v>57</v>
      </c>
      <c r="B105" s="2585" t="s">
        <v>3616</v>
      </c>
      <c r="C105" s="2585" t="s">
        <v>3657</v>
      </c>
      <c r="D105" s="2586" t="s">
        <v>3658</v>
      </c>
      <c r="E105" s="2585" t="s">
        <v>3659</v>
      </c>
      <c r="F105" s="2587" t="s">
        <v>3660</v>
      </c>
    </row>
    <row r="106" spans="1:6" s="2570" customFormat="1" ht="16.5" customHeight="1">
      <c r="A106" s="2571">
        <v>58</v>
      </c>
      <c r="B106" s="2585" t="s">
        <v>3616</v>
      </c>
      <c r="C106" s="2585" t="s">
        <v>3661</v>
      </c>
      <c r="D106" s="2586" t="s">
        <v>3658</v>
      </c>
      <c r="E106" s="2585" t="s">
        <v>3593</v>
      </c>
      <c r="F106" s="2587" t="s">
        <v>3662</v>
      </c>
    </row>
    <row r="107" spans="1:6" s="2570" customFormat="1" ht="33" customHeight="1">
      <c r="A107" s="2571">
        <v>59</v>
      </c>
      <c r="B107" s="2585" t="s">
        <v>3491</v>
      </c>
      <c r="C107" s="2585" t="s">
        <v>3663</v>
      </c>
      <c r="D107" s="2586" t="s">
        <v>3605</v>
      </c>
      <c r="E107" s="2585" t="s">
        <v>3664</v>
      </c>
      <c r="F107" s="2587" t="s">
        <v>3665</v>
      </c>
    </row>
    <row r="108" spans="1:6" s="2570" customFormat="1" ht="26">
      <c r="A108" s="2571">
        <v>60</v>
      </c>
      <c r="B108" s="2585" t="s">
        <v>3522</v>
      </c>
      <c r="C108" s="2585" t="s">
        <v>3666</v>
      </c>
      <c r="D108" s="2586" t="s">
        <v>3667</v>
      </c>
      <c r="E108" s="2585" t="s">
        <v>3628</v>
      </c>
      <c r="F108" s="2587" t="s">
        <v>3668</v>
      </c>
    </row>
    <row r="109" spans="1:6" s="2570" customFormat="1" ht="38" customHeight="1">
      <c r="A109" s="2571">
        <v>61</v>
      </c>
      <c r="B109" s="2585" t="s">
        <v>3669</v>
      </c>
      <c r="C109" s="2585" t="s">
        <v>3670</v>
      </c>
      <c r="D109" s="2586" t="s">
        <v>3671</v>
      </c>
      <c r="E109" s="2585" t="s">
        <v>3589</v>
      </c>
      <c r="F109" s="2587" t="s">
        <v>3672</v>
      </c>
    </row>
    <row r="110" spans="1:6" s="2566" customFormat="1" ht="15" customHeight="1">
      <c r="A110" s="5750" t="s">
        <v>3516</v>
      </c>
      <c r="B110" s="5750"/>
      <c r="C110" s="5750"/>
      <c r="D110" s="2582"/>
      <c r="E110" s="2583"/>
      <c r="F110" s="2583"/>
    </row>
    <row r="111" spans="1:6" s="2577" customFormat="1" ht="18.75" customHeight="1">
      <c r="A111" s="2567" t="s">
        <v>3417</v>
      </c>
      <c r="B111" s="2568" t="s">
        <v>3418</v>
      </c>
      <c r="C111" s="2569" t="s">
        <v>3419</v>
      </c>
      <c r="D111" s="2568" t="s">
        <v>3420</v>
      </c>
      <c r="E111" s="2568" t="s">
        <v>3421</v>
      </c>
      <c r="F111" s="2568" t="s">
        <v>3422</v>
      </c>
    </row>
    <row r="112" spans="1:6" s="2570" customFormat="1" ht="49.5" customHeight="1">
      <c r="A112" s="2571">
        <v>62</v>
      </c>
      <c r="B112" s="2585" t="s">
        <v>3638</v>
      </c>
      <c r="C112" s="2585" t="s">
        <v>3673</v>
      </c>
      <c r="D112" s="2586" t="s">
        <v>3674</v>
      </c>
      <c r="E112" s="2585" t="s">
        <v>3675</v>
      </c>
      <c r="F112" s="2587" t="s">
        <v>3676</v>
      </c>
    </row>
    <row r="113" spans="1:6" s="2570" customFormat="1" ht="49.5" customHeight="1">
      <c r="A113" s="2571">
        <v>63</v>
      </c>
      <c r="B113" s="2585" t="s">
        <v>3553</v>
      </c>
      <c r="C113" s="2585" t="s">
        <v>3677</v>
      </c>
      <c r="D113" s="2586" t="s">
        <v>3678</v>
      </c>
      <c r="E113" s="2585" t="s">
        <v>3593</v>
      </c>
      <c r="F113" s="2587" t="s">
        <v>3679</v>
      </c>
    </row>
    <row r="114" spans="1:6" s="2570" customFormat="1" ht="33" customHeight="1">
      <c r="A114" s="2571">
        <v>64</v>
      </c>
      <c r="B114" s="2585" t="s">
        <v>3680</v>
      </c>
      <c r="C114" s="2585" t="s">
        <v>3681</v>
      </c>
      <c r="D114" s="2586" t="s">
        <v>3605</v>
      </c>
      <c r="E114" s="2585" t="s">
        <v>3682</v>
      </c>
      <c r="F114" s="2587" t="s">
        <v>3683</v>
      </c>
    </row>
    <row r="115" spans="1:6" s="2570" customFormat="1" ht="16.5" customHeight="1">
      <c r="A115" s="2571">
        <v>65</v>
      </c>
      <c r="B115" s="2585" t="s">
        <v>3684</v>
      </c>
      <c r="C115" s="2585" t="s">
        <v>3685</v>
      </c>
      <c r="D115" s="2586" t="s">
        <v>3686</v>
      </c>
      <c r="E115" s="2585" t="s">
        <v>2047</v>
      </c>
      <c r="F115" s="2587" t="s">
        <v>3687</v>
      </c>
    </row>
    <row r="116" spans="1:6" s="2570" customFormat="1" ht="33" customHeight="1">
      <c r="A116" s="2571">
        <v>66</v>
      </c>
      <c r="B116" s="2585" t="s">
        <v>3688</v>
      </c>
      <c r="C116" s="2585" t="s">
        <v>3689</v>
      </c>
      <c r="D116" s="2586" t="s">
        <v>3569</v>
      </c>
      <c r="E116" s="2585" t="s">
        <v>3589</v>
      </c>
      <c r="F116" s="2587" t="s">
        <v>3526</v>
      </c>
    </row>
    <row r="117" spans="1:6" s="2570" customFormat="1" ht="16.5" customHeight="1">
      <c r="A117" s="2571">
        <v>67</v>
      </c>
      <c r="B117" s="2585" t="s">
        <v>3437</v>
      </c>
      <c r="C117" s="2585" t="s">
        <v>3690</v>
      </c>
      <c r="D117" s="2586" t="s">
        <v>3691</v>
      </c>
      <c r="E117" s="2585" t="s">
        <v>3426</v>
      </c>
      <c r="F117" s="2587" t="s">
        <v>3494</v>
      </c>
    </row>
    <row r="118" spans="1:6" s="2570" customFormat="1" ht="49.5" customHeight="1">
      <c r="A118" s="2571">
        <v>68</v>
      </c>
      <c r="B118" s="2585" t="s">
        <v>3692</v>
      </c>
      <c r="C118" s="2585" t="s">
        <v>3693</v>
      </c>
      <c r="D118" s="2586" t="s">
        <v>3694</v>
      </c>
      <c r="E118" s="2585" t="s">
        <v>3628</v>
      </c>
      <c r="F118" s="2587" t="s">
        <v>3695</v>
      </c>
    </row>
    <row r="119" spans="1:6" s="2588" customFormat="1" ht="33" customHeight="1">
      <c r="A119" s="2571">
        <v>69</v>
      </c>
      <c r="B119" s="2585" t="s">
        <v>3684</v>
      </c>
      <c r="C119" s="2585" t="s">
        <v>3696</v>
      </c>
      <c r="D119" s="2586" t="s">
        <v>3697</v>
      </c>
      <c r="E119" s="2585" t="s">
        <v>3443</v>
      </c>
      <c r="F119" s="2587" t="s">
        <v>3444</v>
      </c>
    </row>
    <row r="120" spans="1:6" s="2588" customFormat="1" ht="16.5" customHeight="1">
      <c r="A120" s="2571">
        <v>70</v>
      </c>
      <c r="B120" s="2585" t="s">
        <v>3684</v>
      </c>
      <c r="C120" s="2585" t="s">
        <v>3698</v>
      </c>
      <c r="D120" s="2586" t="s">
        <v>3699</v>
      </c>
      <c r="E120" s="2585" t="s">
        <v>3443</v>
      </c>
      <c r="F120" s="2587" t="s">
        <v>3444</v>
      </c>
    </row>
    <row r="121" spans="1:6" s="2588" customFormat="1" ht="33" customHeight="1">
      <c r="A121" s="2571">
        <v>71</v>
      </c>
      <c r="B121" s="2585" t="s">
        <v>3684</v>
      </c>
      <c r="C121" s="2585" t="s">
        <v>3700</v>
      </c>
      <c r="D121" s="2586" t="s">
        <v>3699</v>
      </c>
      <c r="E121" s="2585" t="s">
        <v>3443</v>
      </c>
      <c r="F121" s="2587" t="s">
        <v>3444</v>
      </c>
    </row>
    <row r="122" spans="1:6" s="2588" customFormat="1" ht="16.5" customHeight="1">
      <c r="A122" s="2571">
        <v>72</v>
      </c>
      <c r="B122" s="2585" t="s">
        <v>3684</v>
      </c>
      <c r="C122" s="2585" t="s">
        <v>3701</v>
      </c>
      <c r="D122" s="2586" t="s">
        <v>3699</v>
      </c>
      <c r="E122" s="2585" t="s">
        <v>3443</v>
      </c>
      <c r="F122" s="2587" t="s">
        <v>3444</v>
      </c>
    </row>
    <row r="123" spans="1:6" s="2588" customFormat="1" ht="16.5" customHeight="1">
      <c r="A123" s="2571">
        <v>73</v>
      </c>
      <c r="B123" s="2585" t="s">
        <v>3684</v>
      </c>
      <c r="C123" s="2585" t="s">
        <v>3702</v>
      </c>
      <c r="D123" s="2586" t="s">
        <v>3699</v>
      </c>
      <c r="E123" s="2585" t="s">
        <v>3443</v>
      </c>
      <c r="F123" s="2587" t="s">
        <v>3444</v>
      </c>
    </row>
    <row r="124" spans="1:6" s="2588" customFormat="1" ht="33" customHeight="1">
      <c r="A124" s="2571">
        <v>74</v>
      </c>
      <c r="B124" s="2585" t="s">
        <v>3684</v>
      </c>
      <c r="C124" s="2585" t="s">
        <v>3703</v>
      </c>
      <c r="D124" s="2586" t="s">
        <v>3704</v>
      </c>
      <c r="E124" s="2585" t="s">
        <v>3443</v>
      </c>
      <c r="F124" s="2587" t="s">
        <v>3444</v>
      </c>
    </row>
    <row r="125" spans="1:6" s="2588" customFormat="1" ht="16.5" customHeight="1">
      <c r="A125" s="2571">
        <v>75</v>
      </c>
      <c r="B125" s="2585" t="s">
        <v>3705</v>
      </c>
      <c r="C125" s="2585" t="s">
        <v>3706</v>
      </c>
      <c r="D125" s="2586" t="s">
        <v>3549</v>
      </c>
      <c r="E125" s="2585" t="s">
        <v>3443</v>
      </c>
      <c r="F125" s="2587" t="s">
        <v>3444</v>
      </c>
    </row>
    <row r="126" spans="1:6" s="2588" customFormat="1" ht="16.5" customHeight="1">
      <c r="A126" s="2571">
        <v>76</v>
      </c>
      <c r="B126" s="2585" t="s">
        <v>3517</v>
      </c>
      <c r="C126" s="2585" t="s">
        <v>3707</v>
      </c>
      <c r="D126" s="2586" t="s">
        <v>3549</v>
      </c>
      <c r="E126" s="2585" t="s">
        <v>3443</v>
      </c>
      <c r="F126" s="2587" t="s">
        <v>3444</v>
      </c>
    </row>
    <row r="127" spans="1:6" s="2570" customFormat="1" ht="49.5" customHeight="1">
      <c r="A127" s="2571">
        <v>77</v>
      </c>
      <c r="B127" s="2585" t="s">
        <v>3708</v>
      </c>
      <c r="C127" s="2585" t="s">
        <v>3709</v>
      </c>
      <c r="D127" s="2586" t="s">
        <v>3710</v>
      </c>
      <c r="E127" s="2585" t="s">
        <v>3602</v>
      </c>
      <c r="F127" s="2587" t="s">
        <v>3672</v>
      </c>
    </row>
    <row r="128" spans="1:6" s="2570" customFormat="1" ht="49.5" customHeight="1">
      <c r="A128" s="2571">
        <v>78</v>
      </c>
      <c r="B128" s="2585" t="s">
        <v>3711</v>
      </c>
      <c r="C128" s="2585" t="s">
        <v>3712</v>
      </c>
      <c r="D128" s="2586" t="s">
        <v>3710</v>
      </c>
      <c r="E128" s="2585" t="s">
        <v>3602</v>
      </c>
      <c r="F128" s="2587" t="s">
        <v>3672</v>
      </c>
    </row>
    <row r="129" spans="1:6" s="2570" customFormat="1" ht="33" customHeight="1">
      <c r="A129" s="2571">
        <v>79</v>
      </c>
      <c r="B129" s="2585" t="s">
        <v>3491</v>
      </c>
      <c r="C129" s="2585" t="s">
        <v>3713</v>
      </c>
      <c r="D129" s="2586" t="s">
        <v>3605</v>
      </c>
      <c r="E129" s="2585" t="s">
        <v>3714</v>
      </c>
      <c r="F129" s="2587" t="s">
        <v>3715</v>
      </c>
    </row>
    <row r="130" spans="1:6" s="2588" customFormat="1" ht="33" customHeight="1">
      <c r="A130" s="2571">
        <v>80</v>
      </c>
      <c r="B130" s="2585" t="s">
        <v>3716</v>
      </c>
      <c r="C130" s="2585" t="s">
        <v>3717</v>
      </c>
      <c r="D130" s="2586" t="s">
        <v>3569</v>
      </c>
      <c r="E130" s="2585" t="s">
        <v>3718</v>
      </c>
      <c r="F130" s="2587" t="s">
        <v>3526</v>
      </c>
    </row>
    <row r="131" spans="1:6" s="2588" customFormat="1" ht="33" customHeight="1">
      <c r="A131" s="2571">
        <v>81</v>
      </c>
      <c r="B131" s="2585" t="s">
        <v>3716</v>
      </c>
      <c r="C131" s="2585" t="s">
        <v>3719</v>
      </c>
      <c r="D131" s="2586" t="s">
        <v>3425</v>
      </c>
      <c r="E131" s="2585" t="s">
        <v>3718</v>
      </c>
      <c r="F131" s="2587" t="s">
        <v>3526</v>
      </c>
    </row>
    <row r="132" spans="1:6" s="2570" customFormat="1" ht="33" customHeight="1">
      <c r="A132" s="2571">
        <v>82</v>
      </c>
      <c r="B132" s="2585" t="s">
        <v>3669</v>
      </c>
      <c r="C132" s="2585" t="s">
        <v>3720</v>
      </c>
      <c r="D132" s="2586" t="s">
        <v>3721</v>
      </c>
      <c r="E132" s="2585" t="s">
        <v>3722</v>
      </c>
      <c r="F132" s="2587" t="s">
        <v>3723</v>
      </c>
    </row>
    <row r="133" spans="1:6" s="2570" customFormat="1" ht="16.5" customHeight="1">
      <c r="A133" s="2571">
        <v>83</v>
      </c>
      <c r="B133" s="2585" t="s">
        <v>3464</v>
      </c>
      <c r="C133" s="2585" t="s">
        <v>3724</v>
      </c>
      <c r="D133" s="2586" t="s">
        <v>3605</v>
      </c>
      <c r="E133" s="2585" t="s">
        <v>3725</v>
      </c>
      <c r="F133" s="2587" t="s">
        <v>3726</v>
      </c>
    </row>
    <row r="134" spans="1:6" s="2570" customFormat="1" ht="33" customHeight="1">
      <c r="A134" s="2571">
        <v>84</v>
      </c>
      <c r="B134" s="2585" t="s">
        <v>3464</v>
      </c>
      <c r="C134" s="2585" t="s">
        <v>3727</v>
      </c>
      <c r="D134" s="2586" t="s">
        <v>3605</v>
      </c>
      <c r="E134" s="2585" t="s">
        <v>3593</v>
      </c>
      <c r="F134" s="2587" t="s">
        <v>3726</v>
      </c>
    </row>
    <row r="135" spans="1:6" s="2588" customFormat="1" ht="16.5" customHeight="1">
      <c r="A135" s="2571">
        <v>85</v>
      </c>
      <c r="B135" s="2585" t="s">
        <v>3517</v>
      </c>
      <c r="C135" s="2585" t="s">
        <v>3728</v>
      </c>
      <c r="D135" s="2586" t="s">
        <v>3425</v>
      </c>
      <c r="E135" s="2585" t="s">
        <v>2047</v>
      </c>
      <c r="F135" s="2587" t="s">
        <v>3687</v>
      </c>
    </row>
    <row r="136" spans="1:6" s="2588" customFormat="1" ht="33" customHeight="1">
      <c r="A136" s="2571">
        <v>86</v>
      </c>
      <c r="B136" s="2585" t="s">
        <v>3716</v>
      </c>
      <c r="C136" s="2585" t="s">
        <v>3729</v>
      </c>
      <c r="D136" s="2586" t="s">
        <v>3425</v>
      </c>
      <c r="E136" s="2585" t="s">
        <v>2047</v>
      </c>
      <c r="F136" s="2587" t="s">
        <v>3687</v>
      </c>
    </row>
    <row r="137" spans="1:6" s="2588" customFormat="1" ht="33" customHeight="1">
      <c r="A137" s="2571">
        <v>87</v>
      </c>
      <c r="B137" s="2585" t="s">
        <v>3716</v>
      </c>
      <c r="C137" s="2585" t="s">
        <v>3730</v>
      </c>
      <c r="D137" s="2586" t="s">
        <v>3425</v>
      </c>
      <c r="E137" s="2585" t="s">
        <v>2047</v>
      </c>
      <c r="F137" s="2587" t="s">
        <v>3687</v>
      </c>
    </row>
    <row r="138" spans="1:6" s="2588" customFormat="1" ht="16.5" customHeight="1">
      <c r="A138" s="2571">
        <v>88</v>
      </c>
      <c r="B138" s="2585" t="s">
        <v>3607</v>
      </c>
      <c r="C138" s="2585" t="s">
        <v>3731</v>
      </c>
      <c r="D138" s="2586" t="s">
        <v>3549</v>
      </c>
      <c r="E138" s="2585" t="s">
        <v>2047</v>
      </c>
      <c r="F138" s="2587" t="s">
        <v>3687</v>
      </c>
    </row>
    <row r="139" spans="1:6" s="2588" customFormat="1" ht="16.5" customHeight="1">
      <c r="A139" s="2571">
        <v>89</v>
      </c>
      <c r="B139" s="2585" t="s">
        <v>3669</v>
      </c>
      <c r="C139" s="2585" t="s">
        <v>3732</v>
      </c>
      <c r="D139" s="2586" t="s">
        <v>3549</v>
      </c>
      <c r="E139" s="2585" t="s">
        <v>2047</v>
      </c>
      <c r="F139" s="2587" t="s">
        <v>3687</v>
      </c>
    </row>
    <row r="140" spans="1:6" s="2588" customFormat="1" ht="16.5" customHeight="1">
      <c r="A140" s="2571">
        <v>90</v>
      </c>
      <c r="B140" s="2585" t="s">
        <v>3464</v>
      </c>
      <c r="C140" s="2585" t="s">
        <v>3733</v>
      </c>
      <c r="D140" s="2586" t="s">
        <v>3734</v>
      </c>
      <c r="E140" s="2585" t="s">
        <v>3735</v>
      </c>
      <c r="F140" s="2587" t="s">
        <v>3687</v>
      </c>
    </row>
    <row r="141" spans="1:6" s="2588" customFormat="1" ht="16.5" customHeight="1">
      <c r="A141" s="2571">
        <v>91</v>
      </c>
      <c r="B141" s="2585" t="s">
        <v>3684</v>
      </c>
      <c r="C141" s="2585" t="s">
        <v>3736</v>
      </c>
      <c r="D141" s="2586" t="s">
        <v>3699</v>
      </c>
      <c r="E141" s="2585" t="s">
        <v>3735</v>
      </c>
      <c r="F141" s="2587" t="s">
        <v>3687</v>
      </c>
    </row>
    <row r="142" spans="1:6" s="2588" customFormat="1" ht="33" customHeight="1">
      <c r="A142" s="2571">
        <v>92</v>
      </c>
      <c r="B142" s="2585" t="s">
        <v>3716</v>
      </c>
      <c r="C142" s="2585" t="s">
        <v>3737</v>
      </c>
      <c r="D142" s="2586" t="s">
        <v>3569</v>
      </c>
      <c r="E142" s="2585" t="s">
        <v>3735</v>
      </c>
      <c r="F142" s="2587" t="s">
        <v>3687</v>
      </c>
    </row>
    <row r="143" spans="1:6" s="2588" customFormat="1" ht="16.5" customHeight="1">
      <c r="A143" s="2571">
        <v>93</v>
      </c>
      <c r="B143" s="2585" t="s">
        <v>3616</v>
      </c>
      <c r="C143" s="2585" t="s">
        <v>3738</v>
      </c>
      <c r="D143" s="2586" t="s">
        <v>3739</v>
      </c>
      <c r="E143" s="2585" t="s">
        <v>3593</v>
      </c>
      <c r="F143" s="2587" t="s">
        <v>3740</v>
      </c>
    </row>
    <row r="144" spans="1:6" s="2570" customFormat="1" ht="16.5" customHeight="1">
      <c r="A144" s="2571">
        <v>94</v>
      </c>
      <c r="B144" s="2585" t="s">
        <v>3626</v>
      </c>
      <c r="C144" s="2585" t="s">
        <v>3741</v>
      </c>
      <c r="D144" s="2586" t="s">
        <v>3742</v>
      </c>
      <c r="E144" s="2585" t="s">
        <v>3593</v>
      </c>
      <c r="F144" s="2587" t="s">
        <v>3743</v>
      </c>
    </row>
    <row r="145" spans="1:6" s="2570" customFormat="1" ht="49.5" customHeight="1">
      <c r="A145" s="2571">
        <v>95</v>
      </c>
      <c r="B145" s="2585" t="s">
        <v>3744</v>
      </c>
      <c r="C145" s="2585" t="s">
        <v>3745</v>
      </c>
      <c r="D145" s="2586" t="s">
        <v>3549</v>
      </c>
      <c r="E145" s="2585" t="s">
        <v>3746</v>
      </c>
      <c r="F145" s="2587" t="s">
        <v>3747</v>
      </c>
    </row>
    <row r="146" spans="1:6" s="2570" customFormat="1" ht="49.5" customHeight="1">
      <c r="A146" s="2571">
        <v>96</v>
      </c>
      <c r="B146" s="2585" t="s">
        <v>3612</v>
      </c>
      <c r="C146" s="2585" t="s">
        <v>3748</v>
      </c>
      <c r="D146" s="2586" t="s">
        <v>3749</v>
      </c>
      <c r="E146" s="2585" t="s">
        <v>3622</v>
      </c>
      <c r="F146" s="2587" t="s">
        <v>3615</v>
      </c>
    </row>
    <row r="147" spans="1:6" s="2566" customFormat="1" ht="15" customHeight="1">
      <c r="A147" s="5750" t="s">
        <v>3516</v>
      </c>
      <c r="B147" s="5750"/>
      <c r="C147" s="5750"/>
      <c r="D147" s="2582"/>
      <c r="E147" s="2583"/>
      <c r="F147" s="2583"/>
    </row>
    <row r="148" spans="1:6" s="2577" customFormat="1" ht="18.75" customHeight="1">
      <c r="A148" s="2567" t="s">
        <v>3417</v>
      </c>
      <c r="B148" s="2568" t="s">
        <v>3418</v>
      </c>
      <c r="C148" s="2569" t="s">
        <v>3419</v>
      </c>
      <c r="D148" s="2568" t="s">
        <v>3420</v>
      </c>
      <c r="E148" s="2568" t="s">
        <v>3421</v>
      </c>
      <c r="F148" s="2568" t="s">
        <v>3422</v>
      </c>
    </row>
    <row r="149" spans="1:6" s="2570" customFormat="1" ht="33" customHeight="1">
      <c r="A149" s="2571">
        <v>97</v>
      </c>
      <c r="B149" s="2585" t="s">
        <v>3626</v>
      </c>
      <c r="C149" s="2585" t="s">
        <v>3750</v>
      </c>
      <c r="D149" s="2586" t="s">
        <v>3751</v>
      </c>
      <c r="E149" s="2585" t="s">
        <v>3725</v>
      </c>
      <c r="F149" s="2587" t="s">
        <v>3752</v>
      </c>
    </row>
    <row r="150" spans="1:6" s="2570" customFormat="1" ht="16.5" customHeight="1">
      <c r="A150" s="2571">
        <v>98</v>
      </c>
      <c r="B150" s="2585" t="s">
        <v>3464</v>
      </c>
      <c r="C150" s="2585" t="s">
        <v>3753</v>
      </c>
      <c r="D150" s="2586" t="s">
        <v>3734</v>
      </c>
      <c r="E150" s="2585" t="s">
        <v>3754</v>
      </c>
      <c r="F150" s="2587" t="s">
        <v>3755</v>
      </c>
    </row>
    <row r="151" spans="1:6" s="2570" customFormat="1" ht="16.5" customHeight="1">
      <c r="A151" s="2571">
        <v>99</v>
      </c>
      <c r="B151" s="2585" t="s">
        <v>3616</v>
      </c>
      <c r="C151" s="2585" t="s">
        <v>3756</v>
      </c>
      <c r="D151" s="2586" t="s">
        <v>3644</v>
      </c>
      <c r="E151" s="2585" t="s">
        <v>3757</v>
      </c>
      <c r="F151" s="2587" t="s">
        <v>3758</v>
      </c>
    </row>
    <row r="152" spans="1:6" s="2570" customFormat="1" ht="16.5" customHeight="1">
      <c r="A152" s="2596">
        <v>100</v>
      </c>
      <c r="B152" s="2585" t="s">
        <v>3464</v>
      </c>
      <c r="C152" s="2585" t="s">
        <v>3759</v>
      </c>
      <c r="D152" s="2586" t="s">
        <v>3734</v>
      </c>
      <c r="E152" s="2585" t="s">
        <v>3760</v>
      </c>
      <c r="F152" s="2587" t="s">
        <v>3662</v>
      </c>
    </row>
    <row r="153" spans="1:6" s="2570" customFormat="1" ht="16.5" customHeight="1">
      <c r="A153" s="2596">
        <v>101</v>
      </c>
      <c r="B153" s="2585" t="s">
        <v>3464</v>
      </c>
      <c r="C153" s="2585" t="s">
        <v>3761</v>
      </c>
      <c r="D153" s="2586" t="s">
        <v>3734</v>
      </c>
      <c r="E153" s="2585" t="s">
        <v>3762</v>
      </c>
      <c r="F153" s="2587" t="s">
        <v>3763</v>
      </c>
    </row>
    <row r="154" spans="1:6" s="2570" customFormat="1" ht="16.5" customHeight="1">
      <c r="A154" s="2596">
        <v>102</v>
      </c>
      <c r="B154" s="2585" t="s">
        <v>3437</v>
      </c>
      <c r="C154" s="2585" t="s">
        <v>3764</v>
      </c>
      <c r="D154" s="2586" t="s">
        <v>3691</v>
      </c>
      <c r="E154" s="2585" t="s">
        <v>3735</v>
      </c>
      <c r="F154" s="2587" t="s">
        <v>3687</v>
      </c>
    </row>
    <row r="155" spans="1:6" s="2570" customFormat="1" ht="33" customHeight="1">
      <c r="A155" s="2596">
        <v>103</v>
      </c>
      <c r="B155" s="2585" t="s">
        <v>3626</v>
      </c>
      <c r="C155" s="2585" t="s">
        <v>3765</v>
      </c>
      <c r="D155" s="2586" t="s">
        <v>3766</v>
      </c>
      <c r="E155" s="2585" t="s">
        <v>3602</v>
      </c>
      <c r="F155" s="2587" t="s">
        <v>3767</v>
      </c>
    </row>
    <row r="156" spans="1:6" s="2570" customFormat="1" ht="16.5" customHeight="1">
      <c r="A156" s="2596">
        <v>104</v>
      </c>
      <c r="B156" s="2585" t="s">
        <v>3768</v>
      </c>
      <c r="C156" s="2585" t="s">
        <v>3769</v>
      </c>
      <c r="D156" s="2586" t="s">
        <v>3770</v>
      </c>
      <c r="E156" s="2585" t="s">
        <v>3725</v>
      </c>
      <c r="F156" s="2587" t="s">
        <v>3771</v>
      </c>
    </row>
    <row r="157" spans="1:6" s="2570" customFormat="1" ht="49.5" customHeight="1">
      <c r="A157" s="2596">
        <v>105</v>
      </c>
      <c r="B157" s="2585" t="s">
        <v>3772</v>
      </c>
      <c r="C157" s="2585" t="s">
        <v>3773</v>
      </c>
      <c r="D157" s="2586" t="s">
        <v>3774</v>
      </c>
      <c r="E157" s="2585" t="s">
        <v>3622</v>
      </c>
      <c r="F157" s="2587" t="s">
        <v>3747</v>
      </c>
    </row>
    <row r="158" spans="1:6" s="2570" customFormat="1" ht="33" customHeight="1">
      <c r="A158" s="2596">
        <v>106</v>
      </c>
      <c r="B158" s="2585" t="s">
        <v>3556</v>
      </c>
      <c r="C158" s="2585" t="s">
        <v>3775</v>
      </c>
      <c r="D158" s="2586" t="s">
        <v>3776</v>
      </c>
      <c r="E158" s="2585" t="s">
        <v>3622</v>
      </c>
      <c r="F158" s="2587" t="s">
        <v>3629</v>
      </c>
    </row>
    <row r="159" spans="1:6" s="2570" customFormat="1" ht="82.5" customHeight="1">
      <c r="A159" s="2596">
        <v>107</v>
      </c>
      <c r="B159" s="2585" t="s">
        <v>3626</v>
      </c>
      <c r="C159" s="2585" t="s">
        <v>3777</v>
      </c>
      <c r="D159" s="2586" t="s">
        <v>3778</v>
      </c>
      <c r="E159" s="2585" t="s">
        <v>3622</v>
      </c>
      <c r="F159" s="2587" t="s">
        <v>3779</v>
      </c>
    </row>
    <row r="160" spans="1:6" s="2570" customFormat="1" ht="49.5" customHeight="1">
      <c r="A160" s="2596">
        <v>108</v>
      </c>
      <c r="B160" s="2585" t="s">
        <v>3669</v>
      </c>
      <c r="C160" s="2585" t="s">
        <v>3780</v>
      </c>
      <c r="D160" s="2586" t="s">
        <v>3781</v>
      </c>
      <c r="E160" s="2585" t="s">
        <v>3782</v>
      </c>
      <c r="F160" s="2587" t="s">
        <v>3672</v>
      </c>
    </row>
    <row r="161" spans="1:6" s="2570" customFormat="1" ht="33" customHeight="1">
      <c r="A161" s="2596">
        <v>109</v>
      </c>
      <c r="B161" s="2585" t="s">
        <v>3437</v>
      </c>
      <c r="C161" s="2585" t="s">
        <v>3783</v>
      </c>
      <c r="D161" s="2586" t="s">
        <v>3784</v>
      </c>
      <c r="E161" s="2585" t="s">
        <v>3622</v>
      </c>
      <c r="F161" s="2587" t="s">
        <v>3785</v>
      </c>
    </row>
    <row r="162" spans="1:6" s="2570" customFormat="1" ht="33" customHeight="1">
      <c r="A162" s="2596">
        <v>110</v>
      </c>
      <c r="B162" s="2585" t="s">
        <v>3556</v>
      </c>
      <c r="C162" s="2585" t="s">
        <v>3786</v>
      </c>
      <c r="D162" s="2586" t="s">
        <v>3787</v>
      </c>
      <c r="E162" s="2585" t="s">
        <v>3602</v>
      </c>
      <c r="F162" s="2587" t="s">
        <v>3788</v>
      </c>
    </row>
    <row r="163" spans="1:6" s="2570" customFormat="1" ht="33" customHeight="1">
      <c r="A163" s="2596">
        <v>111</v>
      </c>
      <c r="B163" s="2585" t="s">
        <v>3768</v>
      </c>
      <c r="C163" s="2585" t="s">
        <v>3789</v>
      </c>
      <c r="D163" s="2586" t="s">
        <v>3790</v>
      </c>
      <c r="E163" s="2585" t="s">
        <v>3602</v>
      </c>
      <c r="F163" s="2587" t="s">
        <v>3791</v>
      </c>
    </row>
    <row r="164" spans="1:6" s="2570" customFormat="1" ht="16.5" customHeight="1">
      <c r="A164" s="2596">
        <v>112</v>
      </c>
      <c r="B164" s="2585" t="s">
        <v>3768</v>
      </c>
      <c r="C164" s="2585" t="s">
        <v>3792</v>
      </c>
      <c r="D164" s="2586" t="s">
        <v>3793</v>
      </c>
      <c r="E164" s="2585" t="s">
        <v>3794</v>
      </c>
      <c r="F164" s="2587" t="s">
        <v>3795</v>
      </c>
    </row>
    <row r="165" spans="1:6" s="2570" customFormat="1" ht="49.5" customHeight="1">
      <c r="A165" s="2596">
        <v>113</v>
      </c>
      <c r="B165" s="2585" t="s">
        <v>3547</v>
      </c>
      <c r="C165" s="2585" t="s">
        <v>3796</v>
      </c>
      <c r="D165" s="2586" t="s">
        <v>3797</v>
      </c>
      <c r="E165" s="2585" t="s">
        <v>3602</v>
      </c>
      <c r="F165" s="2587" t="s">
        <v>3798</v>
      </c>
    </row>
    <row r="166" spans="1:6" s="2570" customFormat="1" ht="16.5" customHeight="1">
      <c r="A166" s="2596">
        <v>114</v>
      </c>
      <c r="B166" s="2585" t="s">
        <v>3799</v>
      </c>
      <c r="C166" s="2597" t="s">
        <v>3800</v>
      </c>
      <c r="D166" s="2586" t="s">
        <v>3739</v>
      </c>
      <c r="E166" s="2597" t="s">
        <v>3602</v>
      </c>
      <c r="F166" s="2598" t="s">
        <v>745</v>
      </c>
    </row>
    <row r="167" spans="1:6" s="2570" customFormat="1" ht="33" customHeight="1">
      <c r="A167" s="2596">
        <v>115</v>
      </c>
      <c r="B167" s="2585" t="s">
        <v>3653</v>
      </c>
      <c r="C167" s="2585" t="s">
        <v>3801</v>
      </c>
      <c r="D167" s="2586" t="s">
        <v>3790</v>
      </c>
      <c r="E167" s="2585" t="s">
        <v>3802</v>
      </c>
      <c r="F167" s="2587" t="s">
        <v>3803</v>
      </c>
    </row>
    <row r="168" spans="1:6" s="2570" customFormat="1" ht="39">
      <c r="A168" s="2596">
        <v>116</v>
      </c>
      <c r="B168" s="2585" t="s">
        <v>3669</v>
      </c>
      <c r="C168" s="2585" t="s">
        <v>3804</v>
      </c>
      <c r="D168" s="2586" t="s">
        <v>3805</v>
      </c>
      <c r="E168" s="2585" t="s">
        <v>3602</v>
      </c>
      <c r="F168" s="2598" t="s">
        <v>3806</v>
      </c>
    </row>
    <row r="169" spans="1:6" s="2570" customFormat="1" ht="33" customHeight="1">
      <c r="A169" s="2596">
        <v>117</v>
      </c>
      <c r="B169" s="2585" t="s">
        <v>3799</v>
      </c>
      <c r="C169" s="2585" t="s">
        <v>3807</v>
      </c>
      <c r="D169" s="2599" t="s">
        <v>3808</v>
      </c>
      <c r="E169" s="2585" t="s">
        <v>3809</v>
      </c>
      <c r="F169" s="2598" t="s">
        <v>3444</v>
      </c>
    </row>
    <row r="170" spans="1:6" s="2570" customFormat="1" ht="49.5" customHeight="1">
      <c r="A170" s="2596">
        <v>118</v>
      </c>
      <c r="B170" s="2585" t="s">
        <v>3587</v>
      </c>
      <c r="C170" s="2585" t="s">
        <v>3810</v>
      </c>
      <c r="D170" s="2599" t="s">
        <v>3811</v>
      </c>
      <c r="E170" s="2585" t="s">
        <v>3602</v>
      </c>
      <c r="F170" s="2598" t="s">
        <v>3615</v>
      </c>
    </row>
    <row r="171" spans="1:6" s="2570" customFormat="1" ht="16.5" customHeight="1">
      <c r="A171" s="2596">
        <v>119</v>
      </c>
      <c r="B171" s="2585" t="s">
        <v>3812</v>
      </c>
      <c r="C171" s="2585" t="s">
        <v>3813</v>
      </c>
      <c r="D171" s="2599" t="s">
        <v>3739</v>
      </c>
      <c r="E171" s="2585" t="s">
        <v>3602</v>
      </c>
      <c r="F171" s="2598" t="s">
        <v>3662</v>
      </c>
    </row>
    <row r="172" spans="1:6" s="2570" customFormat="1" ht="16.5" customHeight="1">
      <c r="A172" s="2596">
        <v>120</v>
      </c>
      <c r="B172" s="2585" t="s">
        <v>3684</v>
      </c>
      <c r="C172" s="2585" t="s">
        <v>3814</v>
      </c>
      <c r="D172" s="2599" t="s">
        <v>3815</v>
      </c>
      <c r="E172" s="2585" t="s">
        <v>3816</v>
      </c>
      <c r="F172" s="2598" t="s">
        <v>3817</v>
      </c>
    </row>
    <row r="173" spans="1:6" s="2570" customFormat="1" ht="49.5" customHeight="1">
      <c r="A173" s="2596">
        <v>121</v>
      </c>
      <c r="B173" s="2585" t="s">
        <v>3669</v>
      </c>
      <c r="C173" s="2585" t="s">
        <v>3818</v>
      </c>
      <c r="D173" s="2599" t="s">
        <v>3797</v>
      </c>
      <c r="E173" s="2585" t="s">
        <v>3819</v>
      </c>
      <c r="F173" s="2598" t="s">
        <v>3820</v>
      </c>
    </row>
    <row r="174" spans="1:6" s="2570" customFormat="1" ht="16.5" customHeight="1">
      <c r="A174" s="2596">
        <v>122</v>
      </c>
      <c r="B174" s="2585" t="s">
        <v>3812</v>
      </c>
      <c r="C174" s="2585" t="s">
        <v>3821</v>
      </c>
      <c r="D174" s="2599" t="s">
        <v>3739</v>
      </c>
      <c r="E174" s="2585" t="s">
        <v>3822</v>
      </c>
      <c r="F174" s="2598" t="s">
        <v>3823</v>
      </c>
    </row>
    <row r="175" spans="1:6" s="2600" customFormat="1" ht="33" customHeight="1">
      <c r="A175" s="2596">
        <v>123</v>
      </c>
      <c r="B175" s="2585" t="s">
        <v>3824</v>
      </c>
      <c r="C175" s="2585" t="s">
        <v>3825</v>
      </c>
      <c r="D175" s="2599" t="s">
        <v>3797</v>
      </c>
      <c r="E175" s="2585" t="s">
        <v>3426</v>
      </c>
      <c r="F175" s="2598" t="s">
        <v>3826</v>
      </c>
    </row>
    <row r="176" spans="1:6" s="2600" customFormat="1" ht="33" customHeight="1">
      <c r="A176" s="2596">
        <v>124</v>
      </c>
      <c r="B176" s="2585" t="s">
        <v>3669</v>
      </c>
      <c r="C176" s="2585" t="s">
        <v>3827</v>
      </c>
      <c r="D176" s="2599"/>
      <c r="E176" s="2585" t="s">
        <v>3782</v>
      </c>
      <c r="F176" s="2598" t="s">
        <v>3828</v>
      </c>
    </row>
    <row r="177" spans="1:6" s="2600" customFormat="1" ht="16.5" customHeight="1">
      <c r="A177" s="2596">
        <v>125</v>
      </c>
      <c r="B177" s="2585" t="s">
        <v>3768</v>
      </c>
      <c r="C177" s="2585" t="s">
        <v>3829</v>
      </c>
      <c r="D177" s="2599"/>
      <c r="E177" s="2585" t="s">
        <v>3830</v>
      </c>
      <c r="F177" s="2598" t="s">
        <v>634</v>
      </c>
    </row>
    <row r="178" spans="1:6" s="2600" customFormat="1" ht="16.5" customHeight="1">
      <c r="A178" s="2596">
        <v>126</v>
      </c>
      <c r="B178" s="2585" t="s">
        <v>3812</v>
      </c>
      <c r="C178" s="2585" t="s">
        <v>3831</v>
      </c>
      <c r="D178" s="2599"/>
      <c r="E178" s="2585" t="s">
        <v>3832</v>
      </c>
      <c r="F178" s="2598"/>
    </row>
    <row r="179" spans="1:6" s="2588" customFormat="1" ht="16.5" customHeight="1">
      <c r="A179" s="2596">
        <v>127</v>
      </c>
      <c r="B179" s="2585" t="s">
        <v>3799</v>
      </c>
      <c r="C179" s="2585" t="s">
        <v>3833</v>
      </c>
      <c r="D179" s="2599"/>
      <c r="E179" s="2585" t="s">
        <v>3822</v>
      </c>
      <c r="F179" s="2598" t="s">
        <v>3823</v>
      </c>
    </row>
    <row r="180" spans="1:6" s="2588" customFormat="1" ht="16.5" customHeight="1">
      <c r="A180" s="2596">
        <v>128</v>
      </c>
      <c r="B180" s="2585" t="s">
        <v>3799</v>
      </c>
      <c r="C180" s="2585" t="s">
        <v>3834</v>
      </c>
      <c r="D180" s="2599"/>
      <c r="E180" s="2585" t="s">
        <v>3822</v>
      </c>
      <c r="F180" s="2598" t="s">
        <v>3823</v>
      </c>
    </row>
    <row r="181" spans="1:6" s="2588" customFormat="1" ht="33" customHeight="1">
      <c r="A181" s="2596">
        <v>129</v>
      </c>
      <c r="B181" s="2585" t="s">
        <v>3616</v>
      </c>
      <c r="C181" s="2585" t="s">
        <v>3835</v>
      </c>
      <c r="D181" s="2599"/>
      <c r="E181" s="2585" t="s">
        <v>3440</v>
      </c>
      <c r="F181" s="2587" t="s">
        <v>3441</v>
      </c>
    </row>
    <row r="182" spans="1:6" s="2588" customFormat="1" ht="49.5" customHeight="1">
      <c r="A182" s="2601">
        <v>130</v>
      </c>
      <c r="B182" s="2602" t="s">
        <v>3517</v>
      </c>
      <c r="C182" s="2585" t="s">
        <v>3836</v>
      </c>
      <c r="D182" s="2603" t="s">
        <v>3837</v>
      </c>
      <c r="E182" s="2602" t="s">
        <v>3822</v>
      </c>
      <c r="F182" s="2587" t="s">
        <v>3838</v>
      </c>
    </row>
    <row r="183" spans="1:6" s="2566" customFormat="1" ht="15" customHeight="1">
      <c r="A183" s="5750" t="s">
        <v>3516</v>
      </c>
      <c r="B183" s="5750"/>
      <c r="C183" s="5750"/>
      <c r="D183" s="2582"/>
      <c r="E183" s="2583"/>
      <c r="F183" s="2583"/>
    </row>
    <row r="184" spans="1:6" s="2577" customFormat="1" ht="18.75" customHeight="1">
      <c r="A184" s="2567" t="s">
        <v>3417</v>
      </c>
      <c r="B184" s="2568" t="s">
        <v>3418</v>
      </c>
      <c r="C184" s="2569" t="s">
        <v>3419</v>
      </c>
      <c r="D184" s="2568" t="s">
        <v>3420</v>
      </c>
      <c r="E184" s="2568" t="s">
        <v>3421</v>
      </c>
      <c r="F184" s="2568" t="s">
        <v>3422</v>
      </c>
    </row>
    <row r="185" spans="1:6" s="2588" customFormat="1" ht="16.5" customHeight="1">
      <c r="A185" s="2601">
        <v>131</v>
      </c>
      <c r="B185" s="2602" t="s">
        <v>3445</v>
      </c>
      <c r="C185" s="2587" t="s">
        <v>3839</v>
      </c>
      <c r="D185" s="2603"/>
      <c r="E185" s="2602" t="s">
        <v>3602</v>
      </c>
      <c r="F185" s="2587" t="s">
        <v>3840</v>
      </c>
    </row>
    <row r="186" spans="1:6" s="2588" customFormat="1" ht="49.5" customHeight="1">
      <c r="A186" s="2601">
        <v>132</v>
      </c>
      <c r="B186" s="2602" t="s">
        <v>3812</v>
      </c>
      <c r="C186" s="2587" t="s">
        <v>3841</v>
      </c>
      <c r="D186" s="2603"/>
      <c r="E186" s="2585" t="s">
        <v>3842</v>
      </c>
      <c r="F186" s="2587" t="s">
        <v>3840</v>
      </c>
    </row>
    <row r="187" spans="1:6" s="2570" customFormat="1" ht="49.5" customHeight="1">
      <c r="A187" s="2601">
        <v>133</v>
      </c>
      <c r="B187" s="2602" t="s">
        <v>3843</v>
      </c>
      <c r="C187" s="2587" t="s">
        <v>3844</v>
      </c>
      <c r="D187" s="2603"/>
      <c r="E187" s="2602" t="s">
        <v>3819</v>
      </c>
      <c r="F187" s="2587" t="s">
        <v>3845</v>
      </c>
    </row>
    <row r="188" spans="1:6" s="2608" customFormat="1" ht="15" customHeight="1">
      <c r="A188" s="2604"/>
      <c r="B188" s="2605"/>
      <c r="C188" s="2606"/>
      <c r="D188" s="2607"/>
      <c r="E188" s="2605"/>
      <c r="F188" s="2606"/>
    </row>
    <row r="189" spans="1:6" s="2566" customFormat="1" ht="15" customHeight="1">
      <c r="A189" s="5744" t="s">
        <v>3846</v>
      </c>
      <c r="B189" s="5744"/>
      <c r="C189" s="5744"/>
      <c r="D189" s="2582"/>
      <c r="E189" s="2583"/>
      <c r="F189" s="2565"/>
    </row>
    <row r="190" spans="1:6" s="2577" customFormat="1" ht="18.75" customHeight="1">
      <c r="A190" s="2567" t="s">
        <v>3417</v>
      </c>
      <c r="B190" s="5745" t="s">
        <v>3419</v>
      </c>
      <c r="C190" s="5746"/>
      <c r="D190" s="5745" t="s">
        <v>3847</v>
      </c>
      <c r="E190" s="5746"/>
      <c r="F190" s="2609" t="s">
        <v>3848</v>
      </c>
    </row>
    <row r="191" spans="1:6" s="2570" customFormat="1" ht="16.5" customHeight="1">
      <c r="A191" s="2571">
        <v>1</v>
      </c>
      <c r="B191" s="5733" t="s">
        <v>3849</v>
      </c>
      <c r="C191" s="5734"/>
      <c r="D191" s="5742" t="s">
        <v>3687</v>
      </c>
      <c r="E191" s="5743"/>
      <c r="F191" s="2572" t="s">
        <v>3850</v>
      </c>
    </row>
    <row r="192" spans="1:6" s="2570" customFormat="1" ht="33" customHeight="1">
      <c r="A192" s="2571">
        <v>2</v>
      </c>
      <c r="B192" s="5733" t="s">
        <v>3851</v>
      </c>
      <c r="C192" s="5734"/>
      <c r="D192" s="5742" t="s">
        <v>2096</v>
      </c>
      <c r="E192" s="5743"/>
      <c r="F192" s="2572" t="s">
        <v>3852</v>
      </c>
    </row>
    <row r="193" spans="1:6" s="2570" customFormat="1" ht="16.5" customHeight="1">
      <c r="A193" s="2571">
        <v>3</v>
      </c>
      <c r="B193" s="5733" t="s">
        <v>3853</v>
      </c>
      <c r="C193" s="5734"/>
      <c r="D193" s="5742" t="s">
        <v>3444</v>
      </c>
      <c r="E193" s="5743"/>
      <c r="F193" s="2572" t="s">
        <v>3854</v>
      </c>
    </row>
    <row r="194" spans="1:6" s="2570" customFormat="1" ht="16.5" customHeight="1">
      <c r="A194" s="2571">
        <v>4</v>
      </c>
      <c r="B194" s="5733" t="s">
        <v>3855</v>
      </c>
      <c r="C194" s="5734"/>
      <c r="D194" s="5748" t="s">
        <v>3856</v>
      </c>
      <c r="E194" s="5749"/>
      <c r="F194" s="2572" t="s">
        <v>3857</v>
      </c>
    </row>
    <row r="195" spans="1:6" s="2570" customFormat="1" ht="16.5" customHeight="1">
      <c r="A195" s="2571">
        <v>5</v>
      </c>
      <c r="B195" s="5733" t="s">
        <v>3858</v>
      </c>
      <c r="C195" s="5734"/>
      <c r="D195" s="5742" t="s">
        <v>3687</v>
      </c>
      <c r="E195" s="5743"/>
      <c r="F195" s="2572" t="s">
        <v>3859</v>
      </c>
    </row>
    <row r="196" spans="1:6" s="2570" customFormat="1" ht="16.5" customHeight="1">
      <c r="A196" s="2571">
        <v>6</v>
      </c>
      <c r="B196" s="5733" t="s">
        <v>3860</v>
      </c>
      <c r="C196" s="5734"/>
      <c r="D196" s="5742" t="s">
        <v>3861</v>
      </c>
      <c r="E196" s="5743"/>
      <c r="F196" s="2572" t="s">
        <v>3862</v>
      </c>
    </row>
    <row r="197" spans="1:6" s="2570" customFormat="1" ht="16.5" customHeight="1">
      <c r="A197" s="2571">
        <v>7</v>
      </c>
      <c r="B197" s="5733" t="s">
        <v>3863</v>
      </c>
      <c r="C197" s="5734"/>
      <c r="D197" s="5742" t="s">
        <v>3864</v>
      </c>
      <c r="E197" s="5743"/>
      <c r="F197" s="2572" t="s">
        <v>3865</v>
      </c>
    </row>
    <row r="198" spans="1:6" s="2570" customFormat="1" ht="16.5" customHeight="1">
      <c r="A198" s="2571">
        <v>8</v>
      </c>
      <c r="B198" s="5733" t="s">
        <v>3866</v>
      </c>
      <c r="C198" s="5734"/>
      <c r="D198" s="5742" t="s">
        <v>3867</v>
      </c>
      <c r="E198" s="5743"/>
      <c r="F198" s="2572" t="s">
        <v>3868</v>
      </c>
    </row>
    <row r="199" spans="1:6" s="2570" customFormat="1" ht="16.5" customHeight="1">
      <c r="A199" s="2571">
        <v>9</v>
      </c>
      <c r="B199" s="5733" t="s">
        <v>3869</v>
      </c>
      <c r="C199" s="5734"/>
      <c r="D199" s="5742" t="s">
        <v>3870</v>
      </c>
      <c r="E199" s="5743"/>
      <c r="F199" s="2572" t="s">
        <v>3871</v>
      </c>
    </row>
    <row r="200" spans="1:6" s="2570" customFormat="1" ht="16.5" customHeight="1">
      <c r="A200" s="2571">
        <v>10</v>
      </c>
      <c r="B200" s="5733" t="s">
        <v>3872</v>
      </c>
      <c r="C200" s="5734"/>
      <c r="D200" s="5742" t="s">
        <v>3873</v>
      </c>
      <c r="E200" s="5743"/>
      <c r="F200" s="2572" t="s">
        <v>3874</v>
      </c>
    </row>
    <row r="201" spans="1:6" s="2570" customFormat="1" ht="16.5" customHeight="1">
      <c r="A201" s="2571">
        <v>11</v>
      </c>
      <c r="B201" s="5733" t="s">
        <v>3875</v>
      </c>
      <c r="C201" s="5734"/>
      <c r="D201" s="5742" t="s">
        <v>3876</v>
      </c>
      <c r="E201" s="5743"/>
      <c r="F201" s="2572" t="s">
        <v>3877</v>
      </c>
    </row>
    <row r="202" spans="1:6" s="2566" customFormat="1" ht="15" customHeight="1">
      <c r="A202" s="2610"/>
      <c r="B202" s="2611"/>
      <c r="C202" s="2611"/>
      <c r="D202" s="2565"/>
      <c r="E202" s="2565"/>
      <c r="F202" s="2565"/>
    </row>
    <row r="203" spans="1:6" s="2566" customFormat="1" ht="15" customHeight="1">
      <c r="A203" s="5744" t="s">
        <v>3878</v>
      </c>
      <c r="B203" s="5744"/>
      <c r="C203" s="5744"/>
      <c r="E203" s="2612"/>
      <c r="F203" s="2613"/>
    </row>
    <row r="204" spans="1:6" s="2577" customFormat="1" ht="18.75" customHeight="1">
      <c r="A204" s="2567" t="s">
        <v>3417</v>
      </c>
      <c r="B204" s="5745" t="s">
        <v>3419</v>
      </c>
      <c r="C204" s="5746"/>
      <c r="D204" s="5747" t="s">
        <v>3879</v>
      </c>
      <c r="E204" s="5747"/>
      <c r="F204" s="2568" t="s">
        <v>3880</v>
      </c>
    </row>
    <row r="205" spans="1:6" s="2588" customFormat="1" ht="16.5" customHeight="1">
      <c r="A205" s="2571">
        <v>1</v>
      </c>
      <c r="B205" s="5733" t="s">
        <v>3881</v>
      </c>
      <c r="C205" s="5734"/>
      <c r="D205" s="5735" t="s">
        <v>3882</v>
      </c>
      <c r="E205" s="5735"/>
      <c r="F205" s="2614">
        <v>38713</v>
      </c>
    </row>
    <row r="206" spans="1:6" s="2566" customFormat="1" ht="33" customHeight="1">
      <c r="A206" s="2571">
        <v>2</v>
      </c>
      <c r="B206" s="2602" t="s">
        <v>3883</v>
      </c>
      <c r="C206" s="2602"/>
      <c r="D206" s="5736" t="s">
        <v>3884</v>
      </c>
      <c r="E206" s="5737"/>
      <c r="F206" s="2615">
        <v>40876</v>
      </c>
    </row>
    <row r="207" spans="1:6" s="2620" customFormat="1" ht="15" customHeight="1">
      <c r="A207" s="2616"/>
      <c r="B207" s="2566"/>
      <c r="C207" s="2617"/>
      <c r="D207" s="2566"/>
      <c r="E207" s="2618"/>
      <c r="F207" s="2619"/>
    </row>
    <row r="208" spans="1:6" s="2623" customFormat="1" ht="15" customHeight="1">
      <c r="A208" s="5738" t="s">
        <v>3885</v>
      </c>
      <c r="B208" s="5738"/>
      <c r="C208" s="5738"/>
      <c r="D208" s="2621"/>
      <c r="E208" s="2621"/>
      <c r="F208" s="2622"/>
    </row>
    <row r="209" spans="1:6" ht="18.75" customHeight="1">
      <c r="A209" s="2624" t="s">
        <v>3417</v>
      </c>
      <c r="B209" s="5739" t="s">
        <v>3886</v>
      </c>
      <c r="C209" s="5740"/>
      <c r="D209" s="5741" t="s">
        <v>2366</v>
      </c>
      <c r="E209" s="5741"/>
      <c r="F209" s="2625" t="s">
        <v>3887</v>
      </c>
    </row>
    <row r="210" spans="1:6" ht="66" customHeight="1">
      <c r="A210" s="2571">
        <v>1</v>
      </c>
      <c r="B210" s="5730" t="s">
        <v>3888</v>
      </c>
      <c r="C210" s="5731"/>
      <c r="D210" s="5732" t="s">
        <v>3889</v>
      </c>
      <c r="E210" s="5732"/>
      <c r="F210" s="2627" t="s">
        <v>3890</v>
      </c>
    </row>
    <row r="211" spans="1:6" s="2623" customFormat="1" ht="15" customHeight="1">
      <c r="A211" s="2628"/>
      <c r="C211" s="2629"/>
      <c r="F211" s="2619" t="s">
        <v>3891</v>
      </c>
    </row>
  </sheetData>
  <mergeCells count="46">
    <mergeCell ref="A44:C44"/>
    <mergeCell ref="A3:C3"/>
    <mergeCell ref="A12:C12"/>
    <mergeCell ref="A17:C17"/>
    <mergeCell ref="A28:C28"/>
    <mergeCell ref="A32:C32"/>
    <mergeCell ref="B193:C193"/>
    <mergeCell ref="D193:E193"/>
    <mergeCell ref="A78:C78"/>
    <mergeCell ref="A110:C110"/>
    <mergeCell ref="A147:C147"/>
    <mergeCell ref="A183:C183"/>
    <mergeCell ref="A189:C189"/>
    <mergeCell ref="B190:C190"/>
    <mergeCell ref="D190:E190"/>
    <mergeCell ref="B191:C191"/>
    <mergeCell ref="D191:E191"/>
    <mergeCell ref="B192:C192"/>
    <mergeCell ref="D192:E192"/>
    <mergeCell ref="B194:C194"/>
    <mergeCell ref="D194:E194"/>
    <mergeCell ref="B195:C195"/>
    <mergeCell ref="D195:E195"/>
    <mergeCell ref="B196:C196"/>
    <mergeCell ref="D196:E196"/>
    <mergeCell ref="B204:C204"/>
    <mergeCell ref="D204:E204"/>
    <mergeCell ref="B197:C197"/>
    <mergeCell ref="D197:E197"/>
    <mergeCell ref="B198:C198"/>
    <mergeCell ref="D198:E198"/>
    <mergeCell ref="B199:C199"/>
    <mergeCell ref="D199:E199"/>
    <mergeCell ref="B200:C200"/>
    <mergeCell ref="D200:E200"/>
    <mergeCell ref="B201:C201"/>
    <mergeCell ref="D201:E201"/>
    <mergeCell ref="A203:C203"/>
    <mergeCell ref="B210:C210"/>
    <mergeCell ref="D210:E210"/>
    <mergeCell ref="B205:C205"/>
    <mergeCell ref="D205:E205"/>
    <mergeCell ref="D206:E206"/>
    <mergeCell ref="A208:C208"/>
    <mergeCell ref="B209:C209"/>
    <mergeCell ref="D209:E209"/>
  </mergeCells>
  <phoneticPr fontId="2"/>
  <printOptions horizontalCentered="1"/>
  <pageMargins left="0.39370078740157483" right="0.39370078740157483" top="0.59055118110236227" bottom="0.59055118110236227" header="0.11811023622047245" footer="0.11811023622047245"/>
  <pageSetup paperSize="9" scale="98" firstPageNumber="72" fitToHeight="0" orientation="portrait" r:id="rId1"/>
  <headerFooter alignWithMargins="0">
    <oddFooter>&amp;C&amp;"ＭＳ 明朝,標準"&amp;10&amp;P</oddFooter>
  </headerFooter>
  <rowBreaks count="1" manualBreakCount="1">
    <brk id="39" max="5"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023DF-DE81-4DFE-8EC0-76E4F3668985}">
  <dimension ref="A1:E286"/>
  <sheetViews>
    <sheetView view="pageBreakPreview" topLeftCell="A37" zoomScaleNormal="100" zoomScaleSheetLayoutView="100" workbookViewId="0">
      <selection activeCell="K30" sqref="K30"/>
    </sheetView>
  </sheetViews>
  <sheetFormatPr defaultColWidth="9" defaultRowHeight="13"/>
  <cols>
    <col min="1" max="1" width="5.54296875" style="2633" customWidth="1"/>
    <col min="2" max="3" width="31.54296875" style="2633" customWidth="1"/>
    <col min="4" max="5" width="9.08984375" style="2633" customWidth="1"/>
    <col min="6" max="16384" width="9" style="2633"/>
  </cols>
  <sheetData>
    <row r="1" spans="1:5" ht="30" customHeight="1">
      <c r="A1" s="2632" t="s">
        <v>3892</v>
      </c>
      <c r="B1" s="2632"/>
      <c r="C1" s="2632"/>
      <c r="D1" s="2632"/>
      <c r="E1" s="2632"/>
    </row>
    <row r="2" spans="1:5" ht="15" customHeight="1" thickBot="1">
      <c r="B2" s="2634"/>
      <c r="C2" s="2634"/>
      <c r="D2" s="2634"/>
      <c r="E2" s="2635" t="s">
        <v>3893</v>
      </c>
    </row>
    <row r="3" spans="1:5" s="2639" customFormat="1" ht="18.75" customHeight="1">
      <c r="A3" s="5754" t="s">
        <v>3894</v>
      </c>
      <c r="B3" s="5754"/>
      <c r="C3" s="2636" t="s">
        <v>3895</v>
      </c>
      <c r="D3" s="2637" t="s">
        <v>3896</v>
      </c>
      <c r="E3" s="2638" t="s">
        <v>3897</v>
      </c>
    </row>
    <row r="4" spans="1:5" ht="16.5" customHeight="1">
      <c r="A4" s="5755" t="s">
        <v>3898</v>
      </c>
      <c r="B4" s="2640" t="s">
        <v>3899</v>
      </c>
      <c r="C4" s="2641" t="s">
        <v>3900</v>
      </c>
      <c r="D4" s="2642">
        <v>1</v>
      </c>
      <c r="E4" s="2643">
        <v>10</v>
      </c>
    </row>
    <row r="5" spans="1:5" ht="16.5" customHeight="1">
      <c r="A5" s="5756"/>
      <c r="B5" s="2640" t="s">
        <v>3901</v>
      </c>
      <c r="C5" s="2641" t="s">
        <v>3900</v>
      </c>
      <c r="D5" s="2642">
        <v>1</v>
      </c>
      <c r="E5" s="2644">
        <v>80</v>
      </c>
    </row>
    <row r="6" spans="1:5" ht="16.5" customHeight="1">
      <c r="A6" s="5756"/>
      <c r="B6" s="2640" t="s">
        <v>3902</v>
      </c>
      <c r="C6" s="2641" t="s">
        <v>3903</v>
      </c>
      <c r="D6" s="2642">
        <v>1</v>
      </c>
      <c r="E6" s="2643">
        <v>10</v>
      </c>
    </row>
    <row r="7" spans="1:5" ht="16.5" customHeight="1">
      <c r="A7" s="5756"/>
      <c r="B7" s="2640" t="s">
        <v>3904</v>
      </c>
      <c r="C7" s="2641" t="s">
        <v>3900</v>
      </c>
      <c r="D7" s="2642">
        <v>1</v>
      </c>
      <c r="E7" s="2643" t="s">
        <v>3905</v>
      </c>
    </row>
    <row r="8" spans="1:5" ht="16.5" customHeight="1" thickBot="1">
      <c r="A8" s="5757"/>
      <c r="B8" s="2645" t="s">
        <v>3906</v>
      </c>
      <c r="C8" s="2646" t="s">
        <v>3907</v>
      </c>
      <c r="D8" s="2647">
        <v>6</v>
      </c>
      <c r="E8" s="2648" t="s">
        <v>3905</v>
      </c>
    </row>
    <row r="9" spans="1:5" ht="16.5" customHeight="1">
      <c r="A9" s="5758"/>
      <c r="B9" s="5759" t="s">
        <v>3908</v>
      </c>
      <c r="C9" s="2649" t="s">
        <v>3907</v>
      </c>
      <c r="D9" s="2650">
        <v>14</v>
      </c>
      <c r="E9" s="2651">
        <v>940</v>
      </c>
    </row>
    <row r="10" spans="1:5" s="2639" customFormat="1" ht="16.5" customHeight="1" thickBot="1">
      <c r="A10" s="5758"/>
      <c r="B10" s="5759"/>
      <c r="C10" s="2649" t="s">
        <v>3900</v>
      </c>
      <c r="D10" s="2650">
        <v>10</v>
      </c>
      <c r="E10" s="2651">
        <v>1040</v>
      </c>
    </row>
    <row r="11" spans="1:5" s="2639" customFormat="1" ht="16.5" customHeight="1" thickBot="1">
      <c r="A11" s="2652"/>
      <c r="B11" s="2653" t="s">
        <v>3909</v>
      </c>
      <c r="C11" s="2654" t="s">
        <v>3900</v>
      </c>
      <c r="D11" s="2655">
        <v>4</v>
      </c>
      <c r="E11" s="2656">
        <v>545</v>
      </c>
    </row>
    <row r="12" spans="1:5" ht="33" customHeight="1">
      <c r="A12" s="5752" t="s">
        <v>3910</v>
      </c>
      <c r="B12" s="2657" t="s">
        <v>3911</v>
      </c>
      <c r="C12" s="2658" t="s">
        <v>3912</v>
      </c>
      <c r="D12" s="2659">
        <v>15</v>
      </c>
      <c r="E12" s="2660">
        <v>465</v>
      </c>
    </row>
    <row r="13" spans="1:5" ht="49.5" customHeight="1">
      <c r="A13" s="5752"/>
      <c r="B13" s="2661" t="s">
        <v>3913</v>
      </c>
      <c r="C13" s="2662" t="s">
        <v>3914</v>
      </c>
      <c r="D13" s="2663">
        <v>7</v>
      </c>
      <c r="E13" s="2664">
        <v>99</v>
      </c>
    </row>
    <row r="14" spans="1:5" ht="33" customHeight="1">
      <c r="A14" s="5752"/>
      <c r="B14" s="2661" t="s">
        <v>3915</v>
      </c>
      <c r="C14" s="2662" t="s">
        <v>3916</v>
      </c>
      <c r="D14" s="2663">
        <v>2</v>
      </c>
      <c r="E14" s="2664">
        <v>6</v>
      </c>
    </row>
    <row r="15" spans="1:5" s="2666" customFormat="1" ht="33" customHeight="1">
      <c r="A15" s="5752"/>
      <c r="B15" s="2661" t="s">
        <v>3917</v>
      </c>
      <c r="C15" s="2665" t="s">
        <v>3900</v>
      </c>
      <c r="D15" s="2663">
        <v>10</v>
      </c>
      <c r="E15" s="2664">
        <v>59</v>
      </c>
    </row>
    <row r="16" spans="1:5" s="2666" customFormat="1" ht="33" customHeight="1">
      <c r="A16" s="5752"/>
      <c r="B16" s="2661" t="s">
        <v>3918</v>
      </c>
      <c r="C16" s="2665" t="s">
        <v>3900</v>
      </c>
      <c r="D16" s="2663">
        <v>5</v>
      </c>
      <c r="E16" s="2664">
        <v>332</v>
      </c>
    </row>
    <row r="17" spans="1:5" s="2666" customFormat="1" ht="33" customHeight="1">
      <c r="A17" s="5752"/>
      <c r="B17" s="2661" t="s">
        <v>3919</v>
      </c>
      <c r="C17" s="2665" t="s">
        <v>3900</v>
      </c>
      <c r="D17" s="2663">
        <v>5</v>
      </c>
      <c r="E17" s="2664">
        <v>108</v>
      </c>
    </row>
    <row r="18" spans="1:5" s="2667" customFormat="1" ht="33" customHeight="1">
      <c r="A18" s="5752"/>
      <c r="B18" s="2661" t="s">
        <v>3920</v>
      </c>
      <c r="C18" s="2665" t="s">
        <v>3900</v>
      </c>
      <c r="D18" s="2663">
        <v>4</v>
      </c>
      <c r="E18" s="2664">
        <v>247</v>
      </c>
    </row>
    <row r="19" spans="1:5" s="2667" customFormat="1" ht="16.5" customHeight="1">
      <c r="A19" s="5752"/>
      <c r="B19" s="2668" t="s">
        <v>3921</v>
      </c>
      <c r="C19" s="2665" t="s">
        <v>3922</v>
      </c>
      <c r="D19" s="2663">
        <v>1</v>
      </c>
      <c r="E19" s="2664" t="s">
        <v>356</v>
      </c>
    </row>
    <row r="20" spans="1:5" s="2667" customFormat="1" ht="16.5" customHeight="1">
      <c r="A20" s="5752"/>
      <c r="B20" s="2668" t="s">
        <v>3923</v>
      </c>
      <c r="C20" s="2665" t="s">
        <v>3907</v>
      </c>
      <c r="D20" s="2663">
        <v>3</v>
      </c>
      <c r="E20" s="2664" t="s">
        <v>356</v>
      </c>
    </row>
    <row r="21" spans="1:5" s="2667" customFormat="1" ht="33" customHeight="1">
      <c r="A21" s="5752"/>
      <c r="B21" s="2661" t="s">
        <v>3924</v>
      </c>
      <c r="C21" s="2665" t="s">
        <v>3900</v>
      </c>
      <c r="D21" s="2663">
        <v>2</v>
      </c>
      <c r="E21" s="2664">
        <v>40</v>
      </c>
    </row>
    <row r="22" spans="1:5" s="2667" customFormat="1" ht="33" customHeight="1">
      <c r="A22" s="5752"/>
      <c r="B22" s="2661" t="s">
        <v>3925</v>
      </c>
      <c r="C22" s="2662" t="s">
        <v>3926</v>
      </c>
      <c r="D22" s="2663">
        <v>14</v>
      </c>
      <c r="E22" s="2664">
        <v>346</v>
      </c>
    </row>
    <row r="23" spans="1:5" s="2667" customFormat="1" ht="33" customHeight="1">
      <c r="A23" s="5752"/>
      <c r="B23" s="2661" t="s">
        <v>3927</v>
      </c>
      <c r="C23" s="2662" t="s">
        <v>3928</v>
      </c>
      <c r="D23" s="2663">
        <v>12</v>
      </c>
      <c r="E23" s="2664">
        <v>159</v>
      </c>
    </row>
    <row r="24" spans="1:5" s="2667" customFormat="1" ht="33" customHeight="1">
      <c r="A24" s="5752"/>
      <c r="B24" s="2661" t="s">
        <v>3929</v>
      </c>
      <c r="C24" s="2662" t="s">
        <v>3930</v>
      </c>
      <c r="D24" s="2663">
        <v>5</v>
      </c>
      <c r="E24" s="2664">
        <v>425</v>
      </c>
    </row>
    <row r="25" spans="1:5" s="2666" customFormat="1" ht="16.5" customHeight="1" thickBot="1">
      <c r="A25" s="5753"/>
      <c r="B25" s="2669" t="s">
        <v>3931</v>
      </c>
      <c r="C25" s="2670" t="s">
        <v>3932</v>
      </c>
      <c r="D25" s="2671">
        <v>1</v>
      </c>
      <c r="E25" s="2672" t="s">
        <v>356</v>
      </c>
    </row>
    <row r="26" spans="1:5" s="2666" customFormat="1" ht="17.399999999999999" customHeight="1">
      <c r="A26" s="2673"/>
      <c r="B26" s="2673"/>
      <c r="C26" s="2674"/>
      <c r="D26" s="2675"/>
      <c r="E26" s="2676"/>
    </row>
    <row r="27" spans="1:5" s="2666" customFormat="1" ht="33.65" customHeight="1" thickBot="1">
      <c r="A27" s="2677"/>
      <c r="B27" s="2677"/>
      <c r="C27" s="2678"/>
      <c r="D27" s="2679"/>
      <c r="E27" s="2680"/>
    </row>
    <row r="28" spans="1:5" s="2666" customFormat="1" ht="18.75" customHeight="1">
      <c r="A28" s="5760" t="s">
        <v>3894</v>
      </c>
      <c r="B28" s="5760"/>
      <c r="C28" s="2681" t="s">
        <v>3895</v>
      </c>
      <c r="D28" s="2682" t="s">
        <v>3896</v>
      </c>
      <c r="E28" s="2683" t="s">
        <v>3897</v>
      </c>
    </row>
    <row r="29" spans="1:5" s="2666" customFormat="1" ht="66" customHeight="1">
      <c r="A29" s="5751" t="s">
        <v>3933</v>
      </c>
      <c r="B29" s="2668" t="s">
        <v>3934</v>
      </c>
      <c r="C29" s="2662" t="s">
        <v>3935</v>
      </c>
      <c r="D29" s="2684">
        <v>7</v>
      </c>
      <c r="E29" s="2685" t="s">
        <v>356</v>
      </c>
    </row>
    <row r="30" spans="1:5" s="2666" customFormat="1" ht="66" customHeight="1">
      <c r="A30" s="5752"/>
      <c r="B30" s="2668" t="s">
        <v>3936</v>
      </c>
      <c r="C30" s="2662" t="s">
        <v>3935</v>
      </c>
      <c r="D30" s="2684">
        <v>6</v>
      </c>
      <c r="E30" s="2685" t="s">
        <v>356</v>
      </c>
    </row>
    <row r="31" spans="1:5" s="2666" customFormat="1" ht="33" customHeight="1">
      <c r="A31" s="5752"/>
      <c r="B31" s="2668" t="s">
        <v>3937</v>
      </c>
      <c r="C31" s="2662" t="s">
        <v>3938</v>
      </c>
      <c r="D31" s="2684">
        <v>4</v>
      </c>
      <c r="E31" s="2685" t="s">
        <v>356</v>
      </c>
    </row>
    <row r="32" spans="1:5" s="2666" customFormat="1" ht="16.5" customHeight="1">
      <c r="A32" s="5752"/>
      <c r="B32" s="2668" t="s">
        <v>3939</v>
      </c>
      <c r="C32" s="2662" t="s">
        <v>3940</v>
      </c>
      <c r="D32" s="2684">
        <v>2</v>
      </c>
      <c r="E32" s="2685">
        <v>70</v>
      </c>
    </row>
    <row r="33" spans="1:5" s="2666" customFormat="1" ht="66" customHeight="1">
      <c r="A33" s="5752"/>
      <c r="B33" s="2668" t="s">
        <v>3941</v>
      </c>
      <c r="C33" s="2662" t="s">
        <v>3942</v>
      </c>
      <c r="D33" s="2684">
        <v>11</v>
      </c>
      <c r="E33" s="2685">
        <v>342</v>
      </c>
    </row>
    <row r="34" spans="1:5" s="2666" customFormat="1" ht="16.5" customHeight="1">
      <c r="A34" s="5752"/>
      <c r="B34" s="2668" t="s">
        <v>3943</v>
      </c>
      <c r="C34" s="2662" t="s">
        <v>3944</v>
      </c>
      <c r="D34" s="2684">
        <v>1</v>
      </c>
      <c r="E34" s="2685">
        <v>6</v>
      </c>
    </row>
    <row r="35" spans="1:5" s="2666" customFormat="1" ht="74" customHeight="1">
      <c r="A35" s="5752"/>
      <c r="B35" s="2668" t="s">
        <v>3945</v>
      </c>
      <c r="C35" s="2662" t="s">
        <v>3946</v>
      </c>
      <c r="D35" s="2684">
        <v>11</v>
      </c>
      <c r="E35" s="2685">
        <v>21</v>
      </c>
    </row>
    <row r="36" spans="1:5" s="2666" customFormat="1" ht="33" customHeight="1">
      <c r="A36" s="5752"/>
      <c r="B36" s="2668" t="s">
        <v>3947</v>
      </c>
      <c r="C36" s="2662" t="s">
        <v>3948</v>
      </c>
      <c r="D36" s="2684">
        <v>4</v>
      </c>
      <c r="E36" s="2686">
        <v>272</v>
      </c>
    </row>
    <row r="37" spans="1:5" s="2666" customFormat="1" ht="16.5" customHeight="1">
      <c r="A37" s="5752"/>
      <c r="B37" s="2687" t="s">
        <v>3949</v>
      </c>
      <c r="C37" s="2688" t="s">
        <v>3900</v>
      </c>
      <c r="D37" s="2689">
        <v>1</v>
      </c>
      <c r="E37" s="2690">
        <v>6</v>
      </c>
    </row>
    <row r="38" spans="1:5" s="2666" customFormat="1" ht="33" customHeight="1">
      <c r="A38" s="5752"/>
      <c r="B38" s="2687" t="s">
        <v>3950</v>
      </c>
      <c r="C38" s="2688" t="s">
        <v>3951</v>
      </c>
      <c r="D38" s="2689">
        <v>4</v>
      </c>
      <c r="E38" s="2690">
        <v>60</v>
      </c>
    </row>
    <row r="39" spans="1:5" s="2666" customFormat="1" ht="33" customHeight="1">
      <c r="A39" s="5752"/>
      <c r="B39" s="2687" t="s">
        <v>3952</v>
      </c>
      <c r="C39" s="2688" t="s">
        <v>3953</v>
      </c>
      <c r="D39" s="2689">
        <v>9</v>
      </c>
      <c r="E39" s="2690">
        <v>206</v>
      </c>
    </row>
    <row r="40" spans="1:5" s="2666" customFormat="1" ht="66" customHeight="1">
      <c r="A40" s="5752"/>
      <c r="B40" s="2687" t="s">
        <v>3954</v>
      </c>
      <c r="C40" s="2688" t="s">
        <v>3955</v>
      </c>
      <c r="D40" s="2689">
        <v>24</v>
      </c>
      <c r="E40" s="2689">
        <v>147</v>
      </c>
    </row>
    <row r="41" spans="1:5" s="2666" customFormat="1" ht="16.5" customHeight="1">
      <c r="A41" s="5752"/>
      <c r="B41" s="2687" t="s">
        <v>3956</v>
      </c>
      <c r="C41" s="2688" t="s">
        <v>3900</v>
      </c>
      <c r="D41" s="2689">
        <v>6</v>
      </c>
      <c r="E41" s="2691" t="s">
        <v>356</v>
      </c>
    </row>
    <row r="42" spans="1:5" s="2666" customFormat="1" ht="16.5" customHeight="1">
      <c r="A42" s="5752"/>
      <c r="B42" s="2687" t="s">
        <v>3957</v>
      </c>
      <c r="C42" s="2688" t="s">
        <v>3900</v>
      </c>
      <c r="D42" s="2689">
        <v>3</v>
      </c>
      <c r="E42" s="2691">
        <v>60</v>
      </c>
    </row>
    <row r="43" spans="1:5" s="2666" customFormat="1" ht="16.5" customHeight="1" thickBot="1">
      <c r="A43" s="5753"/>
      <c r="B43" s="2692" t="s">
        <v>3958</v>
      </c>
      <c r="C43" s="2693" t="s">
        <v>3900</v>
      </c>
      <c r="D43" s="2694">
        <v>1</v>
      </c>
      <c r="E43" s="2695">
        <v>12</v>
      </c>
    </row>
    <row r="44" spans="1:5" s="2666" customFormat="1" ht="33" customHeight="1">
      <c r="A44" s="5752" t="s">
        <v>3959</v>
      </c>
      <c r="B44" s="2696" t="s">
        <v>3960</v>
      </c>
      <c r="C44" s="2697" t="s">
        <v>3961</v>
      </c>
      <c r="D44" s="2698">
        <v>2</v>
      </c>
      <c r="E44" s="2699">
        <v>20</v>
      </c>
    </row>
    <row r="45" spans="1:5" s="2666" customFormat="1" ht="39.65" customHeight="1">
      <c r="A45" s="5752"/>
      <c r="B45" s="2700" t="s">
        <v>3962</v>
      </c>
      <c r="C45" s="2688" t="s">
        <v>3963</v>
      </c>
      <c r="D45" s="2689">
        <v>5</v>
      </c>
      <c r="E45" s="2691">
        <v>50</v>
      </c>
    </row>
    <row r="46" spans="1:5" s="2666" customFormat="1" ht="16.5" customHeight="1" thickBot="1">
      <c r="A46" s="5753"/>
      <c r="B46" s="2692" t="s">
        <v>3964</v>
      </c>
      <c r="C46" s="2701" t="s">
        <v>3965</v>
      </c>
      <c r="D46" s="2694">
        <v>1</v>
      </c>
      <c r="E46" s="2695" t="s">
        <v>356</v>
      </c>
    </row>
    <row r="47" spans="1:5" s="2707" customFormat="1">
      <c r="A47" s="2702"/>
      <c r="B47" s="2703"/>
      <c r="C47" s="2704"/>
      <c r="D47" s="2705"/>
      <c r="E47" s="2706" t="s">
        <v>3966</v>
      </c>
    </row>
    <row r="48" spans="1:5" s="2666" customFormat="1" ht="52.5" customHeight="1">
      <c r="A48" s="2673"/>
      <c r="B48" s="2708"/>
      <c r="C48" s="2709"/>
      <c r="D48" s="2710"/>
      <c r="E48" s="2706"/>
    </row>
    <row r="49" spans="1:5" s="2666" customFormat="1" ht="24.75" customHeight="1">
      <c r="A49" s="2673"/>
      <c r="B49" s="2708"/>
      <c r="C49" s="2711"/>
      <c r="D49" s="2710"/>
      <c r="E49" s="2706"/>
    </row>
    <row r="50" spans="1:5" s="2666" customFormat="1" ht="24.75" customHeight="1">
      <c r="A50" s="2673"/>
      <c r="B50" s="2712"/>
      <c r="C50" s="2713"/>
      <c r="D50" s="2710"/>
      <c r="E50" s="2714"/>
    </row>
    <row r="51" spans="1:5" s="2666" customFormat="1">
      <c r="A51" s="2702"/>
      <c r="B51" s="2703"/>
      <c r="C51" s="2704"/>
      <c r="D51" s="2705"/>
      <c r="E51" s="2706"/>
    </row>
    <row r="52" spans="1:5" s="2666" customFormat="1" ht="30" customHeight="1">
      <c r="A52" s="2702"/>
      <c r="B52" s="2703"/>
      <c r="C52" s="2704"/>
      <c r="D52" s="2705"/>
      <c r="E52" s="2705"/>
    </row>
    <row r="53" spans="1:5" s="2666" customFormat="1" ht="30" customHeight="1">
      <c r="A53" s="2702"/>
      <c r="B53" s="2703"/>
      <c r="C53" s="2704"/>
      <c r="D53" s="2705"/>
      <c r="E53" s="2705"/>
    </row>
    <row r="54" spans="1:5" s="2666" customFormat="1" ht="30" customHeight="1">
      <c r="A54" s="2702"/>
      <c r="B54" s="2703"/>
      <c r="C54" s="2704"/>
      <c r="D54" s="2705"/>
      <c r="E54" s="2705"/>
    </row>
    <row r="55" spans="1:5" s="2666" customFormat="1" ht="30" customHeight="1">
      <c r="A55" s="2702"/>
      <c r="B55" s="2703"/>
      <c r="C55" s="2704"/>
      <c r="D55" s="2705"/>
      <c r="E55" s="2705"/>
    </row>
    <row r="56" spans="1:5" s="2666" customFormat="1" ht="30" customHeight="1">
      <c r="A56" s="2702"/>
      <c r="B56" s="2703"/>
      <c r="C56" s="2704"/>
      <c r="D56" s="2705"/>
      <c r="E56" s="2705"/>
    </row>
    <row r="57" spans="1:5" s="2666" customFormat="1" ht="30" customHeight="1">
      <c r="A57" s="2702"/>
      <c r="B57" s="2703"/>
      <c r="C57" s="2704"/>
      <c r="D57" s="2705"/>
      <c r="E57" s="2705"/>
    </row>
    <row r="58" spans="1:5" s="2666" customFormat="1" ht="30" customHeight="1">
      <c r="A58" s="2702"/>
      <c r="B58" s="2703"/>
      <c r="C58" s="2704"/>
      <c r="D58" s="2705"/>
      <c r="E58" s="2705"/>
    </row>
    <row r="59" spans="1:5" s="2666" customFormat="1" ht="30" customHeight="1">
      <c r="A59" s="2702"/>
      <c r="B59" s="2703"/>
      <c r="C59" s="2704"/>
      <c r="D59" s="2705"/>
      <c r="E59" s="2705"/>
    </row>
    <row r="60" spans="1:5" s="2666" customFormat="1" ht="30" customHeight="1">
      <c r="A60" s="2702"/>
      <c r="B60" s="2703"/>
      <c r="C60" s="2704"/>
      <c r="D60" s="2705"/>
      <c r="E60" s="2705"/>
    </row>
    <row r="61" spans="1:5" s="2666" customFormat="1" ht="30" customHeight="1">
      <c r="A61" s="2702"/>
      <c r="B61" s="2703"/>
      <c r="C61" s="2704"/>
      <c r="D61" s="2705"/>
      <c r="E61" s="2705"/>
    </row>
    <row r="62" spans="1:5" s="2666" customFormat="1" ht="30" customHeight="1">
      <c r="A62" s="2702"/>
      <c r="B62" s="2703"/>
      <c r="C62" s="2704"/>
      <c r="D62" s="2705"/>
      <c r="E62" s="2705"/>
    </row>
    <row r="63" spans="1:5" s="2666" customFormat="1" ht="30" customHeight="1">
      <c r="A63" s="2702"/>
      <c r="B63" s="2703"/>
      <c r="C63" s="2704"/>
      <c r="D63" s="2705"/>
      <c r="E63" s="2705"/>
    </row>
    <row r="64" spans="1:5" s="2666" customFormat="1" ht="30" customHeight="1">
      <c r="A64" s="2702"/>
      <c r="B64" s="2703"/>
      <c r="C64" s="2704"/>
      <c r="D64" s="2705"/>
      <c r="E64" s="2705"/>
    </row>
    <row r="65" spans="1:5" s="2666" customFormat="1" ht="30" customHeight="1">
      <c r="A65" s="2702"/>
      <c r="B65" s="2703"/>
      <c r="C65" s="2704"/>
      <c r="D65" s="2705"/>
      <c r="E65" s="2705"/>
    </row>
    <row r="66" spans="1:5" s="2666" customFormat="1" ht="30" customHeight="1">
      <c r="A66" s="2702"/>
      <c r="B66" s="2703"/>
      <c r="C66" s="2704"/>
      <c r="D66" s="2705"/>
      <c r="E66" s="2705"/>
    </row>
    <row r="67" spans="1:5" s="2666" customFormat="1" ht="30" customHeight="1">
      <c r="A67" s="2702"/>
      <c r="B67" s="2703"/>
      <c r="C67" s="2704"/>
      <c r="D67" s="2705"/>
      <c r="E67" s="2705"/>
    </row>
    <row r="68" spans="1:5" s="2666" customFormat="1" ht="30" customHeight="1">
      <c r="A68" s="2702"/>
      <c r="B68" s="2703"/>
      <c r="C68" s="2704"/>
      <c r="D68" s="2705"/>
      <c r="E68" s="2705"/>
    </row>
    <row r="69" spans="1:5" ht="30" customHeight="1">
      <c r="A69" s="2703"/>
      <c r="B69" s="2715"/>
      <c r="C69" s="2715"/>
      <c r="D69" s="2716"/>
      <c r="E69" s="2716"/>
    </row>
    <row r="70" spans="1:5" ht="30" customHeight="1">
      <c r="A70" s="2703"/>
      <c r="B70" s="2715"/>
      <c r="C70" s="2715"/>
      <c r="D70" s="2716"/>
      <c r="E70" s="2716"/>
    </row>
    <row r="71" spans="1:5" ht="30" customHeight="1">
      <c r="A71" s="2703"/>
      <c r="B71" s="2715"/>
      <c r="C71" s="2715"/>
      <c r="D71" s="2716"/>
      <c r="E71" s="2716"/>
    </row>
    <row r="72" spans="1:5" ht="30" customHeight="1">
      <c r="A72" s="2703"/>
      <c r="B72" s="2715"/>
      <c r="C72" s="2715"/>
      <c r="D72" s="2716"/>
      <c r="E72" s="2716"/>
    </row>
    <row r="73" spans="1:5" ht="30" customHeight="1">
      <c r="A73" s="2717"/>
      <c r="B73" s="2718"/>
      <c r="C73" s="2718"/>
    </row>
    <row r="74" spans="1:5" ht="30" customHeight="1">
      <c r="A74" s="2717"/>
      <c r="B74" s="2718"/>
      <c r="C74" s="2718"/>
    </row>
    <row r="75" spans="1:5" ht="30" customHeight="1">
      <c r="A75" s="2717"/>
      <c r="B75" s="2718"/>
      <c r="C75" s="2718"/>
    </row>
    <row r="76" spans="1:5" ht="30" customHeight="1">
      <c r="A76" s="2717"/>
      <c r="B76" s="2718"/>
      <c r="C76" s="2718"/>
    </row>
    <row r="77" spans="1:5" ht="30" customHeight="1">
      <c r="A77" s="2717"/>
      <c r="B77" s="2718"/>
      <c r="C77" s="2718"/>
    </row>
    <row r="78" spans="1:5" ht="30" customHeight="1">
      <c r="A78" s="2717"/>
      <c r="B78" s="2718"/>
      <c r="C78" s="2718"/>
    </row>
    <row r="79" spans="1:5" ht="30" customHeight="1">
      <c r="A79" s="2717"/>
      <c r="B79" s="2718"/>
      <c r="C79" s="2718"/>
    </row>
    <row r="80" spans="1:5" ht="30" customHeight="1">
      <c r="A80" s="2717"/>
      <c r="B80" s="2718"/>
      <c r="C80" s="2718"/>
    </row>
    <row r="81" spans="1:3" ht="30" customHeight="1">
      <c r="A81" s="2717"/>
      <c r="B81" s="2718"/>
      <c r="C81" s="2718"/>
    </row>
    <row r="82" spans="1:3" ht="30" customHeight="1">
      <c r="A82" s="2717"/>
      <c r="B82" s="2718"/>
      <c r="C82" s="2718"/>
    </row>
    <row r="83" spans="1:3" ht="30" customHeight="1">
      <c r="A83" s="2717"/>
      <c r="B83" s="2718"/>
      <c r="C83" s="2718"/>
    </row>
    <row r="84" spans="1:3" ht="30" customHeight="1">
      <c r="A84" s="2717"/>
      <c r="B84" s="2718"/>
      <c r="C84" s="2718"/>
    </row>
    <row r="85" spans="1:3" ht="30" customHeight="1">
      <c r="A85" s="2717"/>
      <c r="B85" s="2718"/>
      <c r="C85" s="2718"/>
    </row>
    <row r="86" spans="1:3" ht="30" customHeight="1">
      <c r="A86" s="2717"/>
      <c r="B86" s="2718"/>
      <c r="C86" s="2718"/>
    </row>
    <row r="87" spans="1:3" ht="30" customHeight="1">
      <c r="A87" s="2717"/>
      <c r="B87" s="2718"/>
      <c r="C87" s="2718"/>
    </row>
    <row r="88" spans="1:3" ht="30" customHeight="1">
      <c r="A88" s="2717"/>
      <c r="B88" s="2718"/>
      <c r="C88" s="2718"/>
    </row>
    <row r="89" spans="1:3" ht="30" customHeight="1">
      <c r="A89" s="2717"/>
      <c r="B89" s="2718"/>
      <c r="C89" s="2718"/>
    </row>
    <row r="90" spans="1:3" ht="30" customHeight="1">
      <c r="A90" s="2717"/>
      <c r="B90" s="2718"/>
      <c r="C90" s="2718"/>
    </row>
    <row r="91" spans="1:3" ht="30" customHeight="1">
      <c r="A91" s="2717"/>
      <c r="B91" s="2718"/>
      <c r="C91" s="2718"/>
    </row>
    <row r="92" spans="1:3" ht="30" customHeight="1">
      <c r="A92" s="2717"/>
      <c r="B92" s="2718"/>
      <c r="C92" s="2718"/>
    </row>
    <row r="93" spans="1:3" ht="30" customHeight="1">
      <c r="A93" s="2717"/>
      <c r="B93" s="2718"/>
      <c r="C93" s="2718"/>
    </row>
    <row r="94" spans="1:3" ht="30" customHeight="1">
      <c r="A94" s="2717"/>
      <c r="B94" s="2718"/>
      <c r="C94" s="2718"/>
    </row>
    <row r="95" spans="1:3" ht="30" customHeight="1">
      <c r="A95" s="2717"/>
      <c r="B95" s="2718"/>
      <c r="C95" s="2718"/>
    </row>
    <row r="96" spans="1:3" ht="30" customHeight="1">
      <c r="A96" s="2717"/>
      <c r="B96" s="2718"/>
      <c r="C96" s="2718"/>
    </row>
    <row r="97" spans="1:3" ht="30" customHeight="1">
      <c r="A97" s="2717"/>
      <c r="B97" s="2718"/>
      <c r="C97" s="2718"/>
    </row>
    <row r="98" spans="1:3" ht="30" customHeight="1">
      <c r="A98" s="2717"/>
      <c r="B98" s="2718"/>
      <c r="C98" s="2718"/>
    </row>
    <row r="99" spans="1:3" ht="30" customHeight="1">
      <c r="A99" s="2717"/>
      <c r="B99" s="2718"/>
      <c r="C99" s="2718"/>
    </row>
    <row r="100" spans="1:3" ht="30" customHeight="1">
      <c r="A100" s="2717"/>
      <c r="B100" s="2718"/>
      <c r="C100" s="2718"/>
    </row>
    <row r="101" spans="1:3" ht="30" customHeight="1">
      <c r="A101" s="2717"/>
      <c r="B101" s="2718"/>
      <c r="C101" s="2718"/>
    </row>
    <row r="102" spans="1:3" ht="30" customHeight="1">
      <c r="A102" s="2717"/>
      <c r="B102" s="2718"/>
      <c r="C102" s="2718"/>
    </row>
    <row r="103" spans="1:3" ht="30" customHeight="1">
      <c r="A103" s="2717"/>
      <c r="B103" s="2718"/>
      <c r="C103" s="2718"/>
    </row>
    <row r="104" spans="1:3" ht="30" customHeight="1">
      <c r="A104" s="2717"/>
      <c r="B104" s="2718"/>
      <c r="C104" s="2718"/>
    </row>
    <row r="105" spans="1:3" ht="30" customHeight="1">
      <c r="A105" s="2717"/>
      <c r="B105" s="2718"/>
      <c r="C105" s="2718"/>
    </row>
    <row r="106" spans="1:3" ht="30" customHeight="1">
      <c r="A106" s="2717"/>
      <c r="B106" s="2718"/>
      <c r="C106" s="2718"/>
    </row>
    <row r="107" spans="1:3" ht="30" customHeight="1">
      <c r="A107" s="2717"/>
      <c r="B107" s="2718"/>
      <c r="C107" s="2718"/>
    </row>
    <row r="108" spans="1:3" ht="30" customHeight="1">
      <c r="A108" s="2717"/>
      <c r="B108" s="2718"/>
      <c r="C108" s="2718"/>
    </row>
    <row r="109" spans="1:3" ht="30" customHeight="1">
      <c r="A109" s="2717"/>
      <c r="B109" s="2718"/>
      <c r="C109" s="2718"/>
    </row>
    <row r="110" spans="1:3" ht="30" customHeight="1">
      <c r="A110" s="2717"/>
      <c r="B110" s="2718"/>
      <c r="C110" s="2718"/>
    </row>
    <row r="111" spans="1:3" ht="30" customHeight="1">
      <c r="A111" s="2717"/>
      <c r="B111" s="2718"/>
      <c r="C111" s="2718"/>
    </row>
    <row r="112" spans="1:3" ht="30" customHeight="1">
      <c r="A112" s="2717"/>
      <c r="B112" s="2639"/>
      <c r="C112" s="2639"/>
    </row>
    <row r="113" spans="1:3" ht="30" customHeight="1">
      <c r="A113" s="2717"/>
      <c r="B113" s="2639"/>
      <c r="C113" s="2639"/>
    </row>
    <row r="114" spans="1:3" ht="30" customHeight="1">
      <c r="A114" s="2717"/>
      <c r="B114" s="2639"/>
      <c r="C114" s="2639"/>
    </row>
    <row r="115" spans="1:3" ht="30" customHeight="1">
      <c r="A115" s="2717"/>
      <c r="B115" s="2639"/>
      <c r="C115" s="2639"/>
    </row>
    <row r="116" spans="1:3" ht="30" customHeight="1">
      <c r="A116" s="2717"/>
      <c r="B116" s="2639"/>
      <c r="C116" s="2639"/>
    </row>
    <row r="117" spans="1:3" ht="30" customHeight="1">
      <c r="A117" s="2717"/>
      <c r="B117" s="2639"/>
      <c r="C117" s="2639"/>
    </row>
    <row r="118" spans="1:3" ht="30" customHeight="1">
      <c r="A118" s="2717"/>
      <c r="B118" s="2639"/>
      <c r="C118" s="2639"/>
    </row>
    <row r="119" spans="1:3" ht="30" customHeight="1">
      <c r="A119" s="2717"/>
      <c r="B119" s="2639"/>
      <c r="C119" s="2639"/>
    </row>
    <row r="120" spans="1:3" ht="30" customHeight="1">
      <c r="A120" s="2717"/>
      <c r="B120" s="2639"/>
      <c r="C120" s="2639"/>
    </row>
    <row r="121" spans="1:3" ht="30" customHeight="1">
      <c r="A121" s="2717"/>
      <c r="B121" s="2639"/>
      <c r="C121" s="2639"/>
    </row>
    <row r="122" spans="1:3" ht="30" customHeight="1">
      <c r="A122" s="2717"/>
      <c r="B122" s="2639"/>
      <c r="C122" s="2639"/>
    </row>
    <row r="123" spans="1:3" ht="30" customHeight="1">
      <c r="A123" s="2717"/>
      <c r="B123" s="2639"/>
      <c r="C123" s="2639"/>
    </row>
    <row r="124" spans="1:3" ht="30" customHeight="1">
      <c r="A124" s="2717"/>
      <c r="B124" s="2639"/>
      <c r="C124" s="2639"/>
    </row>
    <row r="125" spans="1:3" ht="30" customHeight="1">
      <c r="A125" s="2717"/>
      <c r="B125" s="2639"/>
      <c r="C125" s="2639"/>
    </row>
    <row r="126" spans="1:3" ht="30" customHeight="1">
      <c r="A126" s="2717"/>
      <c r="B126" s="2639"/>
      <c r="C126" s="2639"/>
    </row>
    <row r="127" spans="1:3" ht="30" customHeight="1">
      <c r="A127" s="2717"/>
      <c r="B127" s="2639"/>
      <c r="C127" s="2639"/>
    </row>
    <row r="128" spans="1:3" ht="30" customHeight="1">
      <c r="A128" s="2717"/>
      <c r="B128" s="2639"/>
      <c r="C128" s="2639"/>
    </row>
    <row r="129" spans="1:3" ht="30" customHeight="1">
      <c r="A129" s="2717"/>
      <c r="B129" s="2639"/>
      <c r="C129" s="2639"/>
    </row>
    <row r="130" spans="1:3" ht="30" customHeight="1">
      <c r="A130" s="2717"/>
      <c r="B130" s="2639"/>
      <c r="C130" s="2639"/>
    </row>
    <row r="131" spans="1:3" ht="30" customHeight="1">
      <c r="A131" s="2717"/>
      <c r="B131" s="2639"/>
      <c r="C131" s="2639"/>
    </row>
    <row r="132" spans="1:3" ht="30" customHeight="1">
      <c r="A132" s="2717"/>
      <c r="B132" s="2639"/>
      <c r="C132" s="2639"/>
    </row>
    <row r="133" spans="1:3" ht="30" customHeight="1">
      <c r="A133" s="2717"/>
      <c r="B133" s="2639"/>
      <c r="C133" s="2639"/>
    </row>
    <row r="134" spans="1:3" ht="30" customHeight="1">
      <c r="A134" s="2717"/>
      <c r="B134" s="2639"/>
      <c r="C134" s="2639"/>
    </row>
    <row r="135" spans="1:3" ht="30" customHeight="1">
      <c r="A135" s="2717"/>
      <c r="B135" s="2639"/>
      <c r="C135" s="2639"/>
    </row>
    <row r="136" spans="1:3" ht="30" customHeight="1">
      <c r="A136" s="2717"/>
      <c r="B136" s="2639"/>
      <c r="C136" s="2639"/>
    </row>
    <row r="137" spans="1:3" ht="30" customHeight="1">
      <c r="A137" s="2717"/>
      <c r="B137" s="2639"/>
      <c r="C137" s="2639"/>
    </row>
    <row r="138" spans="1:3" ht="30" customHeight="1">
      <c r="A138" s="2717"/>
      <c r="B138" s="2639"/>
      <c r="C138" s="2639"/>
    </row>
    <row r="139" spans="1:3" ht="30" customHeight="1">
      <c r="A139" s="2717"/>
      <c r="B139" s="2639"/>
      <c r="C139" s="2639"/>
    </row>
    <row r="140" spans="1:3" ht="30" customHeight="1">
      <c r="A140" s="2717"/>
      <c r="B140" s="2639"/>
      <c r="C140" s="2639"/>
    </row>
    <row r="141" spans="1:3" ht="30" customHeight="1">
      <c r="A141" s="2717"/>
      <c r="B141" s="2639"/>
      <c r="C141" s="2639"/>
    </row>
    <row r="142" spans="1:3" ht="30" customHeight="1">
      <c r="A142" s="2717"/>
      <c r="B142" s="2639"/>
      <c r="C142" s="2639"/>
    </row>
    <row r="143" spans="1:3" ht="30" customHeight="1">
      <c r="A143" s="2717"/>
      <c r="B143" s="2639"/>
      <c r="C143" s="2639"/>
    </row>
    <row r="144" spans="1:3" ht="30" customHeight="1">
      <c r="A144" s="2717"/>
      <c r="B144" s="2639"/>
      <c r="C144" s="2639"/>
    </row>
    <row r="145" spans="1:3" ht="30" customHeight="1">
      <c r="A145" s="2717"/>
      <c r="B145" s="2639"/>
      <c r="C145" s="2639"/>
    </row>
    <row r="146" spans="1:3" ht="30" customHeight="1">
      <c r="A146" s="2717"/>
      <c r="B146" s="2639"/>
      <c r="C146" s="2639"/>
    </row>
    <row r="147" spans="1:3" ht="30" customHeight="1">
      <c r="A147" s="2717"/>
      <c r="B147" s="2639"/>
      <c r="C147" s="2639"/>
    </row>
    <row r="148" spans="1:3" ht="30" customHeight="1">
      <c r="A148" s="2717"/>
      <c r="B148" s="2639"/>
      <c r="C148" s="2639"/>
    </row>
    <row r="149" spans="1:3" ht="30" customHeight="1">
      <c r="A149" s="2717"/>
      <c r="B149" s="2639"/>
      <c r="C149" s="2639"/>
    </row>
    <row r="150" spans="1:3" ht="30" customHeight="1">
      <c r="A150" s="2717"/>
    </row>
    <row r="151" spans="1:3" ht="30" customHeight="1">
      <c r="A151" s="2717"/>
    </row>
    <row r="152" spans="1:3" ht="30" customHeight="1">
      <c r="A152" s="2717"/>
    </row>
    <row r="153" spans="1:3" ht="30" customHeight="1">
      <c r="A153" s="2717"/>
    </row>
    <row r="154" spans="1:3" ht="30" customHeight="1">
      <c r="A154" s="2717"/>
    </row>
    <row r="155" spans="1:3" ht="30" customHeight="1">
      <c r="A155" s="2717"/>
    </row>
    <row r="156" spans="1:3" ht="30" customHeight="1">
      <c r="A156" s="2717"/>
    </row>
    <row r="157" spans="1:3" ht="30" customHeight="1">
      <c r="A157" s="2717"/>
    </row>
    <row r="158" spans="1:3" ht="30" customHeight="1">
      <c r="A158" s="2717"/>
    </row>
    <row r="159" spans="1:3" ht="30" customHeight="1">
      <c r="A159" s="2717"/>
    </row>
    <row r="160" spans="1:3" ht="30" customHeight="1">
      <c r="A160" s="2717"/>
    </row>
    <row r="161" spans="1:1" ht="30" customHeight="1">
      <c r="A161" s="2717"/>
    </row>
    <row r="162" spans="1:1" ht="30" customHeight="1">
      <c r="A162" s="2717"/>
    </row>
    <row r="163" spans="1:1" ht="30" customHeight="1">
      <c r="A163" s="2717"/>
    </row>
    <row r="164" spans="1:1" ht="30" customHeight="1">
      <c r="A164" s="2717"/>
    </row>
    <row r="165" spans="1:1" ht="30" customHeight="1">
      <c r="A165" s="2717"/>
    </row>
    <row r="166" spans="1:1" ht="30" customHeight="1">
      <c r="A166" s="2717"/>
    </row>
    <row r="167" spans="1:1" ht="30" customHeight="1">
      <c r="A167" s="2717"/>
    </row>
    <row r="168" spans="1:1" ht="30" customHeight="1">
      <c r="A168" s="2717"/>
    </row>
    <row r="169" spans="1:1" ht="30" customHeight="1">
      <c r="A169" s="2717"/>
    </row>
    <row r="170" spans="1:1" ht="30" customHeight="1">
      <c r="A170" s="2717"/>
    </row>
    <row r="171" spans="1:1" ht="30" customHeight="1">
      <c r="A171" s="2717"/>
    </row>
    <row r="172" spans="1:1" ht="30" customHeight="1">
      <c r="A172" s="2717"/>
    </row>
    <row r="173" spans="1:1" ht="30" customHeight="1">
      <c r="A173" s="2717"/>
    </row>
    <row r="174" spans="1:1" ht="30" customHeight="1">
      <c r="A174" s="2717"/>
    </row>
    <row r="175" spans="1:1">
      <c r="A175" s="2717"/>
    </row>
    <row r="176" spans="1:1">
      <c r="A176" s="2717"/>
    </row>
    <row r="177" spans="1:1">
      <c r="A177" s="2717"/>
    </row>
    <row r="178" spans="1:1">
      <c r="A178" s="2717"/>
    </row>
    <row r="179" spans="1:1">
      <c r="A179" s="2717"/>
    </row>
    <row r="180" spans="1:1">
      <c r="A180" s="2717"/>
    </row>
    <row r="181" spans="1:1">
      <c r="A181" s="2717"/>
    </row>
    <row r="182" spans="1:1">
      <c r="A182" s="2717"/>
    </row>
    <row r="183" spans="1:1">
      <c r="A183" s="2717"/>
    </row>
    <row r="184" spans="1:1">
      <c r="A184" s="2717"/>
    </row>
    <row r="185" spans="1:1">
      <c r="A185" s="2717"/>
    </row>
    <row r="186" spans="1:1">
      <c r="A186" s="2717"/>
    </row>
    <row r="187" spans="1:1">
      <c r="A187" s="2717"/>
    </row>
    <row r="188" spans="1:1">
      <c r="A188" s="2717"/>
    </row>
    <row r="189" spans="1:1">
      <c r="A189" s="2717"/>
    </row>
    <row r="190" spans="1:1">
      <c r="A190" s="2717"/>
    </row>
    <row r="191" spans="1:1">
      <c r="A191" s="2717"/>
    </row>
    <row r="192" spans="1:1">
      <c r="A192" s="2717"/>
    </row>
    <row r="193" spans="1:1">
      <c r="A193" s="2717"/>
    </row>
    <row r="194" spans="1:1">
      <c r="A194" s="2717"/>
    </row>
    <row r="195" spans="1:1">
      <c r="A195" s="2717"/>
    </row>
    <row r="196" spans="1:1">
      <c r="A196" s="2717"/>
    </row>
    <row r="197" spans="1:1">
      <c r="A197" s="2717"/>
    </row>
    <row r="198" spans="1:1">
      <c r="A198" s="2717"/>
    </row>
    <row r="199" spans="1:1">
      <c r="A199" s="2717"/>
    </row>
    <row r="200" spans="1:1">
      <c r="A200" s="2717"/>
    </row>
    <row r="201" spans="1:1">
      <c r="A201" s="2717"/>
    </row>
    <row r="202" spans="1:1">
      <c r="A202" s="2717"/>
    </row>
    <row r="203" spans="1:1">
      <c r="A203" s="2717"/>
    </row>
    <row r="204" spans="1:1">
      <c r="A204" s="2717"/>
    </row>
    <row r="205" spans="1:1">
      <c r="A205" s="2717"/>
    </row>
    <row r="206" spans="1:1">
      <c r="A206" s="2717"/>
    </row>
    <row r="207" spans="1:1">
      <c r="A207" s="2717"/>
    </row>
    <row r="208" spans="1:1">
      <c r="A208" s="2717"/>
    </row>
    <row r="209" spans="1:1">
      <c r="A209" s="2717"/>
    </row>
    <row r="210" spans="1:1">
      <c r="A210" s="2717"/>
    </row>
    <row r="211" spans="1:1">
      <c r="A211" s="2717"/>
    </row>
    <row r="212" spans="1:1">
      <c r="A212" s="2717"/>
    </row>
    <row r="213" spans="1:1">
      <c r="A213" s="2717"/>
    </row>
    <row r="214" spans="1:1">
      <c r="A214" s="2717"/>
    </row>
    <row r="215" spans="1:1">
      <c r="A215" s="2717"/>
    </row>
    <row r="216" spans="1:1">
      <c r="A216" s="2717"/>
    </row>
    <row r="217" spans="1:1">
      <c r="A217" s="2717"/>
    </row>
    <row r="218" spans="1:1">
      <c r="A218" s="2717"/>
    </row>
    <row r="219" spans="1:1">
      <c r="A219" s="2717"/>
    </row>
    <row r="220" spans="1:1">
      <c r="A220" s="2717"/>
    </row>
    <row r="221" spans="1:1">
      <c r="A221" s="2717"/>
    </row>
    <row r="222" spans="1:1">
      <c r="A222" s="2717"/>
    </row>
    <row r="223" spans="1:1">
      <c r="A223" s="2717"/>
    </row>
    <row r="224" spans="1:1">
      <c r="A224" s="2717"/>
    </row>
    <row r="225" spans="1:1">
      <c r="A225" s="2717"/>
    </row>
    <row r="226" spans="1:1">
      <c r="A226" s="2717"/>
    </row>
    <row r="227" spans="1:1">
      <c r="A227" s="2717"/>
    </row>
    <row r="228" spans="1:1">
      <c r="A228" s="2717"/>
    </row>
    <row r="229" spans="1:1">
      <c r="A229" s="2717"/>
    </row>
    <row r="230" spans="1:1">
      <c r="A230" s="2717"/>
    </row>
    <row r="231" spans="1:1">
      <c r="A231" s="2717"/>
    </row>
    <row r="232" spans="1:1">
      <c r="A232" s="2717"/>
    </row>
    <row r="233" spans="1:1">
      <c r="A233" s="2717"/>
    </row>
    <row r="234" spans="1:1">
      <c r="A234" s="2717"/>
    </row>
    <row r="235" spans="1:1">
      <c r="A235" s="2717"/>
    </row>
    <row r="236" spans="1:1">
      <c r="A236" s="2717"/>
    </row>
    <row r="237" spans="1:1">
      <c r="A237" s="2717"/>
    </row>
    <row r="238" spans="1:1">
      <c r="A238" s="2717"/>
    </row>
    <row r="239" spans="1:1">
      <c r="A239" s="2717"/>
    </row>
    <row r="240" spans="1:1">
      <c r="A240" s="2717"/>
    </row>
    <row r="241" spans="1:1">
      <c r="A241" s="2717"/>
    </row>
    <row r="242" spans="1:1">
      <c r="A242" s="2717"/>
    </row>
    <row r="243" spans="1:1">
      <c r="A243" s="2717"/>
    </row>
    <row r="244" spans="1:1">
      <c r="A244" s="2717"/>
    </row>
    <row r="245" spans="1:1">
      <c r="A245" s="2717"/>
    </row>
    <row r="246" spans="1:1">
      <c r="A246" s="2717"/>
    </row>
    <row r="247" spans="1:1">
      <c r="A247" s="2717"/>
    </row>
    <row r="248" spans="1:1">
      <c r="A248" s="2717"/>
    </row>
    <row r="249" spans="1:1">
      <c r="A249" s="2717"/>
    </row>
    <row r="250" spans="1:1">
      <c r="A250" s="2717"/>
    </row>
    <row r="251" spans="1:1">
      <c r="A251" s="2717"/>
    </row>
    <row r="252" spans="1:1">
      <c r="A252" s="2717"/>
    </row>
    <row r="253" spans="1:1">
      <c r="A253" s="2717"/>
    </row>
    <row r="254" spans="1:1">
      <c r="A254" s="2717"/>
    </row>
    <row r="255" spans="1:1">
      <c r="A255" s="2717"/>
    </row>
    <row r="256" spans="1:1">
      <c r="A256" s="2717"/>
    </row>
    <row r="257" spans="1:1">
      <c r="A257" s="2717"/>
    </row>
    <row r="258" spans="1:1">
      <c r="A258" s="2717"/>
    </row>
    <row r="259" spans="1:1">
      <c r="A259" s="2717"/>
    </row>
    <row r="260" spans="1:1">
      <c r="A260" s="2717"/>
    </row>
    <row r="261" spans="1:1">
      <c r="A261" s="2717"/>
    </row>
    <row r="262" spans="1:1">
      <c r="A262" s="2717"/>
    </row>
    <row r="263" spans="1:1">
      <c r="A263" s="2717"/>
    </row>
    <row r="264" spans="1:1">
      <c r="A264" s="2717"/>
    </row>
    <row r="265" spans="1:1">
      <c r="A265" s="2717"/>
    </row>
    <row r="266" spans="1:1">
      <c r="A266" s="2717"/>
    </row>
    <row r="267" spans="1:1">
      <c r="A267" s="2717"/>
    </row>
    <row r="268" spans="1:1">
      <c r="A268" s="2717"/>
    </row>
    <row r="269" spans="1:1">
      <c r="A269" s="2717"/>
    </row>
    <row r="270" spans="1:1">
      <c r="A270" s="2717"/>
    </row>
    <row r="271" spans="1:1">
      <c r="A271" s="2717"/>
    </row>
    <row r="272" spans="1:1">
      <c r="A272" s="2717"/>
    </row>
    <row r="273" spans="1:1">
      <c r="A273" s="2717"/>
    </row>
    <row r="274" spans="1:1">
      <c r="A274" s="2717"/>
    </row>
    <row r="275" spans="1:1">
      <c r="A275" s="2717"/>
    </row>
    <row r="276" spans="1:1">
      <c r="A276" s="2717"/>
    </row>
    <row r="277" spans="1:1">
      <c r="A277" s="2717"/>
    </row>
    <row r="278" spans="1:1">
      <c r="A278" s="2717"/>
    </row>
    <row r="279" spans="1:1">
      <c r="A279" s="2717"/>
    </row>
    <row r="280" spans="1:1">
      <c r="A280" s="2717"/>
    </row>
    <row r="281" spans="1:1">
      <c r="A281" s="2717"/>
    </row>
    <row r="282" spans="1:1">
      <c r="A282" s="2717"/>
    </row>
    <row r="283" spans="1:1">
      <c r="A283" s="2717"/>
    </row>
    <row r="284" spans="1:1">
      <c r="A284" s="2717"/>
    </row>
    <row r="285" spans="1:1">
      <c r="A285" s="2717"/>
    </row>
    <row r="286" spans="1:1">
      <c r="A286" s="2717"/>
    </row>
  </sheetData>
  <mergeCells count="8">
    <mergeCell ref="A29:A43"/>
    <mergeCell ref="A44:A46"/>
    <mergeCell ref="A3:B3"/>
    <mergeCell ref="A4:A8"/>
    <mergeCell ref="A9:A10"/>
    <mergeCell ref="B9:B10"/>
    <mergeCell ref="A12:A25"/>
    <mergeCell ref="A28:B28"/>
  </mergeCells>
  <phoneticPr fontId="2"/>
  <printOptions horizontalCentered="1"/>
  <pageMargins left="0.39370078740157483" right="0.39370078740157483" top="0.59055118110236227" bottom="0.59055118110236227" header="0.11811023622047245" footer="0.11811023622047245"/>
  <pageSetup paperSize="9" firstPageNumber="122" orientation="portrait" useFirstPageNumber="1" r:id="rId1"/>
  <headerFooter alignWithMargins="0">
    <oddFooter>&amp;C&amp;"ＭＳ 明朝,標準"&amp;10&amp;P</oddFooter>
  </headerFooter>
  <rowBreaks count="1" manualBreakCount="1">
    <brk id="26" max="4"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CAB23-4F07-44ED-8A0D-06C5D35DEA05}">
  <dimension ref="A1:W41"/>
  <sheetViews>
    <sheetView view="pageBreakPreview" topLeftCell="A19" zoomScaleNormal="100" zoomScaleSheetLayoutView="100" workbookViewId="0">
      <selection activeCell="F29" sqref="F29"/>
    </sheetView>
  </sheetViews>
  <sheetFormatPr defaultColWidth="9" defaultRowHeight="13"/>
  <cols>
    <col min="1" max="1" width="3.6328125" style="2720" customWidth="1"/>
    <col min="2" max="2" width="13.6328125" style="2720" customWidth="1"/>
    <col min="3" max="7" width="15.81640625" style="2720" customWidth="1"/>
    <col min="8" max="9" width="6.453125" style="2720" bestFit="1" customWidth="1"/>
    <col min="10" max="10" width="6.453125" style="2720" customWidth="1"/>
    <col min="11" max="15" width="6.453125" style="2720" bestFit="1" customWidth="1"/>
    <col min="16" max="16" width="6.08984375" style="2720" bestFit="1" customWidth="1"/>
    <col min="17" max="16384" width="9" style="2720"/>
  </cols>
  <sheetData>
    <row r="1" spans="1:17" ht="30" customHeight="1">
      <c r="A1" s="2719" t="s">
        <v>3967</v>
      </c>
      <c r="B1" s="2719"/>
      <c r="C1" s="2719"/>
      <c r="D1" s="2719"/>
      <c r="E1" s="2719"/>
      <c r="F1" s="2719"/>
    </row>
    <row r="2" spans="1:17" s="2721" customFormat="1" ht="15" customHeight="1" thickBot="1">
      <c r="B2" s="931"/>
      <c r="C2" s="931"/>
      <c r="D2" s="931"/>
      <c r="E2" s="931"/>
      <c r="F2" s="2722"/>
      <c r="G2" s="2723" t="s">
        <v>2568</v>
      </c>
    </row>
    <row r="3" spans="1:17" ht="18.75" customHeight="1">
      <c r="A3" s="5765" t="s">
        <v>1054</v>
      </c>
      <c r="B3" s="5766"/>
      <c r="C3" s="2724" t="s">
        <v>3968</v>
      </c>
      <c r="D3" s="2724">
        <v>29</v>
      </c>
      <c r="E3" s="2724">
        <v>30</v>
      </c>
      <c r="F3" s="2724" t="s">
        <v>2016</v>
      </c>
      <c r="G3" s="2724">
        <v>2</v>
      </c>
      <c r="H3" s="2721"/>
      <c r="I3" s="2721"/>
      <c r="J3" s="2721"/>
      <c r="K3" s="2721"/>
      <c r="L3" s="2721"/>
      <c r="M3" s="2721"/>
      <c r="N3" s="2721"/>
      <c r="O3" s="2721"/>
      <c r="P3" s="2721"/>
      <c r="Q3" s="2721"/>
    </row>
    <row r="4" spans="1:17" ht="16.5" customHeight="1">
      <c r="A4" s="5771" t="s">
        <v>3969</v>
      </c>
      <c r="B4" s="5772"/>
      <c r="C4" s="2725">
        <v>3339</v>
      </c>
      <c r="D4" s="2725">
        <v>3312</v>
      </c>
      <c r="E4" s="2725">
        <v>3188</v>
      </c>
      <c r="F4" s="2725">
        <v>3092</v>
      </c>
      <c r="G4" s="2725">
        <v>3029</v>
      </c>
      <c r="H4" s="2721"/>
      <c r="I4" s="2721"/>
      <c r="J4" s="2721"/>
      <c r="K4" s="2721"/>
      <c r="L4" s="2721"/>
      <c r="M4" s="2721"/>
      <c r="N4" s="2721"/>
      <c r="O4" s="2721"/>
      <c r="P4" s="2721"/>
      <c r="Q4" s="2721"/>
    </row>
    <row r="5" spans="1:17" ht="16.5" customHeight="1">
      <c r="A5" s="2726"/>
      <c r="B5" s="2727" t="s">
        <v>3970</v>
      </c>
      <c r="C5" s="2728">
        <v>219</v>
      </c>
      <c r="D5" s="2728">
        <v>223</v>
      </c>
      <c r="E5" s="2728">
        <v>216</v>
      </c>
      <c r="F5" s="2728">
        <v>206</v>
      </c>
      <c r="G5" s="2728">
        <v>203</v>
      </c>
      <c r="H5" s="2721"/>
      <c r="I5" s="2721"/>
      <c r="J5" s="2721"/>
      <c r="K5" s="2721"/>
      <c r="L5" s="2721"/>
      <c r="M5" s="2721"/>
      <c r="N5" s="2721"/>
      <c r="O5" s="2721"/>
      <c r="P5" s="2721"/>
      <c r="Q5" s="2721"/>
    </row>
    <row r="6" spans="1:17" ht="16.5" customHeight="1">
      <c r="A6" s="2726"/>
      <c r="B6" s="2727" t="s">
        <v>3971</v>
      </c>
      <c r="C6" s="2728">
        <v>269</v>
      </c>
      <c r="D6" s="2728">
        <v>261</v>
      </c>
      <c r="E6" s="2728">
        <v>251</v>
      </c>
      <c r="F6" s="2728">
        <v>239</v>
      </c>
      <c r="G6" s="2728">
        <v>234</v>
      </c>
      <c r="H6" s="2721"/>
      <c r="I6" s="2721"/>
      <c r="J6" s="2721"/>
      <c r="K6" s="2721"/>
      <c r="L6" s="2721"/>
      <c r="M6" s="2721"/>
      <c r="N6" s="2721"/>
      <c r="O6" s="2721"/>
      <c r="P6" s="2721"/>
      <c r="Q6" s="2721"/>
    </row>
    <row r="7" spans="1:17" ht="16.5" customHeight="1">
      <c r="A7" s="2726"/>
      <c r="B7" s="2727" t="s">
        <v>3972</v>
      </c>
      <c r="C7" s="2728">
        <v>1846</v>
      </c>
      <c r="D7" s="2728">
        <v>1826</v>
      </c>
      <c r="E7" s="2728">
        <v>1731</v>
      </c>
      <c r="F7" s="2728">
        <v>1669</v>
      </c>
      <c r="G7" s="2728">
        <v>1624</v>
      </c>
      <c r="H7" s="2721"/>
      <c r="I7" s="2721"/>
      <c r="J7" s="2729"/>
      <c r="K7" s="2721"/>
      <c r="L7" s="2721"/>
      <c r="M7" s="2721"/>
      <c r="N7" s="2721"/>
      <c r="O7" s="2721"/>
      <c r="P7" s="2721"/>
      <c r="Q7" s="2721"/>
    </row>
    <row r="8" spans="1:17" ht="16.5" customHeight="1" thickBot="1">
      <c r="A8" s="2730"/>
      <c r="B8" s="2731" t="s">
        <v>3973</v>
      </c>
      <c r="C8" s="2732">
        <v>1005</v>
      </c>
      <c r="D8" s="2732">
        <v>1002</v>
      </c>
      <c r="E8" s="2732">
        <v>990</v>
      </c>
      <c r="F8" s="2732">
        <v>978</v>
      </c>
      <c r="G8" s="2732">
        <v>968</v>
      </c>
      <c r="H8" s="2721"/>
      <c r="I8" s="2721"/>
      <c r="J8" s="2733"/>
      <c r="K8" s="2721"/>
      <c r="L8" s="2721"/>
      <c r="M8" s="2721"/>
      <c r="N8" s="2721"/>
      <c r="O8" s="2721"/>
      <c r="P8" s="2721"/>
      <c r="Q8" s="2721"/>
    </row>
    <row r="9" spans="1:17" s="2721" customFormat="1" ht="15" customHeight="1">
      <c r="A9" s="2734"/>
      <c r="B9" s="2734"/>
      <c r="C9" s="942"/>
      <c r="D9" s="942"/>
      <c r="E9" s="942"/>
      <c r="F9" s="2735"/>
      <c r="G9" s="2736" t="s">
        <v>3974</v>
      </c>
    </row>
    <row r="10" spans="1:17" ht="15" customHeight="1">
      <c r="A10" s="5764"/>
      <c r="B10" s="5764"/>
      <c r="G10" s="2737"/>
      <c r="H10" s="2737"/>
      <c r="I10" s="2737"/>
      <c r="J10" s="2737"/>
      <c r="K10" s="2737"/>
      <c r="L10" s="2737"/>
      <c r="M10" s="2737"/>
      <c r="N10" s="2737"/>
      <c r="O10" s="2737"/>
      <c r="P10" s="2737"/>
    </row>
    <row r="11" spans="1:17" ht="30" customHeight="1">
      <c r="A11" s="2719" t="s">
        <v>3975</v>
      </c>
      <c r="B11" s="2719"/>
      <c r="C11" s="937"/>
      <c r="D11" s="937"/>
      <c r="E11" s="937"/>
      <c r="F11" s="937"/>
    </row>
    <row r="12" spans="1:17" s="2721" customFormat="1" ht="15" customHeight="1" thickBot="1">
      <c r="B12" s="931"/>
      <c r="C12" s="931"/>
      <c r="D12" s="931"/>
      <c r="E12" s="931"/>
      <c r="F12" s="931"/>
      <c r="G12" s="2738" t="s">
        <v>3976</v>
      </c>
    </row>
    <row r="13" spans="1:17" ht="18.75" customHeight="1">
      <c r="A13" s="5765" t="s">
        <v>1054</v>
      </c>
      <c r="B13" s="5766"/>
      <c r="C13" s="2739" t="s">
        <v>2434</v>
      </c>
      <c r="D13" s="2739">
        <v>29</v>
      </c>
      <c r="E13" s="2739">
        <v>30</v>
      </c>
      <c r="F13" s="2739" t="s">
        <v>2016</v>
      </c>
      <c r="G13" s="2739">
        <v>2</v>
      </c>
    </row>
    <row r="14" spans="1:17" ht="16.5" customHeight="1">
      <c r="A14" s="5771" t="s">
        <v>3969</v>
      </c>
      <c r="B14" s="5772"/>
      <c r="C14" s="2740">
        <v>516</v>
      </c>
      <c r="D14" s="2740">
        <v>520</v>
      </c>
      <c r="E14" s="2740">
        <v>533</v>
      </c>
      <c r="F14" s="2740">
        <v>559</v>
      </c>
      <c r="G14" s="2740">
        <v>582</v>
      </c>
    </row>
    <row r="15" spans="1:17" ht="16.5" customHeight="1">
      <c r="A15" s="2726"/>
      <c r="B15" s="2727" t="s">
        <v>3977</v>
      </c>
      <c r="C15" s="2741">
        <v>205</v>
      </c>
      <c r="D15" s="2741">
        <v>209</v>
      </c>
      <c r="E15" s="2741">
        <v>213</v>
      </c>
      <c r="F15" s="2741">
        <v>218</v>
      </c>
      <c r="G15" s="2741">
        <v>227</v>
      </c>
    </row>
    <row r="16" spans="1:17" ht="16.5" customHeight="1" thickBot="1">
      <c r="A16" s="2730"/>
      <c r="B16" s="2731" t="s">
        <v>3978</v>
      </c>
      <c r="C16" s="2742">
        <v>311</v>
      </c>
      <c r="D16" s="2742">
        <v>311</v>
      </c>
      <c r="E16" s="2742">
        <v>320</v>
      </c>
      <c r="F16" s="2742">
        <v>341</v>
      </c>
      <c r="G16" s="2742">
        <v>355</v>
      </c>
    </row>
    <row r="17" spans="1:23" s="2721" customFormat="1" ht="15" customHeight="1">
      <c r="A17" s="2734"/>
      <c r="B17" s="2734"/>
      <c r="C17" s="942"/>
      <c r="D17" s="942"/>
      <c r="E17" s="942"/>
      <c r="F17" s="2735"/>
      <c r="G17" s="2736" t="s">
        <v>3974</v>
      </c>
    </row>
    <row r="18" spans="1:23" ht="15" customHeight="1">
      <c r="A18" s="5764"/>
      <c r="B18" s="5764"/>
    </row>
    <row r="19" spans="1:23" ht="30" customHeight="1">
      <c r="A19" s="2719" t="s">
        <v>3979</v>
      </c>
      <c r="B19" s="2719"/>
      <c r="C19" s="937"/>
      <c r="D19" s="937"/>
      <c r="E19" s="937"/>
      <c r="F19" s="937"/>
    </row>
    <row r="20" spans="1:23" s="2721" customFormat="1" ht="15" customHeight="1" thickBot="1">
      <c r="B20" s="931"/>
      <c r="C20" s="931"/>
      <c r="D20" s="931"/>
      <c r="E20" s="931"/>
      <c r="F20" s="2722"/>
      <c r="G20" s="2723" t="s">
        <v>3976</v>
      </c>
    </row>
    <row r="21" spans="1:23" ht="18.75" customHeight="1">
      <c r="A21" s="5761" t="s">
        <v>3980</v>
      </c>
      <c r="B21" s="5761"/>
      <c r="C21" s="2739" t="s">
        <v>2434</v>
      </c>
      <c r="D21" s="2739">
        <v>29</v>
      </c>
      <c r="E21" s="2739">
        <v>30</v>
      </c>
      <c r="F21" s="2739" t="s">
        <v>2016</v>
      </c>
      <c r="G21" s="2739">
        <v>2</v>
      </c>
    </row>
    <row r="22" spans="1:23" ht="16.5" customHeight="1" thickBot="1">
      <c r="A22" s="5762" t="s">
        <v>3981</v>
      </c>
      <c r="B22" s="5763"/>
      <c r="C22" s="2720">
        <v>379</v>
      </c>
      <c r="D22" s="2720">
        <v>422</v>
      </c>
      <c r="E22" s="2720">
        <v>428</v>
      </c>
      <c r="F22" s="2720">
        <v>434</v>
      </c>
      <c r="G22" s="2720">
        <v>472</v>
      </c>
    </row>
    <row r="23" spans="1:23" s="2721" customFormat="1" ht="15" customHeight="1">
      <c r="A23" s="2743"/>
      <c r="B23" s="2743"/>
      <c r="C23" s="942"/>
      <c r="D23" s="942"/>
      <c r="E23" s="942"/>
      <c r="F23" s="2735"/>
      <c r="G23" s="2736" t="s">
        <v>3974</v>
      </c>
    </row>
    <row r="24" spans="1:23" ht="15" customHeight="1">
      <c r="A24" s="5764"/>
      <c r="B24" s="5764"/>
    </row>
    <row r="25" spans="1:23" ht="30" customHeight="1">
      <c r="A25" s="2719" t="s">
        <v>3982</v>
      </c>
      <c r="B25" s="2719"/>
      <c r="C25" s="2719"/>
      <c r="D25" s="937"/>
      <c r="E25" s="937"/>
      <c r="F25" s="937"/>
    </row>
    <row r="26" spans="1:23" s="2721" customFormat="1" ht="15" customHeight="1" thickBot="1">
      <c r="B26" s="931"/>
      <c r="C26" s="931"/>
      <c r="D26" s="931"/>
      <c r="E26" s="931"/>
      <c r="F26" s="2722"/>
      <c r="G26" s="2723" t="s">
        <v>3983</v>
      </c>
    </row>
    <row r="27" spans="1:23" ht="18.75" customHeight="1">
      <c r="A27" s="5765" t="s">
        <v>1054</v>
      </c>
      <c r="B27" s="5766"/>
      <c r="C27" s="2739" t="s">
        <v>2434</v>
      </c>
      <c r="D27" s="2739">
        <v>29</v>
      </c>
      <c r="E27" s="2739">
        <v>30</v>
      </c>
      <c r="F27" s="2739" t="s">
        <v>2016</v>
      </c>
      <c r="G27" s="2739">
        <v>2</v>
      </c>
    </row>
    <row r="28" spans="1:23" ht="49.5" customHeight="1">
      <c r="A28" s="5767" t="s">
        <v>3969</v>
      </c>
      <c r="B28" s="5768"/>
      <c r="C28" s="2744" t="s">
        <v>3984</v>
      </c>
      <c r="D28" s="2745" t="s">
        <v>3985</v>
      </c>
      <c r="E28" s="2746" t="s">
        <v>3986</v>
      </c>
      <c r="F28" s="2746" t="s">
        <v>3987</v>
      </c>
      <c r="G28" s="2746" t="s">
        <v>3988</v>
      </c>
    </row>
    <row r="29" spans="1:23" ht="49.5" customHeight="1">
      <c r="A29" s="2726"/>
      <c r="B29" s="2727" t="s">
        <v>3989</v>
      </c>
      <c r="C29" s="2747" t="s">
        <v>3990</v>
      </c>
      <c r="D29" s="2747" t="s">
        <v>3991</v>
      </c>
      <c r="E29" s="2747" t="s">
        <v>3992</v>
      </c>
      <c r="F29" s="2747" t="s">
        <v>3993</v>
      </c>
      <c r="G29" s="2747" t="s">
        <v>3994</v>
      </c>
    </row>
    <row r="30" spans="1:23" ht="49.5" customHeight="1">
      <c r="A30" s="2726"/>
      <c r="B30" s="2727" t="s">
        <v>3995</v>
      </c>
      <c r="C30" s="2747" t="s">
        <v>3996</v>
      </c>
      <c r="D30" s="2747" t="s">
        <v>3997</v>
      </c>
      <c r="E30" s="2747" t="s">
        <v>3998</v>
      </c>
      <c r="F30" s="2747" t="s">
        <v>3999</v>
      </c>
      <c r="G30" s="2747" t="s">
        <v>4000</v>
      </c>
    </row>
    <row r="31" spans="1:23" ht="49.5" customHeight="1">
      <c r="A31" s="2726"/>
      <c r="B31" s="2727" t="s">
        <v>4001</v>
      </c>
      <c r="C31" s="2747" t="s">
        <v>4002</v>
      </c>
      <c r="D31" s="2747" t="s">
        <v>4003</v>
      </c>
      <c r="E31" s="2747" t="s">
        <v>4004</v>
      </c>
      <c r="F31" s="2747" t="s">
        <v>4005</v>
      </c>
      <c r="G31" s="2747" t="s">
        <v>4006</v>
      </c>
    </row>
    <row r="32" spans="1:23" ht="49.5" customHeight="1" thickBot="1">
      <c r="A32" s="2730"/>
      <c r="B32" s="2748" t="s">
        <v>3215</v>
      </c>
      <c r="C32" s="2747">
        <v>1158</v>
      </c>
      <c r="D32" s="2747">
        <v>1283</v>
      </c>
      <c r="E32" s="2747">
        <v>1188</v>
      </c>
      <c r="F32" s="2747">
        <v>1141</v>
      </c>
      <c r="G32" s="2747">
        <v>1174</v>
      </c>
      <c r="I32" s="5769"/>
      <c r="J32" s="5770"/>
      <c r="K32" s="5770"/>
      <c r="L32" s="5770"/>
      <c r="M32" s="5770"/>
      <c r="N32" s="5770"/>
      <c r="O32" s="5770"/>
      <c r="P32" s="5770"/>
      <c r="Q32" s="5770"/>
      <c r="R32" s="5770"/>
      <c r="S32" s="5770"/>
      <c r="T32" s="5770"/>
      <c r="U32" s="5770"/>
      <c r="V32" s="5770"/>
      <c r="W32" s="5770"/>
    </row>
    <row r="33" spans="1:7" s="2721" customFormat="1" ht="15" customHeight="1">
      <c r="A33" s="2734"/>
      <c r="B33" s="2734"/>
      <c r="C33" s="942"/>
      <c r="D33" s="942"/>
      <c r="E33" s="942"/>
      <c r="F33" s="2735"/>
      <c r="G33" s="2736" t="s">
        <v>3974</v>
      </c>
    </row>
    <row r="41" spans="1:7" ht="30" customHeight="1">
      <c r="A41" s="2719"/>
    </row>
  </sheetData>
  <mergeCells count="12">
    <mergeCell ref="I32:W32"/>
    <mergeCell ref="A3:B3"/>
    <mergeCell ref="A4:B4"/>
    <mergeCell ref="A10:B10"/>
    <mergeCell ref="A13:B13"/>
    <mergeCell ref="A14:B14"/>
    <mergeCell ref="A18:B18"/>
    <mergeCell ref="A21:B21"/>
    <mergeCell ref="A22:B22"/>
    <mergeCell ref="A24:B24"/>
    <mergeCell ref="A27:B27"/>
    <mergeCell ref="A28:B28"/>
  </mergeCells>
  <phoneticPr fontId="2"/>
  <printOptions horizontalCentered="1"/>
  <pageMargins left="0.39370078740157483" right="0.39370078740157483" top="0.59055118110236227" bottom="0.59055118110236227" header="0.11811023622047245" footer="0.11811023622047245"/>
  <pageSetup paperSize="9" scale="95" firstPageNumber="102" orientation="portrait" r:id="rId1"/>
  <headerFooter alignWithMargins="0">
    <oddFooter>&amp;C&amp;"ＭＳ 明朝,標準"&amp;10&amp;P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9238-E5B8-46C2-A39D-487B18648E41}">
  <dimension ref="A1:G34"/>
  <sheetViews>
    <sheetView view="pageBreakPreview" topLeftCell="A22" zoomScaleNormal="100" zoomScaleSheetLayoutView="100" workbookViewId="0">
      <selection activeCell="K30" sqref="K30"/>
    </sheetView>
  </sheetViews>
  <sheetFormatPr defaultColWidth="9" defaultRowHeight="13"/>
  <cols>
    <col min="1" max="1" width="10.6328125" style="2753" customWidth="1"/>
    <col min="2" max="2" width="9.08984375" style="2753" customWidth="1"/>
    <col min="3" max="7" width="14.81640625" style="2753" customWidth="1"/>
    <col min="8" max="16384" width="9" style="2753"/>
  </cols>
  <sheetData>
    <row r="1" spans="1:7" s="2720" customFormat="1" ht="30" customHeight="1">
      <c r="A1" s="2719" t="s">
        <v>4007</v>
      </c>
      <c r="B1" s="2719"/>
      <c r="C1" s="2719"/>
      <c r="D1" s="2719"/>
      <c r="E1" s="2719"/>
      <c r="F1" s="2719"/>
    </row>
    <row r="2" spans="1:7" s="2720" customFormat="1" ht="15" customHeight="1" thickBot="1">
      <c r="B2" s="1639"/>
      <c r="C2" s="1639"/>
      <c r="D2" s="1639"/>
      <c r="E2" s="1639"/>
      <c r="F2" s="2749"/>
      <c r="G2" s="2749" t="s">
        <v>4008</v>
      </c>
    </row>
    <row r="3" spans="1:7" s="2720" customFormat="1" ht="18.75" customHeight="1">
      <c r="A3" s="5783" t="s">
        <v>1054</v>
      </c>
      <c r="B3" s="5784"/>
      <c r="C3" s="2739" t="s">
        <v>2434</v>
      </c>
      <c r="D3" s="2739">
        <v>29</v>
      </c>
      <c r="E3" s="2739">
        <v>30</v>
      </c>
      <c r="F3" s="2739" t="s">
        <v>2016</v>
      </c>
      <c r="G3" s="2739">
        <v>2</v>
      </c>
    </row>
    <row r="4" spans="1:7" s="2720" customFormat="1" ht="16.25" customHeight="1" thickBot="1">
      <c r="A4" s="5785" t="s">
        <v>4009</v>
      </c>
      <c r="B4" s="5786"/>
      <c r="C4" s="2750">
        <v>221</v>
      </c>
      <c r="D4" s="2750">
        <v>212</v>
      </c>
      <c r="E4" s="2750">
        <v>183</v>
      </c>
      <c r="F4" s="2750">
        <v>198</v>
      </c>
      <c r="G4" s="2750">
        <v>183</v>
      </c>
    </row>
    <row r="5" spans="1:7" s="2721" customFormat="1" ht="15" customHeight="1">
      <c r="A5" s="2751"/>
      <c r="B5" s="2734"/>
      <c r="C5" s="2734"/>
      <c r="E5" s="2734"/>
      <c r="F5" s="2736"/>
      <c r="G5" s="2736" t="s">
        <v>4010</v>
      </c>
    </row>
    <row r="6" spans="1:7" ht="41.25" customHeight="1">
      <c r="A6" s="2752"/>
      <c r="B6" s="2752"/>
    </row>
    <row r="7" spans="1:7" ht="30" customHeight="1">
      <c r="A7" s="2752" t="s">
        <v>4011</v>
      </c>
      <c r="B7" s="2752"/>
      <c r="C7" s="2752"/>
      <c r="D7" s="2752"/>
      <c r="E7" s="2752"/>
      <c r="F7" s="2752"/>
    </row>
    <row r="8" spans="1:7" ht="15" customHeight="1" thickBot="1">
      <c r="B8" s="1639"/>
      <c r="C8" s="1639"/>
      <c r="D8" s="1639"/>
      <c r="F8" s="2749"/>
      <c r="G8" s="2749" t="s">
        <v>4008</v>
      </c>
    </row>
    <row r="9" spans="1:7" ht="18.75" customHeight="1">
      <c r="A9" s="5783" t="s">
        <v>1054</v>
      </c>
      <c r="B9" s="5784"/>
      <c r="C9" s="2739" t="s">
        <v>2434</v>
      </c>
      <c r="D9" s="2739">
        <v>29</v>
      </c>
      <c r="E9" s="2739">
        <v>30</v>
      </c>
      <c r="F9" s="2739" t="s">
        <v>2016</v>
      </c>
      <c r="G9" s="2739">
        <v>2</v>
      </c>
    </row>
    <row r="10" spans="1:7" ht="16.5" customHeight="1">
      <c r="A10" s="5779" t="s">
        <v>4012</v>
      </c>
      <c r="B10" s="2754" t="s">
        <v>2570</v>
      </c>
      <c r="C10" s="2755">
        <v>7244</v>
      </c>
      <c r="D10" s="2755">
        <v>7047</v>
      </c>
      <c r="E10" s="2755">
        <v>6542</v>
      </c>
      <c r="F10" s="2755">
        <v>6135</v>
      </c>
      <c r="G10" s="2755">
        <v>5984</v>
      </c>
    </row>
    <row r="11" spans="1:7" ht="16.5" customHeight="1">
      <c r="A11" s="5779"/>
      <c r="B11" s="2756" t="s">
        <v>4013</v>
      </c>
      <c r="C11" s="2755">
        <v>8274</v>
      </c>
      <c r="D11" s="2755">
        <v>8022</v>
      </c>
      <c r="E11" s="2755">
        <v>7424</v>
      </c>
      <c r="F11" s="2755">
        <v>6996</v>
      </c>
      <c r="G11" s="2755">
        <v>6874</v>
      </c>
    </row>
    <row r="12" spans="1:7" ht="16.5" customHeight="1">
      <c r="A12" s="5779" t="s">
        <v>4014</v>
      </c>
      <c r="B12" s="2754" t="s">
        <v>2570</v>
      </c>
      <c r="C12" s="2755">
        <v>6778</v>
      </c>
      <c r="D12" s="2755">
        <v>6584</v>
      </c>
      <c r="E12" s="2755">
        <v>6199</v>
      </c>
      <c r="F12" s="2755">
        <v>5845</v>
      </c>
      <c r="G12" s="2755">
        <v>5750</v>
      </c>
    </row>
    <row r="13" spans="1:7" ht="16.5" customHeight="1">
      <c r="A13" s="5779"/>
      <c r="B13" s="2756" t="s">
        <v>4013</v>
      </c>
      <c r="C13" s="2755">
        <v>7633</v>
      </c>
      <c r="D13" s="2755">
        <v>7395</v>
      </c>
      <c r="E13" s="2755">
        <v>6957</v>
      </c>
      <c r="F13" s="2755">
        <v>6622</v>
      </c>
      <c r="G13" s="2755">
        <v>6568</v>
      </c>
    </row>
    <row r="14" spans="1:7" ht="16.5" customHeight="1">
      <c r="A14" s="5779" t="s">
        <v>4015</v>
      </c>
      <c r="B14" s="2754" t="s">
        <v>2570</v>
      </c>
      <c r="C14" s="2755">
        <v>118</v>
      </c>
      <c r="D14" s="2755">
        <v>60</v>
      </c>
      <c r="E14" s="2755">
        <v>66</v>
      </c>
      <c r="F14" s="2755">
        <v>61</v>
      </c>
      <c r="G14" s="2755">
        <v>84</v>
      </c>
    </row>
    <row r="15" spans="1:7" ht="16.5" customHeight="1">
      <c r="A15" s="5779"/>
      <c r="B15" s="2756" t="s">
        <v>4013</v>
      </c>
      <c r="C15" s="2755">
        <v>142</v>
      </c>
      <c r="D15" s="2755">
        <v>84</v>
      </c>
      <c r="E15" s="2755">
        <v>90</v>
      </c>
      <c r="F15" s="2755">
        <v>86</v>
      </c>
      <c r="G15" s="2755">
        <v>120</v>
      </c>
    </row>
    <row r="16" spans="1:7" ht="16.5" customHeight="1">
      <c r="A16" s="5779" t="s">
        <v>4016</v>
      </c>
      <c r="B16" s="2754" t="s">
        <v>2570</v>
      </c>
      <c r="C16" s="2755">
        <v>2068</v>
      </c>
      <c r="D16" s="2755">
        <v>2154</v>
      </c>
      <c r="E16" s="2755">
        <v>2109</v>
      </c>
      <c r="F16" s="2755">
        <v>2000</v>
      </c>
      <c r="G16" s="2755">
        <v>1997</v>
      </c>
    </row>
    <row r="17" spans="1:7" ht="16.5" customHeight="1">
      <c r="A17" s="5779"/>
      <c r="B17" s="2756" t="s">
        <v>4013</v>
      </c>
      <c r="C17" s="2755">
        <v>2091</v>
      </c>
      <c r="D17" s="2755">
        <v>2176</v>
      </c>
      <c r="E17" s="2755">
        <v>2116</v>
      </c>
      <c r="F17" s="2755">
        <v>2009</v>
      </c>
      <c r="G17" s="2755">
        <v>2010</v>
      </c>
    </row>
    <row r="18" spans="1:7" ht="16.5" customHeight="1">
      <c r="A18" s="5779" t="s">
        <v>4017</v>
      </c>
      <c r="B18" s="2754" t="s">
        <v>2570</v>
      </c>
      <c r="C18" s="2755">
        <v>7784</v>
      </c>
      <c r="D18" s="2755">
        <v>7620</v>
      </c>
      <c r="E18" s="2755">
        <v>7140</v>
      </c>
      <c r="F18" s="2755">
        <v>6779</v>
      </c>
      <c r="G18" s="2755">
        <v>6584</v>
      </c>
    </row>
    <row r="19" spans="1:7" ht="16.5" customHeight="1">
      <c r="A19" s="5779"/>
      <c r="B19" s="2756" t="s">
        <v>4013</v>
      </c>
      <c r="C19" s="2755">
        <v>8692</v>
      </c>
      <c r="D19" s="2755">
        <v>8433</v>
      </c>
      <c r="E19" s="2755">
        <v>7851</v>
      </c>
      <c r="F19" s="2755">
        <v>7468</v>
      </c>
      <c r="G19" s="2755">
        <v>7302</v>
      </c>
    </row>
    <row r="20" spans="1:7" ht="16.5" customHeight="1">
      <c r="A20" s="5779" t="s">
        <v>4018</v>
      </c>
      <c r="B20" s="2754" t="s">
        <v>2570</v>
      </c>
      <c r="C20" s="2755" t="s">
        <v>356</v>
      </c>
      <c r="D20" s="2755">
        <v>1</v>
      </c>
      <c r="E20" s="2755" t="s">
        <v>356</v>
      </c>
      <c r="F20" s="2755">
        <v>1</v>
      </c>
      <c r="G20" s="2755">
        <v>1</v>
      </c>
    </row>
    <row r="21" spans="1:7" ht="16.5" customHeight="1">
      <c r="A21" s="5779"/>
      <c r="B21" s="2756" t="s">
        <v>4013</v>
      </c>
      <c r="C21" s="2755" t="s">
        <v>356</v>
      </c>
      <c r="D21" s="2755">
        <v>1</v>
      </c>
      <c r="E21" s="2755" t="s">
        <v>356</v>
      </c>
      <c r="F21" s="2755">
        <v>1</v>
      </c>
      <c r="G21" s="2755">
        <v>1</v>
      </c>
    </row>
    <row r="22" spans="1:7" ht="16.5" customHeight="1">
      <c r="A22" s="5779" t="s">
        <v>4019</v>
      </c>
      <c r="B22" s="2754" t="s">
        <v>2570</v>
      </c>
      <c r="C22" s="2755">
        <v>104</v>
      </c>
      <c r="D22" s="2755">
        <v>46</v>
      </c>
      <c r="E22" s="2755">
        <v>52</v>
      </c>
      <c r="F22" s="2755">
        <v>38</v>
      </c>
      <c r="G22" s="2755">
        <v>35</v>
      </c>
    </row>
    <row r="23" spans="1:7" ht="16.5" customHeight="1">
      <c r="A23" s="5779"/>
      <c r="B23" s="2756" t="s">
        <v>4013</v>
      </c>
      <c r="C23" s="2755">
        <v>106</v>
      </c>
      <c r="D23" s="2755">
        <v>59</v>
      </c>
      <c r="E23" s="2755">
        <v>59</v>
      </c>
      <c r="F23" s="2755">
        <v>39</v>
      </c>
      <c r="G23" s="2755">
        <v>45</v>
      </c>
    </row>
    <row r="24" spans="1:7" ht="16.5" customHeight="1">
      <c r="A24" s="5779" t="s">
        <v>4020</v>
      </c>
      <c r="B24" s="2754" t="s">
        <v>2570</v>
      </c>
      <c r="C24" s="2755">
        <v>25</v>
      </c>
      <c r="D24" s="2755">
        <v>37</v>
      </c>
      <c r="E24" s="2755">
        <v>34</v>
      </c>
      <c r="F24" s="2755">
        <v>32</v>
      </c>
      <c r="G24" s="2755">
        <v>20</v>
      </c>
    </row>
    <row r="25" spans="1:7" ht="16.5" customHeight="1" thickBot="1">
      <c r="A25" s="5780"/>
      <c r="B25" s="2757" t="s">
        <v>4013</v>
      </c>
      <c r="C25" s="2758">
        <v>25</v>
      </c>
      <c r="D25" s="2758">
        <v>37</v>
      </c>
      <c r="E25" s="2758">
        <v>34</v>
      </c>
      <c r="F25" s="2758">
        <v>32</v>
      </c>
      <c r="G25" s="2758">
        <v>20</v>
      </c>
    </row>
    <row r="26" spans="1:7" ht="15" customHeight="1">
      <c r="B26" s="1667"/>
      <c r="C26" s="2759"/>
      <c r="F26" s="2760"/>
      <c r="G26" s="2736" t="s">
        <v>4021</v>
      </c>
    </row>
    <row r="27" spans="1:7" ht="18.75" customHeight="1">
      <c r="A27" s="2761"/>
      <c r="B27" s="2761"/>
      <c r="C27" s="2762"/>
      <c r="D27" s="2762"/>
      <c r="E27" s="2762"/>
      <c r="F27" s="2762"/>
      <c r="G27" s="2762"/>
    </row>
    <row r="28" spans="1:7" ht="30" customHeight="1">
      <c r="A28" s="2752" t="s">
        <v>4022</v>
      </c>
      <c r="B28" s="2752"/>
      <c r="C28" s="2763"/>
      <c r="D28" s="2752"/>
      <c r="E28" s="2752"/>
      <c r="F28" s="2752"/>
    </row>
    <row r="29" spans="1:7" ht="15" customHeight="1" thickBot="1">
      <c r="B29" s="1639"/>
      <c r="C29" s="1639"/>
      <c r="D29" s="1639"/>
      <c r="E29" s="1639"/>
      <c r="F29" s="2749"/>
      <c r="G29" s="2749" t="s">
        <v>4023</v>
      </c>
    </row>
    <row r="30" spans="1:7" ht="18.75" customHeight="1">
      <c r="A30" s="5781" t="s">
        <v>4024</v>
      </c>
      <c r="B30" s="5782"/>
      <c r="C30" s="2739" t="s">
        <v>2434</v>
      </c>
      <c r="D30" s="2739">
        <v>29</v>
      </c>
      <c r="E30" s="2739">
        <v>30</v>
      </c>
      <c r="F30" s="2739" t="s">
        <v>2016</v>
      </c>
      <c r="G30" s="2739">
        <v>2</v>
      </c>
    </row>
    <row r="31" spans="1:7" ht="16.5" customHeight="1">
      <c r="A31" s="5773" t="s">
        <v>4025</v>
      </c>
      <c r="B31" s="5774"/>
      <c r="C31" s="2764">
        <v>22509</v>
      </c>
      <c r="D31" s="2764">
        <v>22658</v>
      </c>
      <c r="E31" s="2764">
        <v>22686</v>
      </c>
      <c r="F31" s="2764">
        <v>22667</v>
      </c>
      <c r="G31" s="2764">
        <v>22668</v>
      </c>
    </row>
    <row r="32" spans="1:7" ht="16.5" customHeight="1">
      <c r="A32" s="5775" t="s">
        <v>4026</v>
      </c>
      <c r="B32" s="5776"/>
      <c r="C32" s="2765">
        <v>11383</v>
      </c>
      <c r="D32" s="2765">
        <v>11248</v>
      </c>
      <c r="E32" s="2765">
        <v>11039</v>
      </c>
      <c r="F32" s="2765">
        <v>10938</v>
      </c>
      <c r="G32" s="2765">
        <v>11038</v>
      </c>
    </row>
    <row r="33" spans="1:7" ht="16.5" customHeight="1" thickBot="1">
      <c r="A33" s="5777" t="s">
        <v>4027</v>
      </c>
      <c r="B33" s="5778"/>
      <c r="C33" s="2766">
        <v>11126</v>
      </c>
      <c r="D33" s="2766">
        <v>11410</v>
      </c>
      <c r="E33" s="2766">
        <v>11647</v>
      </c>
      <c r="F33" s="2766">
        <v>11729</v>
      </c>
      <c r="G33" s="2766">
        <v>11630</v>
      </c>
    </row>
    <row r="34" spans="1:7" ht="15" customHeight="1">
      <c r="B34" s="2734"/>
      <c r="C34" s="2734"/>
      <c r="D34" s="2734"/>
      <c r="E34" s="2734"/>
      <c r="F34" s="2736"/>
      <c r="G34" s="2736" t="s">
        <v>3974</v>
      </c>
    </row>
  </sheetData>
  <mergeCells count="15">
    <mergeCell ref="A14:A15"/>
    <mergeCell ref="A3:B3"/>
    <mergeCell ref="A4:B4"/>
    <mergeCell ref="A9:B9"/>
    <mergeCell ref="A10:A11"/>
    <mergeCell ref="A12:A13"/>
    <mergeCell ref="A31:B31"/>
    <mergeCell ref="A32:B32"/>
    <mergeCell ref="A33:B33"/>
    <mergeCell ref="A16:A17"/>
    <mergeCell ref="A18:A19"/>
    <mergeCell ref="A20:A21"/>
    <mergeCell ref="A22:A23"/>
    <mergeCell ref="A24:A25"/>
    <mergeCell ref="A30:B30"/>
  </mergeCells>
  <phoneticPr fontId="2"/>
  <printOptions horizontalCentered="1"/>
  <pageMargins left="0.39370078740157483" right="0.39370078740157483" top="0.59055118110236227" bottom="0.59055118110236227" header="0.11811023622047245" footer="0.11811023622047245"/>
  <pageSetup paperSize="9" firstPageNumber="103" orientation="portrait" r:id="rId1"/>
  <headerFooter alignWithMargins="0">
    <oddFooter>&amp;C&amp;"ＭＳ 明朝,標準"&amp;10&amp;P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F936F-F396-4FDA-A6F6-E3D9E8361779}">
  <dimension ref="A1:G31"/>
  <sheetViews>
    <sheetView view="pageBreakPreview" zoomScale="90" zoomScaleNormal="100" zoomScaleSheetLayoutView="90" workbookViewId="0">
      <selection activeCell="I13" sqref="I13"/>
    </sheetView>
  </sheetViews>
  <sheetFormatPr defaultColWidth="9" defaultRowHeight="13"/>
  <cols>
    <col min="1" max="1" width="3.6328125" style="2768" customWidth="1"/>
    <col min="2" max="2" width="12" style="2768" customWidth="1"/>
    <col min="3" max="7" width="14.453125" style="2768" customWidth="1"/>
    <col min="8" max="16384" width="9" style="2768"/>
  </cols>
  <sheetData>
    <row r="1" spans="1:7" ht="30" customHeight="1">
      <c r="A1" s="2767" t="s">
        <v>4028</v>
      </c>
      <c r="B1" s="2767"/>
      <c r="C1" s="2767"/>
      <c r="D1" s="2767"/>
    </row>
    <row r="2" spans="1:7" s="2769" customFormat="1" ht="15" customHeight="1" thickBot="1">
      <c r="B2" s="2770"/>
      <c r="C2" s="2770"/>
      <c r="E2" s="2771"/>
      <c r="F2" s="2771"/>
      <c r="G2" s="2771" t="s">
        <v>4029</v>
      </c>
    </row>
    <row r="3" spans="1:7" ht="18.75" customHeight="1">
      <c r="A3" s="5787" t="s">
        <v>3980</v>
      </c>
      <c r="B3" s="5788"/>
      <c r="C3" s="2739" t="s">
        <v>2434</v>
      </c>
      <c r="D3" s="2739">
        <v>29</v>
      </c>
      <c r="E3" s="2739">
        <v>30</v>
      </c>
      <c r="F3" s="2739" t="s">
        <v>2016</v>
      </c>
      <c r="G3" s="2739">
        <v>2</v>
      </c>
    </row>
    <row r="4" spans="1:7" ht="16.5" customHeight="1">
      <c r="A4" s="5789" t="s">
        <v>3969</v>
      </c>
      <c r="B4" s="5790"/>
      <c r="C4" s="2772">
        <v>3624</v>
      </c>
      <c r="D4" s="2772">
        <v>3570</v>
      </c>
      <c r="E4" s="2772">
        <v>3503</v>
      </c>
      <c r="F4" s="2772">
        <v>3449</v>
      </c>
      <c r="G4" s="2772">
        <v>3449</v>
      </c>
    </row>
    <row r="5" spans="1:7" ht="16.5" customHeight="1">
      <c r="B5" s="2773" t="s">
        <v>4030</v>
      </c>
      <c r="C5" s="2774">
        <v>205</v>
      </c>
      <c r="D5" s="2774">
        <v>204</v>
      </c>
      <c r="E5" s="2774">
        <v>191</v>
      </c>
      <c r="F5" s="2774">
        <v>155</v>
      </c>
      <c r="G5" s="2774">
        <v>170</v>
      </c>
    </row>
    <row r="6" spans="1:7" ht="16.5" customHeight="1">
      <c r="A6" s="2775"/>
      <c r="B6" s="2773" t="s">
        <v>4031</v>
      </c>
      <c r="C6" s="2774">
        <v>541</v>
      </c>
      <c r="D6" s="2774">
        <v>553</v>
      </c>
      <c r="E6" s="2774">
        <v>537</v>
      </c>
      <c r="F6" s="2774">
        <v>534</v>
      </c>
      <c r="G6" s="2774">
        <v>543</v>
      </c>
    </row>
    <row r="7" spans="1:7" ht="16.5" customHeight="1">
      <c r="A7" s="2775"/>
      <c r="B7" s="2773" t="s">
        <v>4032</v>
      </c>
      <c r="C7" s="2774">
        <v>716</v>
      </c>
      <c r="D7" s="2774">
        <v>714</v>
      </c>
      <c r="E7" s="2774">
        <v>690</v>
      </c>
      <c r="F7" s="2774">
        <v>682</v>
      </c>
      <c r="G7" s="2774">
        <v>728</v>
      </c>
    </row>
    <row r="8" spans="1:7" ht="16.5" customHeight="1">
      <c r="A8" s="2775"/>
      <c r="B8" s="2773" t="s">
        <v>4033</v>
      </c>
      <c r="C8" s="2774">
        <v>762</v>
      </c>
      <c r="D8" s="2774">
        <v>711</v>
      </c>
      <c r="E8" s="2774">
        <v>710</v>
      </c>
      <c r="F8" s="2774">
        <v>731</v>
      </c>
      <c r="G8" s="2774">
        <v>698</v>
      </c>
    </row>
    <row r="9" spans="1:7" ht="16.5" customHeight="1">
      <c r="A9" s="2775"/>
      <c r="B9" s="2773" t="s">
        <v>4034</v>
      </c>
      <c r="C9" s="2774">
        <v>561</v>
      </c>
      <c r="D9" s="2774">
        <v>569</v>
      </c>
      <c r="E9" s="2774">
        <v>533</v>
      </c>
      <c r="F9" s="2774">
        <v>494</v>
      </c>
      <c r="G9" s="2774">
        <v>501</v>
      </c>
    </row>
    <row r="10" spans="1:7" ht="16.5" customHeight="1">
      <c r="A10" s="2775"/>
      <c r="B10" s="2773" t="s">
        <v>4035</v>
      </c>
      <c r="C10" s="2774">
        <v>521</v>
      </c>
      <c r="D10" s="2774">
        <v>490</v>
      </c>
      <c r="E10" s="2774">
        <v>500</v>
      </c>
      <c r="F10" s="2774">
        <v>492</v>
      </c>
      <c r="G10" s="2774">
        <v>485</v>
      </c>
    </row>
    <row r="11" spans="1:7" ht="16.5" customHeight="1" thickBot="1">
      <c r="A11" s="2776"/>
      <c r="B11" s="2777" t="s">
        <v>4036</v>
      </c>
      <c r="C11" s="2778">
        <v>318</v>
      </c>
      <c r="D11" s="2778">
        <v>329</v>
      </c>
      <c r="E11" s="2778">
        <v>342</v>
      </c>
      <c r="F11" s="2778">
        <v>361</v>
      </c>
      <c r="G11" s="2778">
        <v>324</v>
      </c>
    </row>
    <row r="12" spans="1:7" s="2769" customFormat="1" ht="15" customHeight="1">
      <c r="A12" s="2779" t="s">
        <v>4037</v>
      </c>
      <c r="B12" s="1667"/>
      <c r="C12" s="2734"/>
      <c r="E12" s="2736"/>
      <c r="F12" s="2736"/>
      <c r="G12" s="2736" t="s">
        <v>3974</v>
      </c>
    </row>
    <row r="13" spans="1:7" ht="37.5" customHeight="1">
      <c r="A13" s="2767"/>
      <c r="B13" s="2767"/>
    </row>
    <row r="14" spans="1:7" ht="30" customHeight="1">
      <c r="A14" s="2767" t="s">
        <v>4038</v>
      </c>
      <c r="B14" s="937"/>
      <c r="C14" s="937"/>
      <c r="D14" s="937"/>
    </row>
    <row r="15" spans="1:7" ht="15" customHeight="1" thickBot="1">
      <c r="A15" s="2769"/>
      <c r="B15" s="2769"/>
      <c r="C15" s="2770"/>
      <c r="E15" s="2771"/>
      <c r="F15" s="2771"/>
      <c r="G15" s="2771" t="s">
        <v>4039</v>
      </c>
    </row>
    <row r="16" spans="1:7" ht="18.75" customHeight="1">
      <c r="A16" s="5787" t="s">
        <v>3980</v>
      </c>
      <c r="B16" s="5788"/>
      <c r="C16" s="2739" t="s">
        <v>4040</v>
      </c>
      <c r="D16" s="2739">
        <v>29</v>
      </c>
      <c r="E16" s="2739">
        <v>30</v>
      </c>
      <c r="F16" s="2739" t="s">
        <v>2016</v>
      </c>
      <c r="G16" s="2739">
        <v>2</v>
      </c>
    </row>
    <row r="17" spans="1:7" ht="16.5" customHeight="1">
      <c r="A17" s="5791" t="s">
        <v>4041</v>
      </c>
      <c r="B17" s="5792"/>
      <c r="C17" s="2780">
        <v>23361</v>
      </c>
      <c r="D17" s="2780">
        <v>23061</v>
      </c>
      <c r="E17" s="2780">
        <v>22478</v>
      </c>
      <c r="F17" s="2780">
        <v>22236</v>
      </c>
      <c r="G17" s="2780">
        <v>22212</v>
      </c>
    </row>
    <row r="18" spans="1:7" ht="16.5" customHeight="1">
      <c r="A18" s="5793" t="s">
        <v>4042</v>
      </c>
      <c r="B18" s="5794"/>
      <c r="C18" s="2781">
        <v>9576</v>
      </c>
      <c r="D18" s="2781">
        <v>9537</v>
      </c>
      <c r="E18" s="2781">
        <v>9828</v>
      </c>
      <c r="F18" s="2781">
        <v>9835</v>
      </c>
      <c r="G18" s="2781">
        <v>9616</v>
      </c>
    </row>
    <row r="19" spans="1:7" ht="36" customHeight="1" thickBot="1">
      <c r="A19" s="5795" t="s">
        <v>4043</v>
      </c>
      <c r="B19" s="5796"/>
      <c r="C19" s="2782">
        <v>8953</v>
      </c>
      <c r="D19" s="2782">
        <v>9376</v>
      </c>
      <c r="E19" s="2782">
        <v>9388</v>
      </c>
      <c r="F19" s="2782">
        <v>9259</v>
      </c>
      <c r="G19" s="2782">
        <v>8959</v>
      </c>
    </row>
    <row r="20" spans="1:7" s="2788" customFormat="1">
      <c r="A20" s="2783"/>
      <c r="B20" s="2784"/>
      <c r="C20" s="2785"/>
      <c r="D20" s="2785"/>
      <c r="E20" s="2786"/>
      <c r="F20" s="2787"/>
      <c r="G20" s="2736" t="s">
        <v>3974</v>
      </c>
    </row>
    <row r="21" spans="1:7" ht="30" customHeight="1">
      <c r="A21" s="2767"/>
      <c r="B21" s="2767"/>
      <c r="C21" s="2767"/>
    </row>
    <row r="28" spans="1:7">
      <c r="C28" s="2773"/>
    </row>
    <row r="31" spans="1:7" ht="30" customHeight="1">
      <c r="A31" s="2767"/>
      <c r="B31" s="2767"/>
    </row>
  </sheetData>
  <mergeCells count="6">
    <mergeCell ref="A19:B19"/>
    <mergeCell ref="A3:B3"/>
    <mergeCell ref="A4:B4"/>
    <mergeCell ref="A16:B16"/>
    <mergeCell ref="A17:B17"/>
    <mergeCell ref="A18:B18"/>
  </mergeCells>
  <phoneticPr fontId="2"/>
  <printOptions horizontalCentered="1"/>
  <pageMargins left="0.39370078740157483" right="0.39370078740157483" top="0.59055118110236227" bottom="0.59055118110236227" header="0.11811023622047245" footer="0.11811023622047245"/>
  <pageSetup paperSize="9" firstPageNumber="104" orientation="portrait" r:id="rId1"/>
  <headerFooter alignWithMargins="0">
    <oddFooter>&amp;C&amp;"ＭＳ 明朝,標準"&amp;10&amp;P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2F089-A84C-4B90-A58A-6076679FA3F1}">
  <dimension ref="A1:G33"/>
  <sheetViews>
    <sheetView view="pageBreakPreview" topLeftCell="A16" zoomScaleNormal="100" zoomScaleSheetLayoutView="100" workbookViewId="0">
      <selection activeCell="K30" sqref="K30"/>
    </sheetView>
  </sheetViews>
  <sheetFormatPr defaultColWidth="9" defaultRowHeight="13"/>
  <cols>
    <col min="1" max="1" width="3.08984375" style="2768" customWidth="1"/>
    <col min="2" max="2" width="22" style="2768" customWidth="1"/>
    <col min="3" max="6" width="14.453125" style="2769" customWidth="1"/>
    <col min="7" max="7" width="14.453125" style="2768" customWidth="1"/>
    <col min="8" max="9" width="7.6328125" style="2768" customWidth="1"/>
    <col min="10" max="16384" width="9" style="2768"/>
  </cols>
  <sheetData>
    <row r="1" spans="1:7" ht="30" customHeight="1">
      <c r="A1" s="2767" t="s">
        <v>4044</v>
      </c>
      <c r="B1" s="2767"/>
      <c r="C1" s="2767"/>
      <c r="D1" s="2767"/>
      <c r="E1" s="2767"/>
    </row>
    <row r="2" spans="1:7" ht="15" customHeight="1" thickBot="1">
      <c r="B2" s="1639"/>
      <c r="C2" s="931"/>
      <c r="D2" s="931"/>
      <c r="F2" s="2771"/>
      <c r="G2" s="2787" t="s">
        <v>4045</v>
      </c>
    </row>
    <row r="3" spans="1:7" ht="18.75" customHeight="1">
      <c r="A3" s="5801" t="s">
        <v>3980</v>
      </c>
      <c r="B3" s="5802"/>
      <c r="C3" s="2739" t="s">
        <v>2434</v>
      </c>
      <c r="D3" s="2739">
        <v>29</v>
      </c>
      <c r="E3" s="2739">
        <v>30</v>
      </c>
      <c r="F3" s="2739" t="s">
        <v>2016</v>
      </c>
      <c r="G3" s="2739">
        <v>2</v>
      </c>
    </row>
    <row r="4" spans="1:7" ht="16.5" customHeight="1">
      <c r="A4" s="5797" t="s">
        <v>4046</v>
      </c>
      <c r="B4" s="5798"/>
      <c r="C4" s="2789">
        <v>4225</v>
      </c>
      <c r="D4" s="2789">
        <v>4099</v>
      </c>
      <c r="E4" s="2789">
        <v>3817</v>
      </c>
      <c r="F4" s="2789">
        <v>3665</v>
      </c>
      <c r="G4" s="2789">
        <v>3661</v>
      </c>
    </row>
    <row r="5" spans="1:7" ht="16.5" customHeight="1">
      <c r="A5" s="5797" t="s">
        <v>4047</v>
      </c>
      <c r="B5" s="5798"/>
      <c r="C5" s="2790">
        <v>240</v>
      </c>
      <c r="D5" s="2790">
        <v>263</v>
      </c>
      <c r="E5" s="2790">
        <v>263</v>
      </c>
      <c r="F5" s="2790">
        <v>258</v>
      </c>
      <c r="G5" s="2790">
        <v>237</v>
      </c>
    </row>
    <row r="6" spans="1:7" ht="16.5" customHeight="1">
      <c r="A6" s="5797" t="s">
        <v>4048</v>
      </c>
      <c r="B6" s="5798"/>
      <c r="C6" s="2790">
        <v>2366</v>
      </c>
      <c r="D6" s="2790">
        <v>2410</v>
      </c>
      <c r="E6" s="2790">
        <v>2260</v>
      </c>
      <c r="F6" s="2790">
        <v>2291</v>
      </c>
      <c r="G6" s="2790">
        <v>2187</v>
      </c>
    </row>
    <row r="7" spans="1:7" ht="16.5" customHeight="1">
      <c r="A7" s="5797" t="s">
        <v>4049</v>
      </c>
      <c r="B7" s="5798"/>
      <c r="C7" s="2790">
        <v>289</v>
      </c>
      <c r="D7" s="2790">
        <v>378</v>
      </c>
      <c r="E7" s="2790">
        <v>385</v>
      </c>
      <c r="F7" s="2790">
        <v>362</v>
      </c>
      <c r="G7" s="2790">
        <v>341</v>
      </c>
    </row>
    <row r="8" spans="1:7" ht="16.5" customHeight="1">
      <c r="A8" s="5797" t="s">
        <v>4050</v>
      </c>
      <c r="B8" s="5798"/>
      <c r="C8" s="2790">
        <v>7521</v>
      </c>
      <c r="D8" s="2790">
        <v>7176</v>
      </c>
      <c r="E8" s="2790">
        <v>6797</v>
      </c>
      <c r="F8" s="2790">
        <v>6567</v>
      </c>
      <c r="G8" s="2790">
        <v>6175</v>
      </c>
    </row>
    <row r="9" spans="1:7" ht="16.5" customHeight="1">
      <c r="A9" s="5797" t="s">
        <v>4051</v>
      </c>
      <c r="B9" s="5798"/>
      <c r="C9" s="2790">
        <v>3067</v>
      </c>
      <c r="D9" s="2790">
        <v>2865</v>
      </c>
      <c r="E9" s="2790">
        <v>2785</v>
      </c>
      <c r="F9" s="2790">
        <v>2899</v>
      </c>
      <c r="G9" s="2790">
        <v>2903</v>
      </c>
    </row>
    <row r="10" spans="1:7" ht="16.5" customHeight="1">
      <c r="A10" s="5797" t="s">
        <v>4052</v>
      </c>
      <c r="B10" s="5798"/>
      <c r="C10" s="2790">
        <v>1675</v>
      </c>
      <c r="D10" s="2790">
        <v>1459</v>
      </c>
      <c r="E10" s="2790">
        <v>1455</v>
      </c>
      <c r="F10" s="2790">
        <v>1466</v>
      </c>
      <c r="G10" s="2790">
        <v>1125</v>
      </c>
    </row>
    <row r="11" spans="1:7" ht="16.5" customHeight="1">
      <c r="A11" s="5797" t="s">
        <v>4053</v>
      </c>
      <c r="B11" s="5798"/>
      <c r="C11" s="2790">
        <v>271</v>
      </c>
      <c r="D11" s="2790">
        <v>290</v>
      </c>
      <c r="E11" s="2790">
        <v>178</v>
      </c>
      <c r="F11" s="2790">
        <v>111</v>
      </c>
      <c r="G11" s="2790">
        <v>86</v>
      </c>
    </row>
    <row r="12" spans="1:7" ht="16.5" customHeight="1">
      <c r="A12" s="5797" t="s">
        <v>4054</v>
      </c>
      <c r="B12" s="5798"/>
      <c r="C12" s="2790" t="s">
        <v>356</v>
      </c>
      <c r="D12" s="2790" t="s">
        <v>356</v>
      </c>
      <c r="E12" s="2790" t="s">
        <v>356</v>
      </c>
      <c r="F12" s="2790" t="s">
        <v>356</v>
      </c>
      <c r="G12" s="2790" t="s">
        <v>356</v>
      </c>
    </row>
    <row r="13" spans="1:7" ht="16.5" customHeight="1">
      <c r="A13" s="5797" t="s">
        <v>4055</v>
      </c>
      <c r="B13" s="5798"/>
      <c r="C13" s="2790">
        <v>591</v>
      </c>
      <c r="D13" s="2790">
        <v>603</v>
      </c>
      <c r="E13" s="2790">
        <v>610</v>
      </c>
      <c r="F13" s="2790">
        <v>682</v>
      </c>
      <c r="G13" s="2790">
        <v>717</v>
      </c>
    </row>
    <row r="14" spans="1:7" ht="16.5" customHeight="1">
      <c r="A14" s="5797" t="s">
        <v>4056</v>
      </c>
      <c r="B14" s="5798"/>
      <c r="C14" s="2790">
        <v>2698</v>
      </c>
      <c r="D14" s="2790">
        <v>3289</v>
      </c>
      <c r="E14" s="2790">
        <v>3553</v>
      </c>
      <c r="F14" s="2790">
        <v>3614</v>
      </c>
      <c r="G14" s="2790">
        <v>3652</v>
      </c>
    </row>
    <row r="15" spans="1:7" ht="16.5" customHeight="1">
      <c r="A15" s="5797" t="s">
        <v>4057</v>
      </c>
      <c r="B15" s="5798"/>
      <c r="C15" s="2790">
        <v>14683</v>
      </c>
      <c r="D15" s="2790">
        <v>14189</v>
      </c>
      <c r="E15" s="2790">
        <v>13533</v>
      </c>
      <c r="F15" s="2790">
        <v>13349</v>
      </c>
      <c r="G15" s="2790">
        <v>13355</v>
      </c>
    </row>
    <row r="16" spans="1:7" ht="16.5" customHeight="1">
      <c r="A16" s="5797" t="s">
        <v>4058</v>
      </c>
      <c r="B16" s="5798"/>
      <c r="C16" s="2790">
        <v>10196</v>
      </c>
      <c r="D16" s="2790">
        <v>10545</v>
      </c>
      <c r="E16" s="2790">
        <v>10086</v>
      </c>
      <c r="F16" s="2790">
        <v>10222</v>
      </c>
      <c r="G16" s="2790">
        <v>10822</v>
      </c>
    </row>
    <row r="17" spans="1:7" ht="16.5" customHeight="1">
      <c r="A17" s="5797" t="s">
        <v>4059</v>
      </c>
      <c r="B17" s="5798"/>
      <c r="C17" s="2790">
        <v>146</v>
      </c>
      <c r="D17" s="2790">
        <v>103</v>
      </c>
      <c r="E17" s="2790">
        <v>127</v>
      </c>
      <c r="F17" s="2790">
        <v>105</v>
      </c>
      <c r="G17" s="2790">
        <v>141</v>
      </c>
    </row>
    <row r="18" spans="1:7" ht="16.5" customHeight="1">
      <c r="A18" s="5797" t="s">
        <v>4060</v>
      </c>
      <c r="B18" s="5798"/>
      <c r="C18" s="2790">
        <v>110</v>
      </c>
      <c r="D18" s="2790">
        <v>83</v>
      </c>
      <c r="E18" s="2790">
        <v>92</v>
      </c>
      <c r="F18" s="2790">
        <v>95</v>
      </c>
      <c r="G18" s="2790">
        <v>89</v>
      </c>
    </row>
    <row r="19" spans="1:7" ht="16.5" customHeight="1">
      <c r="A19" s="5797" t="s">
        <v>4061</v>
      </c>
      <c r="B19" s="5798"/>
      <c r="C19" s="2790">
        <v>23</v>
      </c>
      <c r="D19" s="2790">
        <v>13</v>
      </c>
      <c r="E19" s="2790">
        <v>1</v>
      </c>
      <c r="F19" s="2790" t="s">
        <v>356</v>
      </c>
      <c r="G19" s="2790" t="s">
        <v>356</v>
      </c>
    </row>
    <row r="20" spans="1:7" ht="16.5" customHeight="1">
      <c r="A20" s="5797" t="s">
        <v>4062</v>
      </c>
      <c r="B20" s="5798"/>
      <c r="C20" s="2790">
        <v>3</v>
      </c>
      <c r="D20" s="2790">
        <v>12</v>
      </c>
      <c r="E20" s="2790">
        <v>5</v>
      </c>
      <c r="F20" s="2790" t="s">
        <v>356</v>
      </c>
      <c r="G20" s="2790">
        <v>6</v>
      </c>
    </row>
    <row r="21" spans="1:7" s="2791" customFormat="1" ht="16.5" customHeight="1">
      <c r="A21" s="5797" t="s">
        <v>4063</v>
      </c>
      <c r="B21" s="5798"/>
      <c r="C21" s="2790">
        <v>652</v>
      </c>
      <c r="D21" s="2790">
        <v>765</v>
      </c>
      <c r="E21" s="2790">
        <v>787</v>
      </c>
      <c r="F21" s="2790">
        <v>830</v>
      </c>
      <c r="G21" s="2790">
        <v>867</v>
      </c>
    </row>
    <row r="22" spans="1:7" ht="33" customHeight="1">
      <c r="A22" s="5797" t="s">
        <v>4064</v>
      </c>
      <c r="B22" s="5798"/>
      <c r="C22" s="2790">
        <v>113</v>
      </c>
      <c r="D22" s="2790">
        <v>162</v>
      </c>
      <c r="E22" s="2790">
        <v>149</v>
      </c>
      <c r="F22" s="2790">
        <v>168</v>
      </c>
      <c r="G22" s="2790">
        <v>162</v>
      </c>
    </row>
    <row r="23" spans="1:7" ht="16.5" customHeight="1">
      <c r="A23" s="5797" t="s">
        <v>4065</v>
      </c>
      <c r="B23" s="5798"/>
      <c r="C23" s="2790">
        <v>23</v>
      </c>
      <c r="D23" s="2790">
        <v>12</v>
      </c>
      <c r="E23" s="2790">
        <v>1</v>
      </c>
      <c r="F23" s="2790" t="s">
        <v>356</v>
      </c>
      <c r="G23" s="2790" t="s">
        <v>356</v>
      </c>
    </row>
    <row r="24" spans="1:7" ht="33" customHeight="1">
      <c r="A24" s="5797" t="s">
        <v>4066</v>
      </c>
      <c r="B24" s="5798"/>
      <c r="C24" s="2790">
        <v>1803</v>
      </c>
      <c r="D24" s="2790">
        <v>1968</v>
      </c>
      <c r="E24" s="2790">
        <v>1914</v>
      </c>
      <c r="F24" s="2790">
        <v>2001</v>
      </c>
      <c r="G24" s="2790">
        <v>1739</v>
      </c>
    </row>
    <row r="25" spans="1:7" ht="16.5" customHeight="1">
      <c r="A25" s="5797" t="s">
        <v>4067</v>
      </c>
      <c r="B25" s="5798"/>
      <c r="C25" s="2790">
        <v>98</v>
      </c>
      <c r="D25" s="2790">
        <v>78</v>
      </c>
      <c r="E25" s="2790">
        <v>101</v>
      </c>
      <c r="F25" s="2790">
        <v>93</v>
      </c>
      <c r="G25" s="2790">
        <v>64</v>
      </c>
    </row>
    <row r="26" spans="1:7" ht="16.5" customHeight="1">
      <c r="A26" s="5797" t="s">
        <v>4068</v>
      </c>
      <c r="B26" s="5798"/>
      <c r="C26" s="2790">
        <v>6</v>
      </c>
      <c r="D26" s="2790">
        <v>2</v>
      </c>
      <c r="E26" s="2790">
        <v>2</v>
      </c>
      <c r="F26" s="2790">
        <v>8</v>
      </c>
      <c r="G26" s="2790">
        <v>2</v>
      </c>
    </row>
    <row r="27" spans="1:7" ht="33" customHeight="1">
      <c r="A27" s="5797" t="s">
        <v>4069</v>
      </c>
      <c r="B27" s="5798"/>
      <c r="C27" s="2790">
        <v>97</v>
      </c>
      <c r="D27" s="2790">
        <v>54</v>
      </c>
      <c r="E27" s="2790">
        <v>69</v>
      </c>
      <c r="F27" s="2790">
        <v>48</v>
      </c>
      <c r="G27" s="2790">
        <v>62</v>
      </c>
    </row>
    <row r="28" spans="1:7" ht="16.5" customHeight="1">
      <c r="A28" s="5797" t="s">
        <v>4070</v>
      </c>
      <c r="B28" s="5798"/>
      <c r="C28" s="2792">
        <v>91</v>
      </c>
      <c r="D28" s="2790">
        <v>97</v>
      </c>
      <c r="E28" s="2790">
        <v>141</v>
      </c>
      <c r="F28" s="2790">
        <v>174</v>
      </c>
      <c r="G28" s="2790">
        <v>212</v>
      </c>
    </row>
    <row r="29" spans="1:7" ht="16.5" customHeight="1">
      <c r="A29" s="5797" t="s">
        <v>4071</v>
      </c>
      <c r="B29" s="5798"/>
      <c r="C29" s="2790">
        <v>6223</v>
      </c>
      <c r="D29" s="2790">
        <v>6194</v>
      </c>
      <c r="E29" s="2790">
        <v>6097</v>
      </c>
      <c r="F29" s="2790">
        <v>5957</v>
      </c>
      <c r="G29" s="2790">
        <v>5845</v>
      </c>
    </row>
    <row r="30" spans="1:7" s="2791" customFormat="1" ht="16.5" customHeight="1">
      <c r="A30" s="5797" t="s">
        <v>4072</v>
      </c>
      <c r="B30" s="5798"/>
      <c r="C30" s="2790">
        <v>5070</v>
      </c>
      <c r="D30" s="2790">
        <v>5025</v>
      </c>
      <c r="E30" s="2790">
        <v>5168</v>
      </c>
      <c r="F30" s="2790">
        <v>5098</v>
      </c>
      <c r="G30" s="2790">
        <v>5147</v>
      </c>
    </row>
    <row r="31" spans="1:7" ht="16.5" customHeight="1">
      <c r="A31" s="5797" t="s">
        <v>4073</v>
      </c>
      <c r="B31" s="5798"/>
      <c r="C31" s="2790">
        <v>78</v>
      </c>
      <c r="D31" s="2790">
        <v>69</v>
      </c>
      <c r="E31" s="2790">
        <v>75</v>
      </c>
      <c r="F31" s="2790">
        <v>67</v>
      </c>
      <c r="G31" s="2790">
        <v>69</v>
      </c>
    </row>
    <row r="32" spans="1:7" ht="16.5" customHeight="1" thickBot="1">
      <c r="A32" s="5799" t="s">
        <v>4074</v>
      </c>
      <c r="B32" s="5800"/>
      <c r="C32" s="2793">
        <v>105</v>
      </c>
      <c r="D32" s="2793">
        <v>88</v>
      </c>
      <c r="E32" s="2793">
        <v>72</v>
      </c>
      <c r="F32" s="2793">
        <v>66</v>
      </c>
      <c r="G32" s="2793">
        <v>75</v>
      </c>
    </row>
    <row r="33" spans="1:7">
      <c r="A33" s="2794"/>
      <c r="B33" s="2795"/>
      <c r="F33" s="2736"/>
      <c r="G33" s="2736" t="s">
        <v>3974</v>
      </c>
    </row>
  </sheetData>
  <mergeCells count="30">
    <mergeCell ref="A8:B8"/>
    <mergeCell ref="A3:B3"/>
    <mergeCell ref="A4:B4"/>
    <mergeCell ref="A5:B5"/>
    <mergeCell ref="A6:B6"/>
    <mergeCell ref="A7:B7"/>
    <mergeCell ref="A20:B20"/>
    <mergeCell ref="A9:B9"/>
    <mergeCell ref="A10:B10"/>
    <mergeCell ref="A11:B11"/>
    <mergeCell ref="A12:B12"/>
    <mergeCell ref="A13:B13"/>
    <mergeCell ref="A14:B14"/>
    <mergeCell ref="A15:B15"/>
    <mergeCell ref="A16:B16"/>
    <mergeCell ref="A17:B17"/>
    <mergeCell ref="A18:B18"/>
    <mergeCell ref="A19:B19"/>
    <mergeCell ref="A32:B32"/>
    <mergeCell ref="A21:B21"/>
    <mergeCell ref="A22:B22"/>
    <mergeCell ref="A23:B23"/>
    <mergeCell ref="A24:B24"/>
    <mergeCell ref="A25:B25"/>
    <mergeCell ref="A26:B26"/>
    <mergeCell ref="A27:B27"/>
    <mergeCell ref="A28:B28"/>
    <mergeCell ref="A29:B29"/>
    <mergeCell ref="A30:B30"/>
    <mergeCell ref="A31:B31"/>
  </mergeCells>
  <phoneticPr fontId="2"/>
  <printOptions horizontalCentered="1"/>
  <pageMargins left="0.39370078740157483" right="0.39370078740157483" top="0.59055118110236227" bottom="0.59055118110236227" header="0.11811023622047245" footer="0.11811023622047245"/>
  <pageSetup paperSize="9" firstPageNumber="105" orientation="portrait" r:id="rId1"/>
  <headerFooter alignWithMargins="0">
    <oddFooter>&amp;C&amp;"ＭＳ 明朝,標準"&amp;10&amp;P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94758-3178-4719-AE47-126BF7560116}">
  <dimension ref="A1:AA34"/>
  <sheetViews>
    <sheetView view="pageBreakPreview" zoomScale="90" zoomScaleNormal="85" zoomScaleSheetLayoutView="90" workbookViewId="0">
      <selection activeCell="D29" sqref="D29"/>
    </sheetView>
  </sheetViews>
  <sheetFormatPr defaultColWidth="9" defaultRowHeight="13"/>
  <cols>
    <col min="1" max="1" width="2" style="2791" customWidth="1"/>
    <col min="2" max="2" width="21.90625" style="2791" customWidth="1"/>
    <col min="3" max="9" width="10.453125" style="2791" customWidth="1"/>
    <col min="10" max="11" width="9" style="2791" customWidth="1"/>
    <col min="12" max="12" width="7.08984375" style="2791" customWidth="1"/>
    <col min="13" max="16384" width="9" style="2791"/>
  </cols>
  <sheetData>
    <row r="1" spans="1:24" ht="30" customHeight="1">
      <c r="A1" s="2796" t="s">
        <v>4075</v>
      </c>
      <c r="B1" s="2796"/>
      <c r="C1" s="2796"/>
      <c r="D1" s="2796"/>
      <c r="E1" s="2796"/>
      <c r="F1" s="2796"/>
      <c r="G1" s="2796"/>
      <c r="H1" s="2796"/>
      <c r="I1" s="2796"/>
      <c r="J1" s="2796"/>
      <c r="K1" s="2796"/>
      <c r="L1" s="2797"/>
    </row>
    <row r="2" spans="1:24" s="2797" customFormat="1" ht="15" customHeight="1" thickBot="1">
      <c r="B2" s="1639"/>
      <c r="C2" s="1639"/>
      <c r="E2" s="2798"/>
      <c r="F2" s="2798"/>
      <c r="G2" s="2798" t="s">
        <v>4076</v>
      </c>
    </row>
    <row r="3" spans="1:24" ht="18.75" customHeight="1">
      <c r="A3" s="5808" t="s">
        <v>4077</v>
      </c>
      <c r="B3" s="5812"/>
      <c r="C3" s="2739" t="s">
        <v>2434</v>
      </c>
      <c r="D3" s="2739">
        <v>29</v>
      </c>
      <c r="E3" s="2739">
        <v>30</v>
      </c>
      <c r="F3" s="2739" t="s">
        <v>2016</v>
      </c>
      <c r="G3" s="2739">
        <v>2</v>
      </c>
    </row>
    <row r="4" spans="1:24" ht="16.5" customHeight="1">
      <c r="A4" s="2799"/>
      <c r="B4" s="2800" t="s">
        <v>4078</v>
      </c>
      <c r="C4" s="2801">
        <v>3554</v>
      </c>
      <c r="D4" s="2801">
        <v>3525</v>
      </c>
      <c r="E4" s="2801">
        <v>3572</v>
      </c>
      <c r="F4" s="241">
        <v>3600</v>
      </c>
      <c r="G4" s="241">
        <v>3457</v>
      </c>
    </row>
    <row r="5" spans="1:24" ht="16.5" customHeight="1">
      <c r="A5" s="2802"/>
      <c r="B5" s="2803" t="s">
        <v>3929</v>
      </c>
      <c r="C5" s="2804">
        <v>6065</v>
      </c>
      <c r="D5" s="2804">
        <v>6043</v>
      </c>
      <c r="E5" s="2804">
        <v>6297</v>
      </c>
      <c r="F5" s="241">
        <v>6105</v>
      </c>
      <c r="G5" s="241">
        <v>4909</v>
      </c>
    </row>
    <row r="6" spans="1:24" ht="16.5" customHeight="1">
      <c r="A6" s="2802"/>
      <c r="B6" s="2803" t="s">
        <v>4079</v>
      </c>
      <c r="C6" s="2804">
        <v>19</v>
      </c>
      <c r="D6" s="2804">
        <v>12</v>
      </c>
      <c r="E6" s="2804">
        <v>8</v>
      </c>
      <c r="F6" s="255" t="s">
        <v>356</v>
      </c>
      <c r="G6" s="255" t="s">
        <v>356</v>
      </c>
    </row>
    <row r="7" spans="1:24" ht="16.5" customHeight="1" thickBot="1">
      <c r="A7" s="2802"/>
      <c r="B7" s="2805" t="s">
        <v>4080</v>
      </c>
      <c r="C7" s="2806" t="s">
        <v>356</v>
      </c>
      <c r="D7" s="2806" t="s">
        <v>356</v>
      </c>
      <c r="E7" s="2804">
        <v>4</v>
      </c>
      <c r="F7" s="241">
        <v>185</v>
      </c>
      <c r="G7" s="241">
        <v>1317</v>
      </c>
    </row>
    <row r="8" spans="1:24" s="2797" customFormat="1" ht="15" customHeight="1">
      <c r="A8" s="2807"/>
      <c r="B8" s="2808"/>
      <c r="C8" s="2743"/>
      <c r="E8" s="2736"/>
      <c r="F8" s="2736"/>
      <c r="G8" s="2736" t="s">
        <v>3974</v>
      </c>
    </row>
    <row r="9" spans="1:24" ht="14.25" customHeight="1">
      <c r="A9" s="2796"/>
      <c r="B9" s="2796"/>
      <c r="C9" s="2796"/>
      <c r="D9" s="2796"/>
      <c r="E9" s="2796"/>
      <c r="F9" s="2796"/>
    </row>
    <row r="10" spans="1:24" ht="30" customHeight="1">
      <c r="A10" s="5813" t="s">
        <v>4081</v>
      </c>
      <c r="B10" s="5813"/>
      <c r="C10" s="5813"/>
      <c r="D10" s="5813"/>
      <c r="E10" s="5813"/>
      <c r="F10" s="5813"/>
      <c r="G10" s="5813"/>
      <c r="H10" s="5813"/>
      <c r="I10" s="5813"/>
    </row>
    <row r="11" spans="1:24" ht="15" customHeight="1" thickBot="1">
      <c r="B11" s="2808"/>
      <c r="E11" s="2808"/>
      <c r="F11" s="2808"/>
      <c r="H11" s="2809"/>
      <c r="I11" s="2809" t="s">
        <v>4076</v>
      </c>
    </row>
    <row r="12" spans="1:24" ht="18.75" customHeight="1">
      <c r="A12" s="5807" t="s">
        <v>4077</v>
      </c>
      <c r="B12" s="5807"/>
      <c r="C12" s="5807"/>
      <c r="D12" s="5808"/>
      <c r="E12" s="2739" t="s">
        <v>2434</v>
      </c>
      <c r="F12" s="2739">
        <v>29</v>
      </c>
      <c r="G12" s="2739">
        <v>30</v>
      </c>
      <c r="H12" s="2739" t="s">
        <v>2016</v>
      </c>
      <c r="I12" s="2739">
        <v>2</v>
      </c>
      <c r="Q12" s="5809"/>
      <c r="R12" s="5809"/>
      <c r="S12" s="5809"/>
      <c r="T12" s="5809"/>
      <c r="U12" s="5809"/>
      <c r="V12" s="5809"/>
      <c r="W12" s="5809"/>
      <c r="X12" s="5809"/>
    </row>
    <row r="13" spans="1:24" ht="16.5" customHeight="1">
      <c r="A13" s="5810" t="s">
        <v>4082</v>
      </c>
      <c r="B13" s="5810"/>
      <c r="C13" s="5810"/>
      <c r="D13" s="5811"/>
      <c r="E13" s="2810">
        <v>691</v>
      </c>
      <c r="F13" s="2810">
        <v>716</v>
      </c>
      <c r="G13" s="2810">
        <v>674</v>
      </c>
      <c r="H13" s="2810">
        <v>685</v>
      </c>
      <c r="I13" s="2810">
        <v>657</v>
      </c>
      <c r="Q13" s="2811"/>
      <c r="R13" s="2811"/>
      <c r="S13" s="2811"/>
      <c r="T13" s="2811"/>
      <c r="U13" s="2811"/>
      <c r="V13" s="2811"/>
      <c r="W13" s="2811"/>
      <c r="X13" s="2811"/>
    </row>
    <row r="14" spans="1:24" ht="16.5" customHeight="1">
      <c r="A14" s="5810" t="s">
        <v>4083</v>
      </c>
      <c r="B14" s="5810"/>
      <c r="C14" s="5810"/>
      <c r="D14" s="5811"/>
      <c r="E14" s="2812">
        <v>408</v>
      </c>
      <c r="F14" s="2812">
        <v>375</v>
      </c>
      <c r="G14" s="2812">
        <v>330</v>
      </c>
      <c r="H14" s="2812">
        <v>245</v>
      </c>
      <c r="I14" s="2812">
        <v>90</v>
      </c>
      <c r="Q14" s="2812"/>
      <c r="R14" s="2812"/>
      <c r="S14" s="2812"/>
      <c r="T14" s="2812"/>
      <c r="U14" s="2812"/>
      <c r="V14" s="2812"/>
      <c r="W14" s="2812"/>
      <c r="X14" s="2812"/>
    </row>
    <row r="15" spans="1:24" ht="16.5" customHeight="1">
      <c r="A15" s="5810" t="s">
        <v>4084</v>
      </c>
      <c r="B15" s="5810"/>
      <c r="C15" s="5810"/>
      <c r="D15" s="5811"/>
      <c r="E15" s="2813">
        <v>1713</v>
      </c>
      <c r="F15" s="2812">
        <v>1864</v>
      </c>
      <c r="G15" s="2812">
        <v>1854</v>
      </c>
      <c r="H15" s="2812">
        <v>1968</v>
      </c>
      <c r="I15" s="2812">
        <v>1979</v>
      </c>
      <c r="Q15" s="2812"/>
      <c r="R15" s="2812"/>
      <c r="S15" s="2812"/>
      <c r="T15" s="2812"/>
      <c r="U15" s="2812"/>
      <c r="V15" s="2812"/>
      <c r="W15" s="2812"/>
      <c r="X15" s="2812"/>
    </row>
    <row r="16" spans="1:24" ht="16.5" customHeight="1">
      <c r="A16" s="5810" t="s">
        <v>4085</v>
      </c>
      <c r="B16" s="5810"/>
      <c r="C16" s="5810"/>
      <c r="D16" s="5811"/>
      <c r="E16" s="2812">
        <v>2824</v>
      </c>
      <c r="F16" s="2812">
        <v>3172</v>
      </c>
      <c r="G16" s="2812">
        <v>3296</v>
      </c>
      <c r="H16" s="2812">
        <v>3295</v>
      </c>
      <c r="I16" s="2812">
        <v>3450</v>
      </c>
      <c r="Q16" s="2812"/>
      <c r="R16" s="2812"/>
      <c r="S16" s="2812"/>
      <c r="T16" s="2812"/>
      <c r="U16" s="2812"/>
      <c r="V16" s="2812"/>
      <c r="W16" s="2812"/>
      <c r="X16" s="2812"/>
    </row>
    <row r="17" spans="1:27" ht="16.5" customHeight="1">
      <c r="A17" s="5803" t="s">
        <v>4054</v>
      </c>
      <c r="B17" s="5803"/>
      <c r="C17" s="5803"/>
      <c r="D17" s="5804"/>
      <c r="E17" s="2812">
        <v>2116</v>
      </c>
      <c r="F17" s="2812">
        <v>2033</v>
      </c>
      <c r="G17" s="2812">
        <v>2024</v>
      </c>
      <c r="H17" s="2812">
        <v>1903</v>
      </c>
      <c r="I17" s="2812">
        <v>1742</v>
      </c>
      <c r="Q17" s="2812"/>
      <c r="R17" s="2812"/>
      <c r="S17" s="2812"/>
      <c r="T17" s="2812"/>
      <c r="U17" s="2812"/>
      <c r="V17" s="2812"/>
      <c r="W17" s="2812"/>
      <c r="X17" s="2812"/>
    </row>
    <row r="18" spans="1:27" ht="33" customHeight="1">
      <c r="A18" s="5803" t="s">
        <v>4086</v>
      </c>
      <c r="B18" s="5803"/>
      <c r="C18" s="5803"/>
      <c r="D18" s="5804"/>
      <c r="E18" s="2812">
        <v>1259</v>
      </c>
      <c r="F18" s="2812">
        <v>1260</v>
      </c>
      <c r="G18" s="2812">
        <v>1279</v>
      </c>
      <c r="H18" s="2812">
        <v>1270</v>
      </c>
      <c r="I18" s="2812">
        <v>1232</v>
      </c>
      <c r="Q18" s="2812"/>
      <c r="R18" s="2812"/>
      <c r="S18" s="2812"/>
      <c r="T18" s="2812"/>
      <c r="U18" s="2812"/>
      <c r="V18" s="2812"/>
      <c r="W18" s="2812"/>
      <c r="X18" s="2812"/>
    </row>
    <row r="19" spans="1:27" ht="16.5" customHeight="1">
      <c r="A19" s="5803" t="s">
        <v>4087</v>
      </c>
      <c r="B19" s="5803"/>
      <c r="C19" s="5803"/>
      <c r="D19" s="5804"/>
      <c r="E19" s="2812">
        <v>21</v>
      </c>
      <c r="F19" s="2812">
        <v>29</v>
      </c>
      <c r="G19" s="2812">
        <v>12</v>
      </c>
      <c r="H19" s="2812">
        <v>8</v>
      </c>
      <c r="I19" s="2812">
        <v>0</v>
      </c>
      <c r="Q19" s="2812"/>
      <c r="R19" s="2812"/>
      <c r="S19" s="2812"/>
      <c r="T19" s="2812"/>
      <c r="U19" s="2812"/>
      <c r="V19" s="2812"/>
      <c r="W19" s="2812"/>
      <c r="X19" s="2812"/>
    </row>
    <row r="20" spans="1:27" ht="16.5" customHeight="1">
      <c r="A20" s="5803" t="s">
        <v>4088</v>
      </c>
      <c r="B20" s="5803"/>
      <c r="C20" s="5803"/>
      <c r="D20" s="5804"/>
      <c r="E20" s="2812">
        <v>369</v>
      </c>
      <c r="F20" s="2812">
        <v>502</v>
      </c>
      <c r="G20" s="2812">
        <v>520</v>
      </c>
      <c r="H20" s="2812">
        <v>490</v>
      </c>
      <c r="I20" s="2812">
        <v>419</v>
      </c>
      <c r="Q20" s="2812"/>
      <c r="R20" s="2812"/>
      <c r="S20" s="2812"/>
      <c r="T20" s="2812"/>
      <c r="U20" s="2812"/>
      <c r="V20" s="2812"/>
      <c r="W20" s="2812"/>
      <c r="X20" s="2812"/>
    </row>
    <row r="21" spans="1:27" ht="16.5" customHeight="1" thickBot="1">
      <c r="A21" s="5805" t="s">
        <v>4089</v>
      </c>
      <c r="B21" s="5805"/>
      <c r="C21" s="5805"/>
      <c r="D21" s="5806"/>
      <c r="E21" s="2814" t="s">
        <v>356</v>
      </c>
      <c r="F21" s="2814" t="s">
        <v>356</v>
      </c>
      <c r="G21" s="2814" t="s">
        <v>356</v>
      </c>
      <c r="H21" s="2814" t="s">
        <v>356</v>
      </c>
      <c r="I21" s="2814">
        <v>0</v>
      </c>
      <c r="Q21" s="2812"/>
      <c r="R21" s="2812"/>
      <c r="S21" s="2812"/>
      <c r="T21" s="2812"/>
      <c r="U21" s="2812"/>
      <c r="V21" s="2812"/>
      <c r="W21" s="2812"/>
      <c r="X21" s="2812"/>
    </row>
    <row r="22" spans="1:27" ht="15" customHeight="1">
      <c r="A22" s="2815"/>
      <c r="B22" s="2808"/>
      <c r="H22" s="2816"/>
      <c r="I22" s="2736" t="s">
        <v>3974</v>
      </c>
      <c r="N22" s="2808"/>
      <c r="O22" s="2808"/>
      <c r="P22" s="2808"/>
      <c r="Q22" s="2802"/>
      <c r="R22" s="1568"/>
      <c r="S22" s="1568"/>
      <c r="T22" s="1568"/>
      <c r="U22" s="1568"/>
      <c r="V22" s="2802"/>
      <c r="W22" s="2816"/>
      <c r="X22" s="2802"/>
      <c r="Y22" s="2802"/>
    </row>
    <row r="23" spans="1:27" ht="13.5" customHeight="1">
      <c r="A23" s="2796"/>
      <c r="B23" s="2796"/>
      <c r="C23" s="2796"/>
      <c r="D23" s="2796"/>
      <c r="E23" s="2796"/>
      <c r="F23" s="2796"/>
      <c r="G23" s="2796"/>
      <c r="P23" s="2802"/>
      <c r="Q23" s="2802"/>
      <c r="R23" s="2802"/>
      <c r="S23" s="2802"/>
      <c r="T23" s="2802"/>
      <c r="U23" s="2802"/>
      <c r="V23" s="2802"/>
      <c r="W23" s="2802"/>
      <c r="X23" s="2802"/>
      <c r="Y23" s="2802"/>
      <c r="Z23" s="2802"/>
      <c r="AA23" s="2802"/>
    </row>
    <row r="24" spans="1:27" ht="30" customHeight="1">
      <c r="A24" s="2796" t="s">
        <v>4090</v>
      </c>
      <c r="B24" s="2796"/>
      <c r="C24" s="2796"/>
      <c r="D24" s="2796"/>
      <c r="E24" s="2796"/>
      <c r="F24" s="2796"/>
      <c r="G24" s="2796"/>
      <c r="H24" s="2796"/>
      <c r="I24" s="937"/>
      <c r="J24" s="937"/>
      <c r="K24" s="937"/>
    </row>
    <row r="25" spans="1:27" ht="15" customHeight="1" thickBot="1">
      <c r="B25" s="1639"/>
      <c r="C25" s="1639"/>
      <c r="D25" s="1639"/>
      <c r="E25" s="1639"/>
      <c r="F25" s="2798"/>
      <c r="G25" s="2798" t="s">
        <v>4091</v>
      </c>
    </row>
    <row r="26" spans="1:27" ht="18.75" customHeight="1">
      <c r="A26" s="5807" t="s">
        <v>1054</v>
      </c>
      <c r="B26" s="5808"/>
      <c r="C26" s="2739" t="s">
        <v>2434</v>
      </c>
      <c r="D26" s="2739">
        <v>29</v>
      </c>
      <c r="E26" s="2739">
        <v>30</v>
      </c>
      <c r="F26" s="2739" t="s">
        <v>2016</v>
      </c>
      <c r="G26" s="2739">
        <v>2</v>
      </c>
    </row>
    <row r="27" spans="1:27" ht="16.5" customHeight="1">
      <c r="A27" s="2799" t="s">
        <v>4092</v>
      </c>
      <c r="B27" s="2800"/>
      <c r="C27" s="2817">
        <v>1246</v>
      </c>
      <c r="D27" s="2817">
        <v>1246</v>
      </c>
      <c r="E27" s="2817">
        <v>1237</v>
      </c>
      <c r="F27" s="2817">
        <v>1218</v>
      </c>
      <c r="G27" s="2817">
        <v>1194</v>
      </c>
    </row>
    <row r="28" spans="1:27" ht="16.5" customHeight="1">
      <c r="A28" s="2802"/>
      <c r="B28" s="2803" t="s">
        <v>4093</v>
      </c>
      <c r="C28" s="2818">
        <v>332</v>
      </c>
      <c r="D28" s="2804">
        <v>332</v>
      </c>
      <c r="E28" s="2804">
        <v>332</v>
      </c>
      <c r="F28" s="2804">
        <v>332</v>
      </c>
      <c r="G28" s="2804">
        <v>332</v>
      </c>
    </row>
    <row r="29" spans="1:27" ht="16.5" customHeight="1">
      <c r="A29" s="2802"/>
      <c r="B29" s="2803" t="s">
        <v>4094</v>
      </c>
      <c r="C29" s="2804">
        <v>569</v>
      </c>
      <c r="D29" s="2804">
        <v>569</v>
      </c>
      <c r="E29" s="2804">
        <v>569</v>
      </c>
      <c r="F29" s="2804">
        <v>530</v>
      </c>
      <c r="G29" s="2804">
        <v>425</v>
      </c>
    </row>
    <row r="30" spans="1:27" ht="16.5" customHeight="1">
      <c r="A30" s="2802"/>
      <c r="B30" s="2803" t="s">
        <v>4095</v>
      </c>
      <c r="C30" s="2804" t="s">
        <v>356</v>
      </c>
      <c r="D30" s="2804" t="s">
        <v>356</v>
      </c>
      <c r="E30" s="2804" t="s">
        <v>356</v>
      </c>
      <c r="F30" s="2804">
        <v>29</v>
      </c>
      <c r="G30" s="2804">
        <v>125</v>
      </c>
    </row>
    <row r="31" spans="1:27" ht="16.5" customHeight="1">
      <c r="A31" s="2802"/>
      <c r="B31" s="2803" t="s">
        <v>4096</v>
      </c>
      <c r="C31" s="2804">
        <v>60</v>
      </c>
      <c r="D31" s="2804">
        <v>60</v>
      </c>
      <c r="E31" s="2804">
        <v>60</v>
      </c>
      <c r="F31" s="2804">
        <v>60</v>
      </c>
      <c r="G31" s="2804">
        <v>60</v>
      </c>
    </row>
    <row r="32" spans="1:27" ht="33" customHeight="1">
      <c r="A32" s="2802"/>
      <c r="B32" s="2819" t="s">
        <v>4097</v>
      </c>
      <c r="C32" s="2804">
        <v>177</v>
      </c>
      <c r="D32" s="2804">
        <v>177</v>
      </c>
      <c r="E32" s="2804">
        <v>168</v>
      </c>
      <c r="F32" s="2804">
        <v>159</v>
      </c>
      <c r="G32" s="2804">
        <v>144</v>
      </c>
    </row>
    <row r="33" spans="1:7" ht="33" customHeight="1" thickBot="1">
      <c r="A33" s="2820"/>
      <c r="B33" s="2821" t="s">
        <v>4098</v>
      </c>
      <c r="C33" s="2806">
        <v>108</v>
      </c>
      <c r="D33" s="2806">
        <v>108</v>
      </c>
      <c r="E33" s="2806">
        <v>108</v>
      </c>
      <c r="F33" s="2806">
        <v>108</v>
      </c>
      <c r="G33" s="2806">
        <v>108</v>
      </c>
    </row>
    <row r="34" spans="1:7" ht="15" customHeight="1">
      <c r="B34" s="1667"/>
      <c r="C34" s="1667"/>
      <c r="D34" s="1667"/>
      <c r="E34" s="1667"/>
      <c r="F34" s="2736"/>
      <c r="G34" s="2736" t="s">
        <v>3974</v>
      </c>
    </row>
  </sheetData>
  <mergeCells count="17">
    <mergeCell ref="A17:D17"/>
    <mergeCell ref="A3:B3"/>
    <mergeCell ref="A10:I10"/>
    <mergeCell ref="A12:D12"/>
    <mergeCell ref="Q12:R12"/>
    <mergeCell ref="W12:X12"/>
    <mergeCell ref="A13:D13"/>
    <mergeCell ref="A14:D14"/>
    <mergeCell ref="A15:D15"/>
    <mergeCell ref="A16:D16"/>
    <mergeCell ref="S12:T12"/>
    <mergeCell ref="U12:V12"/>
    <mergeCell ref="A18:D18"/>
    <mergeCell ref="A19:D19"/>
    <mergeCell ref="A20:D20"/>
    <mergeCell ref="A21:D21"/>
    <mergeCell ref="A26:B26"/>
  </mergeCells>
  <phoneticPr fontId="2"/>
  <printOptions horizontalCentered="1"/>
  <pageMargins left="0.39370078740157483" right="0.39370078740157483" top="0.59055118110236227" bottom="0.59055118110236227" header="0.11811023622047245" footer="0.11811023622047245"/>
  <pageSetup paperSize="9" firstPageNumber="106" orientation="portrait" r:id="rId1"/>
  <headerFooter alignWithMargins="0">
    <oddFooter>&amp;C&amp;"ＭＳ 明朝,標準"&amp;10&amp;P</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ED1A8-2CA3-4C14-AB30-04AC590E6F0B}">
  <dimension ref="A1:L60"/>
  <sheetViews>
    <sheetView view="pageBreakPreview" topLeftCell="A4" zoomScaleNormal="100" zoomScaleSheetLayoutView="100" workbookViewId="0">
      <selection activeCell="J29" sqref="J29:K29"/>
    </sheetView>
  </sheetViews>
  <sheetFormatPr defaultColWidth="9" defaultRowHeight="13"/>
  <cols>
    <col min="1" max="1" width="29.6328125" style="2830" customWidth="1"/>
    <col min="2" max="2" width="7.453125" style="2830" customWidth="1"/>
    <col min="3" max="5" width="7.453125" style="2830" bestFit="1" customWidth="1"/>
    <col min="6" max="9" width="7.453125" style="2830" customWidth="1"/>
    <col min="10" max="11" width="6.6328125" style="2830" customWidth="1"/>
    <col min="12" max="16384" width="9" style="2830"/>
  </cols>
  <sheetData>
    <row r="1" spans="1:12" s="2791" customFormat="1" ht="30" customHeight="1">
      <c r="A1" s="2822" t="s">
        <v>4099</v>
      </c>
      <c r="B1" s="2822"/>
      <c r="C1" s="2822"/>
      <c r="D1" s="2822"/>
      <c r="E1" s="2823"/>
      <c r="F1" s="2823"/>
      <c r="G1" s="2823"/>
      <c r="H1" s="2823"/>
      <c r="I1" s="2802"/>
      <c r="J1" s="2802"/>
      <c r="K1" s="2802"/>
    </row>
    <row r="2" spans="1:12" s="2826" customFormat="1" ht="13.5" thickBot="1">
      <c r="A2" s="2824"/>
      <c r="B2" s="2825"/>
      <c r="C2" s="2825"/>
      <c r="D2" s="2825"/>
      <c r="E2" s="2825"/>
      <c r="F2" s="2825"/>
      <c r="G2" s="2825"/>
      <c r="H2" s="2798"/>
      <c r="I2" s="2824"/>
      <c r="J2" s="2824"/>
      <c r="K2" s="2798" t="s">
        <v>4100</v>
      </c>
    </row>
    <row r="3" spans="1:12" s="2791" customFormat="1" ht="18.75" customHeight="1">
      <c r="A3" s="2827" t="s">
        <v>3980</v>
      </c>
      <c r="B3" s="5831" t="s">
        <v>4101</v>
      </c>
      <c r="C3" s="5832"/>
      <c r="D3" s="5831">
        <v>29</v>
      </c>
      <c r="E3" s="5832"/>
      <c r="F3" s="5831">
        <v>30</v>
      </c>
      <c r="G3" s="5832"/>
      <c r="H3" s="5831" t="s">
        <v>2016</v>
      </c>
      <c r="I3" s="5832"/>
      <c r="J3" s="5831">
        <v>2</v>
      </c>
      <c r="K3" s="5832"/>
      <c r="L3" s="2802"/>
    </row>
    <row r="4" spans="1:12" ht="16.5" customHeight="1">
      <c r="A4" s="2828" t="s">
        <v>4046</v>
      </c>
      <c r="B4" s="5833">
        <v>13</v>
      </c>
      <c r="C4" s="5833"/>
      <c r="D4" s="5834">
        <v>11</v>
      </c>
      <c r="E4" s="5834"/>
      <c r="F4" s="5835">
        <v>12</v>
      </c>
      <c r="G4" s="5835"/>
      <c r="H4" s="5834">
        <v>12</v>
      </c>
      <c r="I4" s="5834"/>
      <c r="J4" s="5834">
        <v>12</v>
      </c>
      <c r="K4" s="5834"/>
      <c r="L4" s="2829"/>
    </row>
    <row r="5" spans="1:12" ht="16.5" customHeight="1">
      <c r="A5" s="2831" t="s">
        <v>4047</v>
      </c>
      <c r="B5" s="5827">
        <v>2</v>
      </c>
      <c r="C5" s="5827"/>
      <c r="D5" s="5828">
        <v>2</v>
      </c>
      <c r="E5" s="5828"/>
      <c r="F5" s="5829">
        <v>2</v>
      </c>
      <c r="G5" s="5829"/>
      <c r="H5" s="5828">
        <v>2</v>
      </c>
      <c r="I5" s="5828"/>
      <c r="J5" s="5828">
        <v>2</v>
      </c>
      <c r="K5" s="5828"/>
      <c r="L5" s="2829"/>
    </row>
    <row r="6" spans="1:12" ht="16.5" customHeight="1">
      <c r="A6" s="2831" t="s">
        <v>4048</v>
      </c>
      <c r="B6" s="5827">
        <v>33</v>
      </c>
      <c r="C6" s="5827"/>
      <c r="D6" s="5828">
        <v>35</v>
      </c>
      <c r="E6" s="5828"/>
      <c r="F6" s="5829">
        <v>34</v>
      </c>
      <c r="G6" s="5829"/>
      <c r="H6" s="5828">
        <v>33</v>
      </c>
      <c r="I6" s="5828"/>
      <c r="J6" s="5828">
        <v>32</v>
      </c>
      <c r="K6" s="5828"/>
      <c r="L6" s="2829"/>
    </row>
    <row r="7" spans="1:12" ht="16.5" customHeight="1">
      <c r="A7" s="2831" t="s">
        <v>4049</v>
      </c>
      <c r="B7" s="5827">
        <v>20</v>
      </c>
      <c r="C7" s="5827"/>
      <c r="D7" s="5828">
        <v>18</v>
      </c>
      <c r="E7" s="5828"/>
      <c r="F7" s="5829">
        <v>21</v>
      </c>
      <c r="G7" s="5829"/>
      <c r="H7" s="5828">
        <v>21</v>
      </c>
      <c r="I7" s="5828"/>
      <c r="J7" s="5828">
        <v>20</v>
      </c>
      <c r="K7" s="5828"/>
      <c r="L7" s="2829"/>
    </row>
    <row r="8" spans="1:12" ht="16.5" customHeight="1">
      <c r="A8" s="2831" t="s">
        <v>4050</v>
      </c>
      <c r="B8" s="5827">
        <v>15</v>
      </c>
      <c r="C8" s="5827"/>
      <c r="D8" s="5828">
        <v>15</v>
      </c>
      <c r="E8" s="5828"/>
      <c r="F8" s="5829">
        <v>15</v>
      </c>
      <c r="G8" s="5829"/>
      <c r="H8" s="5828">
        <v>15</v>
      </c>
      <c r="I8" s="5828"/>
      <c r="J8" s="5828">
        <v>15</v>
      </c>
      <c r="K8" s="5828"/>
      <c r="L8" s="2829"/>
    </row>
    <row r="9" spans="1:12" ht="16.5" customHeight="1">
      <c r="A9" s="2831" t="s">
        <v>4102</v>
      </c>
      <c r="B9" s="5827">
        <v>8</v>
      </c>
      <c r="C9" s="5827"/>
      <c r="D9" s="5827">
        <v>7</v>
      </c>
      <c r="E9" s="5827"/>
      <c r="F9" s="5827">
        <v>7</v>
      </c>
      <c r="G9" s="5827"/>
      <c r="H9" s="5828">
        <v>7</v>
      </c>
      <c r="I9" s="5828"/>
      <c r="J9" s="5828">
        <v>7</v>
      </c>
      <c r="K9" s="5828"/>
      <c r="L9" s="2829"/>
    </row>
    <row r="10" spans="1:12" ht="16.5" customHeight="1">
      <c r="A10" s="2831" t="s">
        <v>4051</v>
      </c>
      <c r="B10" s="5827">
        <v>28</v>
      </c>
      <c r="C10" s="5827"/>
      <c r="D10" s="5828">
        <v>26</v>
      </c>
      <c r="E10" s="5828"/>
      <c r="F10" s="5829">
        <v>31</v>
      </c>
      <c r="G10" s="5829"/>
      <c r="H10" s="5828">
        <v>31</v>
      </c>
      <c r="I10" s="5828"/>
      <c r="J10" s="5828">
        <v>30</v>
      </c>
      <c r="K10" s="5828"/>
      <c r="L10" s="2829"/>
    </row>
    <row r="11" spans="1:12" ht="16.5" customHeight="1">
      <c r="A11" s="2831" t="s">
        <v>4052</v>
      </c>
      <c r="B11" s="5827">
        <v>10</v>
      </c>
      <c r="C11" s="5827"/>
      <c r="D11" s="5828">
        <v>10</v>
      </c>
      <c r="E11" s="5828"/>
      <c r="F11" s="5829">
        <v>10</v>
      </c>
      <c r="G11" s="5829"/>
      <c r="H11" s="5828">
        <v>10</v>
      </c>
      <c r="I11" s="5828"/>
      <c r="J11" s="5828">
        <v>10</v>
      </c>
      <c r="K11" s="5828"/>
      <c r="L11" s="2829"/>
    </row>
    <row r="12" spans="1:12" ht="16.5" customHeight="1">
      <c r="A12" s="2831" t="s">
        <v>4053</v>
      </c>
      <c r="B12" s="5827">
        <v>6</v>
      </c>
      <c r="C12" s="5827"/>
      <c r="D12" s="5828">
        <v>6</v>
      </c>
      <c r="E12" s="5828"/>
      <c r="F12" s="5829">
        <v>8</v>
      </c>
      <c r="G12" s="5829"/>
      <c r="H12" s="5828">
        <v>8</v>
      </c>
      <c r="I12" s="5828"/>
      <c r="J12" s="5828">
        <v>8</v>
      </c>
      <c r="K12" s="5828"/>
      <c r="L12" s="2829"/>
    </row>
    <row r="13" spans="1:12" ht="16.5" customHeight="1">
      <c r="A13" s="2831" t="s">
        <v>4083</v>
      </c>
      <c r="B13" s="5827">
        <v>4</v>
      </c>
      <c r="C13" s="5827"/>
      <c r="D13" s="5828">
        <v>4</v>
      </c>
      <c r="E13" s="5828"/>
      <c r="F13" s="5829">
        <v>4</v>
      </c>
      <c r="G13" s="5829"/>
      <c r="H13" s="5828">
        <v>2</v>
      </c>
      <c r="I13" s="5828"/>
      <c r="J13" s="5828">
        <v>2</v>
      </c>
      <c r="K13" s="5828"/>
      <c r="L13" s="2829"/>
    </row>
    <row r="14" spans="1:12" ht="16.5" customHeight="1">
      <c r="A14" s="2831" t="s">
        <v>4103</v>
      </c>
      <c r="B14" s="5827">
        <v>12</v>
      </c>
      <c r="C14" s="5827"/>
      <c r="D14" s="5828">
        <v>14</v>
      </c>
      <c r="E14" s="5828"/>
      <c r="F14" s="5829">
        <v>14</v>
      </c>
      <c r="G14" s="5829"/>
      <c r="H14" s="5828">
        <v>14</v>
      </c>
      <c r="I14" s="5828"/>
      <c r="J14" s="5828">
        <v>14</v>
      </c>
      <c r="K14" s="5828"/>
      <c r="L14" s="2829"/>
    </row>
    <row r="15" spans="1:12" ht="16.5" customHeight="1">
      <c r="A15" s="2831" t="s">
        <v>4054</v>
      </c>
      <c r="B15" s="5827">
        <v>12</v>
      </c>
      <c r="C15" s="5827"/>
      <c r="D15" s="5828">
        <v>12</v>
      </c>
      <c r="E15" s="5828"/>
      <c r="F15" s="5829">
        <v>12</v>
      </c>
      <c r="G15" s="5829"/>
      <c r="H15" s="5828">
        <v>12</v>
      </c>
      <c r="I15" s="5828"/>
      <c r="J15" s="5828">
        <v>12</v>
      </c>
      <c r="K15" s="5828"/>
      <c r="L15" s="2829"/>
    </row>
    <row r="16" spans="1:12" ht="16.5" customHeight="1">
      <c r="A16" s="2831" t="s">
        <v>4104</v>
      </c>
      <c r="B16" s="5827">
        <v>5</v>
      </c>
      <c r="C16" s="5827"/>
      <c r="D16" s="5828">
        <v>5</v>
      </c>
      <c r="E16" s="5828"/>
      <c r="F16" s="5829">
        <v>5</v>
      </c>
      <c r="G16" s="5829"/>
      <c r="H16" s="5828">
        <v>5</v>
      </c>
      <c r="I16" s="5828"/>
      <c r="J16" s="5828">
        <v>5</v>
      </c>
      <c r="K16" s="5828"/>
      <c r="L16" s="2829"/>
    </row>
    <row r="17" spans="1:12" ht="16.5" customHeight="1">
      <c r="A17" s="2831" t="s">
        <v>4055</v>
      </c>
      <c r="B17" s="5827">
        <v>2</v>
      </c>
      <c r="C17" s="5827"/>
      <c r="D17" s="5828">
        <v>2</v>
      </c>
      <c r="E17" s="5828"/>
      <c r="F17" s="5829">
        <v>2</v>
      </c>
      <c r="G17" s="5829"/>
      <c r="H17" s="5828">
        <v>2</v>
      </c>
      <c r="I17" s="5828"/>
      <c r="J17" s="5828">
        <v>2</v>
      </c>
      <c r="K17" s="5828"/>
      <c r="L17" s="2829"/>
    </row>
    <row r="18" spans="1:12" ht="16.5" customHeight="1">
      <c r="A18" s="2831" t="s">
        <v>4056</v>
      </c>
      <c r="B18" s="5827">
        <v>78</v>
      </c>
      <c r="C18" s="5827"/>
      <c r="D18" s="5828">
        <v>79</v>
      </c>
      <c r="E18" s="5828"/>
      <c r="F18" s="5829">
        <v>80</v>
      </c>
      <c r="G18" s="5829"/>
      <c r="H18" s="5828">
        <v>77</v>
      </c>
      <c r="I18" s="5828"/>
      <c r="J18" s="5828">
        <v>81</v>
      </c>
      <c r="K18" s="5828"/>
      <c r="L18" s="2829"/>
    </row>
    <row r="19" spans="1:12" ht="16.5" customHeight="1">
      <c r="A19" s="2831" t="s">
        <v>4058</v>
      </c>
      <c r="B19" s="5827">
        <v>1</v>
      </c>
      <c r="C19" s="5827"/>
      <c r="D19" s="5828">
        <v>1</v>
      </c>
      <c r="E19" s="5828"/>
      <c r="F19" s="5829">
        <v>1</v>
      </c>
      <c r="G19" s="5829"/>
      <c r="H19" s="5828">
        <v>1</v>
      </c>
      <c r="I19" s="5828"/>
      <c r="J19" s="5828">
        <v>1</v>
      </c>
      <c r="K19" s="5828"/>
      <c r="L19" s="2829"/>
    </row>
    <row r="20" spans="1:12" ht="16.5" customHeight="1">
      <c r="A20" s="2831" t="s">
        <v>4057</v>
      </c>
      <c r="B20" s="5827">
        <v>15</v>
      </c>
      <c r="C20" s="5827"/>
      <c r="D20" s="5828">
        <v>15</v>
      </c>
      <c r="E20" s="5828"/>
      <c r="F20" s="5829">
        <v>15</v>
      </c>
      <c r="G20" s="5829"/>
      <c r="H20" s="5828">
        <v>16</v>
      </c>
      <c r="I20" s="5828"/>
      <c r="J20" s="5828">
        <v>16</v>
      </c>
      <c r="K20" s="5828"/>
      <c r="L20" s="2829"/>
    </row>
    <row r="21" spans="1:12" ht="16.5" customHeight="1">
      <c r="A21" s="2831" t="s">
        <v>4078</v>
      </c>
      <c r="B21" s="5827">
        <v>5</v>
      </c>
      <c r="C21" s="5827"/>
      <c r="D21" s="5828">
        <v>5</v>
      </c>
      <c r="E21" s="5828"/>
      <c r="F21" s="5829">
        <v>5</v>
      </c>
      <c r="G21" s="5829"/>
      <c r="H21" s="5828">
        <v>5</v>
      </c>
      <c r="I21" s="5828"/>
      <c r="J21" s="5828">
        <v>5</v>
      </c>
      <c r="K21" s="5828"/>
      <c r="L21" s="2829"/>
    </row>
    <row r="22" spans="1:12" ht="16.5" customHeight="1">
      <c r="A22" s="2831" t="s">
        <v>3929</v>
      </c>
      <c r="B22" s="5827">
        <v>6</v>
      </c>
      <c r="C22" s="5827"/>
      <c r="D22" s="5828">
        <v>6</v>
      </c>
      <c r="E22" s="5828"/>
      <c r="F22" s="5829">
        <v>6</v>
      </c>
      <c r="G22" s="5829"/>
      <c r="H22" s="5828">
        <v>6</v>
      </c>
      <c r="I22" s="5828"/>
      <c r="J22" s="5828">
        <v>5</v>
      </c>
      <c r="K22" s="5828"/>
      <c r="L22" s="2829"/>
    </row>
    <row r="23" spans="1:12" ht="16.5" customHeight="1">
      <c r="A23" s="2831" t="s">
        <v>4105</v>
      </c>
      <c r="B23" s="5827">
        <v>1</v>
      </c>
      <c r="C23" s="5827"/>
      <c r="D23" s="5828">
        <v>1</v>
      </c>
      <c r="E23" s="5828"/>
      <c r="F23" s="5829">
        <v>1</v>
      </c>
      <c r="G23" s="5829"/>
      <c r="H23" s="5828" t="s">
        <v>356</v>
      </c>
      <c r="I23" s="5828"/>
      <c r="J23" s="5828" t="s">
        <v>356</v>
      </c>
      <c r="K23" s="5828"/>
      <c r="L23" s="2829"/>
    </row>
    <row r="24" spans="1:12" s="2832" customFormat="1" ht="16.5" customHeight="1">
      <c r="A24" s="2831" t="s">
        <v>4080</v>
      </c>
      <c r="B24" s="5828" t="s">
        <v>356</v>
      </c>
      <c r="C24" s="5828"/>
      <c r="D24" s="5828" t="s">
        <v>356</v>
      </c>
      <c r="E24" s="5828"/>
      <c r="F24" s="5828" t="s">
        <v>356</v>
      </c>
      <c r="G24" s="5828"/>
      <c r="H24" s="5828">
        <v>2</v>
      </c>
      <c r="I24" s="5828"/>
      <c r="J24" s="5828">
        <v>2</v>
      </c>
      <c r="K24" s="5828"/>
      <c r="L24" s="2815"/>
    </row>
    <row r="25" spans="1:12" s="2753" customFormat="1" ht="16.5" customHeight="1">
      <c r="A25" s="2831" t="s">
        <v>4061</v>
      </c>
      <c r="B25" s="5827">
        <v>13</v>
      </c>
      <c r="C25" s="5827"/>
      <c r="D25" s="5828">
        <v>11</v>
      </c>
      <c r="E25" s="5828"/>
      <c r="F25" s="5829" t="s">
        <v>356</v>
      </c>
      <c r="G25" s="5829"/>
      <c r="H25" s="5828" t="s">
        <v>356</v>
      </c>
      <c r="I25" s="5828"/>
      <c r="J25" s="5828" t="s">
        <v>356</v>
      </c>
      <c r="K25" s="5828"/>
      <c r="L25" s="2833"/>
    </row>
    <row r="26" spans="1:12" ht="16.5" customHeight="1">
      <c r="A26" s="2831" t="s">
        <v>4062</v>
      </c>
      <c r="B26" s="5827">
        <v>2</v>
      </c>
      <c r="C26" s="5827"/>
      <c r="D26" s="5828">
        <v>2</v>
      </c>
      <c r="E26" s="5828"/>
      <c r="F26" s="5829">
        <v>2</v>
      </c>
      <c r="G26" s="5829"/>
      <c r="H26" s="5828">
        <v>2</v>
      </c>
      <c r="I26" s="5828"/>
      <c r="J26" s="5828">
        <v>2</v>
      </c>
      <c r="K26" s="5828"/>
      <c r="L26" s="2829"/>
    </row>
    <row r="27" spans="1:12" ht="16.5" customHeight="1">
      <c r="A27" s="2831" t="s">
        <v>4063</v>
      </c>
      <c r="B27" s="5827">
        <v>33</v>
      </c>
      <c r="C27" s="5827"/>
      <c r="D27" s="5828">
        <v>35</v>
      </c>
      <c r="E27" s="5828"/>
      <c r="F27" s="5829">
        <v>33</v>
      </c>
      <c r="G27" s="5829"/>
      <c r="H27" s="5828">
        <v>33</v>
      </c>
      <c r="I27" s="5828"/>
      <c r="J27" s="5828">
        <v>32</v>
      </c>
      <c r="K27" s="5828"/>
      <c r="L27" s="2829"/>
    </row>
    <row r="28" spans="1:12" ht="16.5" customHeight="1">
      <c r="A28" s="2831" t="s">
        <v>4106</v>
      </c>
      <c r="B28" s="5830">
        <v>20</v>
      </c>
      <c r="C28" s="5827"/>
      <c r="D28" s="5828">
        <v>18</v>
      </c>
      <c r="E28" s="5828"/>
      <c r="F28" s="5829">
        <v>21</v>
      </c>
      <c r="G28" s="5829"/>
      <c r="H28" s="5828">
        <v>21</v>
      </c>
      <c r="I28" s="5828"/>
      <c r="J28" s="5828">
        <v>20</v>
      </c>
      <c r="K28" s="5828"/>
      <c r="L28" s="2829"/>
    </row>
    <row r="29" spans="1:12" ht="16.5" customHeight="1">
      <c r="A29" s="2831" t="s">
        <v>4065</v>
      </c>
      <c r="B29" s="5827">
        <v>22</v>
      </c>
      <c r="C29" s="5827"/>
      <c r="D29" s="5828">
        <v>22</v>
      </c>
      <c r="E29" s="5828"/>
      <c r="F29" s="5828" t="s">
        <v>356</v>
      </c>
      <c r="G29" s="5828"/>
      <c r="H29" s="5828" t="s">
        <v>356</v>
      </c>
      <c r="I29" s="5828"/>
      <c r="J29" s="5828" t="s">
        <v>356</v>
      </c>
      <c r="K29" s="5828"/>
      <c r="L29" s="2829"/>
    </row>
    <row r="30" spans="1:12" ht="16.5" customHeight="1">
      <c r="A30" s="2831" t="s">
        <v>4107</v>
      </c>
      <c r="B30" s="5827">
        <v>28</v>
      </c>
      <c r="C30" s="5827"/>
      <c r="D30" s="5828">
        <v>26</v>
      </c>
      <c r="E30" s="5828"/>
      <c r="F30" s="5829">
        <v>31</v>
      </c>
      <c r="G30" s="5829"/>
      <c r="H30" s="5828">
        <v>31</v>
      </c>
      <c r="I30" s="5828"/>
      <c r="J30" s="5828">
        <v>30</v>
      </c>
      <c r="K30" s="5828"/>
      <c r="L30" s="2829"/>
    </row>
    <row r="31" spans="1:12" ht="16.5" customHeight="1">
      <c r="A31" s="2831" t="s">
        <v>4067</v>
      </c>
      <c r="B31" s="5827">
        <v>10</v>
      </c>
      <c r="C31" s="5827"/>
      <c r="D31" s="5828">
        <v>10</v>
      </c>
      <c r="E31" s="5828"/>
      <c r="F31" s="5829">
        <v>10</v>
      </c>
      <c r="G31" s="5829"/>
      <c r="H31" s="5828">
        <v>10</v>
      </c>
      <c r="I31" s="5828"/>
      <c r="J31" s="5828">
        <v>10</v>
      </c>
      <c r="K31" s="5828"/>
      <c r="L31" s="2829"/>
    </row>
    <row r="32" spans="1:12" ht="16.5" customHeight="1">
      <c r="A32" s="2831" t="s">
        <v>4068</v>
      </c>
      <c r="B32" s="5827">
        <v>6</v>
      </c>
      <c r="C32" s="5827"/>
      <c r="D32" s="5828">
        <v>6</v>
      </c>
      <c r="E32" s="5828"/>
      <c r="F32" s="5829">
        <v>8</v>
      </c>
      <c r="G32" s="5829"/>
      <c r="H32" s="5828">
        <v>8</v>
      </c>
      <c r="I32" s="5828"/>
      <c r="J32" s="5828">
        <v>8</v>
      </c>
      <c r="K32" s="5828"/>
      <c r="L32" s="2829"/>
    </row>
    <row r="33" spans="1:12" ht="16.5" customHeight="1">
      <c r="A33" s="2831" t="s">
        <v>4087</v>
      </c>
      <c r="B33" s="5827">
        <v>4</v>
      </c>
      <c r="C33" s="5827"/>
      <c r="D33" s="5828">
        <v>4</v>
      </c>
      <c r="E33" s="5828"/>
      <c r="F33" s="5829">
        <v>4</v>
      </c>
      <c r="G33" s="5829"/>
      <c r="H33" s="5828">
        <v>2</v>
      </c>
      <c r="I33" s="5828"/>
      <c r="J33" s="5828">
        <v>2</v>
      </c>
      <c r="K33" s="5828"/>
      <c r="L33" s="2829"/>
    </row>
    <row r="34" spans="1:12" ht="16.5" customHeight="1">
      <c r="A34" s="2831" t="s">
        <v>4088</v>
      </c>
      <c r="B34" s="5827">
        <v>12</v>
      </c>
      <c r="C34" s="5827"/>
      <c r="D34" s="5828">
        <v>14</v>
      </c>
      <c r="E34" s="5828"/>
      <c r="F34" s="5829">
        <v>14</v>
      </c>
      <c r="G34" s="5829"/>
      <c r="H34" s="5828">
        <v>14</v>
      </c>
      <c r="I34" s="5828"/>
      <c r="J34" s="5828">
        <v>14</v>
      </c>
      <c r="K34" s="5828"/>
      <c r="L34" s="2829"/>
    </row>
    <row r="35" spans="1:12" ht="16.5" customHeight="1">
      <c r="A35" s="2831" t="s">
        <v>4108</v>
      </c>
      <c r="B35" s="5827">
        <v>12</v>
      </c>
      <c r="C35" s="5827"/>
      <c r="D35" s="5828">
        <v>12</v>
      </c>
      <c r="E35" s="5828"/>
      <c r="F35" s="5829">
        <v>12</v>
      </c>
      <c r="G35" s="5829"/>
      <c r="H35" s="5828">
        <v>12</v>
      </c>
      <c r="I35" s="5828"/>
      <c r="J35" s="5828">
        <v>12</v>
      </c>
      <c r="K35" s="5828"/>
      <c r="L35" s="2829"/>
    </row>
    <row r="36" spans="1:12" ht="16.5" customHeight="1">
      <c r="A36" s="2831" t="s">
        <v>4109</v>
      </c>
      <c r="B36" s="5827">
        <v>2</v>
      </c>
      <c r="C36" s="5827"/>
      <c r="D36" s="5828">
        <v>2</v>
      </c>
      <c r="E36" s="5828"/>
      <c r="F36" s="5829">
        <v>2</v>
      </c>
      <c r="G36" s="5829"/>
      <c r="H36" s="5828">
        <v>2</v>
      </c>
      <c r="I36" s="5828"/>
      <c r="J36" s="5828">
        <v>2</v>
      </c>
      <c r="K36" s="5828"/>
      <c r="L36" s="2829"/>
    </row>
    <row r="37" spans="1:12" s="2835" customFormat="1" ht="16.5" customHeight="1">
      <c r="A37" s="2831" t="s">
        <v>4070</v>
      </c>
      <c r="B37" s="5827">
        <v>77</v>
      </c>
      <c r="C37" s="5827"/>
      <c r="D37" s="5828">
        <v>78</v>
      </c>
      <c r="E37" s="5828"/>
      <c r="F37" s="5829">
        <v>79</v>
      </c>
      <c r="G37" s="5829"/>
      <c r="H37" s="5828">
        <v>76</v>
      </c>
      <c r="I37" s="5828"/>
      <c r="J37" s="5828">
        <v>80</v>
      </c>
      <c r="K37" s="5828"/>
      <c r="L37" s="2834"/>
    </row>
    <row r="38" spans="1:12" s="2835" customFormat="1" ht="16.5" customHeight="1">
      <c r="A38" s="2831" t="s">
        <v>4072</v>
      </c>
      <c r="B38" s="5827">
        <v>2</v>
      </c>
      <c r="C38" s="5827"/>
      <c r="D38" s="5828">
        <v>1</v>
      </c>
      <c r="E38" s="5828"/>
      <c r="F38" s="5829">
        <v>1</v>
      </c>
      <c r="G38" s="5829"/>
      <c r="H38" s="5828">
        <v>1</v>
      </c>
      <c r="I38" s="5828"/>
      <c r="J38" s="5828">
        <v>1</v>
      </c>
      <c r="K38" s="5828"/>
      <c r="L38" s="2834"/>
    </row>
    <row r="39" spans="1:12" ht="16.5" customHeight="1">
      <c r="A39" s="2831" t="s">
        <v>4110</v>
      </c>
      <c r="B39" s="5827">
        <v>1</v>
      </c>
      <c r="C39" s="5827">
        <v>1</v>
      </c>
      <c r="D39" s="5828">
        <v>1</v>
      </c>
      <c r="E39" s="5828"/>
      <c r="F39" s="5829">
        <v>1</v>
      </c>
      <c r="G39" s="5829"/>
      <c r="H39" s="5828">
        <v>1</v>
      </c>
      <c r="I39" s="5828"/>
      <c r="J39" s="5828">
        <v>1</v>
      </c>
      <c r="K39" s="5828"/>
      <c r="L39" s="2829"/>
    </row>
    <row r="40" spans="1:12" ht="16.5" customHeight="1">
      <c r="A40" s="2831" t="s">
        <v>4111</v>
      </c>
      <c r="B40" s="5827">
        <v>23</v>
      </c>
      <c r="C40" s="5827">
        <v>1</v>
      </c>
      <c r="D40" s="5828">
        <v>22</v>
      </c>
      <c r="E40" s="5828"/>
      <c r="F40" s="5829">
        <v>23</v>
      </c>
      <c r="G40" s="5829"/>
      <c r="H40" s="5828">
        <v>24</v>
      </c>
      <c r="I40" s="5828"/>
      <c r="J40" s="5828">
        <v>24</v>
      </c>
      <c r="K40" s="5828"/>
      <c r="L40" s="2829"/>
    </row>
    <row r="41" spans="1:12" ht="16.5" customHeight="1" thickBot="1">
      <c r="A41" s="2836" t="s">
        <v>4112</v>
      </c>
      <c r="B41" s="5822">
        <v>13</v>
      </c>
      <c r="C41" s="5822">
        <v>1</v>
      </c>
      <c r="D41" s="5823">
        <v>11</v>
      </c>
      <c r="E41" s="5823"/>
      <c r="F41" s="5824">
        <v>11</v>
      </c>
      <c r="G41" s="5824"/>
      <c r="H41" s="5823">
        <v>11</v>
      </c>
      <c r="I41" s="5823"/>
      <c r="J41" s="5823">
        <v>11</v>
      </c>
      <c r="K41" s="5823"/>
      <c r="L41" s="2829"/>
    </row>
    <row r="42" spans="1:12">
      <c r="A42" s="2837" t="s">
        <v>4113</v>
      </c>
      <c r="B42" s="2815"/>
      <c r="C42" s="2815"/>
      <c r="D42" s="2815"/>
      <c r="E42" s="2815"/>
      <c r="G42" s="2838"/>
      <c r="H42" s="2816"/>
      <c r="J42" s="2829"/>
      <c r="K42" s="2816" t="s">
        <v>4114</v>
      </c>
    </row>
    <row r="43" spans="1:12" s="2753" customFormat="1" ht="24" customHeight="1">
      <c r="A43" s="2839"/>
      <c r="B43" s="5825"/>
      <c r="C43" s="5826"/>
      <c r="D43" s="5825"/>
      <c r="E43" s="5826"/>
      <c r="F43" s="5825"/>
      <c r="G43" s="5826"/>
      <c r="H43" s="5825"/>
      <c r="I43" s="5826"/>
      <c r="J43" s="5825"/>
      <c r="K43" s="5825"/>
    </row>
    <row r="44" spans="1:12" s="2753" customFormat="1" ht="30" customHeight="1">
      <c r="A44" s="2840" t="s">
        <v>4115</v>
      </c>
      <c r="B44" s="2840"/>
      <c r="C44" s="2840"/>
      <c r="D44" s="2840"/>
      <c r="E44" s="2840"/>
      <c r="F44" s="2841"/>
      <c r="G44" s="2841"/>
      <c r="H44" s="2841"/>
      <c r="I44" s="2841"/>
      <c r="J44" s="2841"/>
      <c r="K44" s="2841"/>
    </row>
    <row r="45" spans="1:12" s="2845" customFormat="1" ht="18" customHeight="1" thickBot="1">
      <c r="A45" s="2842"/>
      <c r="B45" s="2842"/>
      <c r="C45" s="2842"/>
      <c r="D45" s="2842"/>
      <c r="E45" s="2842"/>
      <c r="F45" s="2842"/>
      <c r="G45" s="2842"/>
      <c r="H45" s="2842"/>
      <c r="I45" s="2842"/>
      <c r="J45" s="2843"/>
      <c r="K45" s="2844" t="s">
        <v>3893</v>
      </c>
    </row>
    <row r="46" spans="1:12" s="2753" customFormat="1" ht="18.75" customHeight="1">
      <c r="A46" s="5814" t="s">
        <v>1054</v>
      </c>
      <c r="B46" s="5816" t="s">
        <v>4116</v>
      </c>
      <c r="C46" s="5818" t="s">
        <v>4117</v>
      </c>
      <c r="D46" s="5819"/>
      <c r="E46" s="5818" t="s">
        <v>4118</v>
      </c>
      <c r="F46" s="5820"/>
      <c r="G46" s="5820"/>
      <c r="H46" s="5820"/>
      <c r="I46" s="5820"/>
      <c r="J46" s="5820"/>
      <c r="K46" s="5820"/>
    </row>
    <row r="47" spans="1:12" s="2753" customFormat="1" ht="18.75" customHeight="1">
      <c r="A47" s="5815"/>
      <c r="B47" s="5817"/>
      <c r="C47" s="2846" t="s">
        <v>4119</v>
      </c>
      <c r="D47" s="2846" t="s">
        <v>483</v>
      </c>
      <c r="E47" s="2847" t="s">
        <v>838</v>
      </c>
      <c r="F47" s="2847" t="s">
        <v>4120</v>
      </c>
      <c r="G47" s="2847" t="s">
        <v>4121</v>
      </c>
      <c r="H47" s="2847" t="s">
        <v>4122</v>
      </c>
      <c r="I47" s="2847" t="s">
        <v>4123</v>
      </c>
      <c r="J47" s="2847" t="s">
        <v>4124</v>
      </c>
      <c r="K47" s="2848" t="s">
        <v>4125</v>
      </c>
    </row>
    <row r="48" spans="1:12" s="2852" customFormat="1" ht="16.5" customHeight="1">
      <c r="A48" s="2849" t="s">
        <v>4126</v>
      </c>
      <c r="B48" s="2850">
        <v>21</v>
      </c>
      <c r="C48" s="2850">
        <v>257</v>
      </c>
      <c r="D48" s="2850">
        <v>94</v>
      </c>
      <c r="E48" s="2850">
        <v>1284</v>
      </c>
      <c r="F48" s="2850">
        <v>31</v>
      </c>
      <c r="G48" s="2850">
        <v>198</v>
      </c>
      <c r="H48" s="2850">
        <v>262</v>
      </c>
      <c r="I48" s="2850">
        <v>237</v>
      </c>
      <c r="J48" s="2850">
        <v>267</v>
      </c>
      <c r="K48" s="2850">
        <v>289</v>
      </c>
      <c r="L48" s="2851"/>
    </row>
    <row r="49" spans="1:12" s="2835" customFormat="1" ht="16.5" customHeight="1">
      <c r="A49" s="2853" t="s">
        <v>4127</v>
      </c>
      <c r="B49" s="2850">
        <v>12</v>
      </c>
      <c r="C49" s="2854">
        <v>124</v>
      </c>
      <c r="D49" s="2854">
        <v>37</v>
      </c>
      <c r="E49" s="2850">
        <v>545</v>
      </c>
      <c r="F49" s="2855">
        <v>6</v>
      </c>
      <c r="G49" s="2855">
        <v>66</v>
      </c>
      <c r="H49" s="2855">
        <v>112</v>
      </c>
      <c r="I49" s="2855">
        <v>96</v>
      </c>
      <c r="J49" s="2855">
        <v>135</v>
      </c>
      <c r="K49" s="2855">
        <v>130</v>
      </c>
    </row>
    <row r="50" spans="1:12" s="2835" customFormat="1" ht="18.75" customHeight="1" thickBot="1">
      <c r="A50" s="2856" t="s">
        <v>4128</v>
      </c>
      <c r="B50" s="2857">
        <v>9</v>
      </c>
      <c r="C50" s="2858">
        <v>133</v>
      </c>
      <c r="D50" s="2858">
        <v>57</v>
      </c>
      <c r="E50" s="2857">
        <v>739</v>
      </c>
      <c r="F50" s="2859">
        <v>25</v>
      </c>
      <c r="G50" s="2859">
        <v>132</v>
      </c>
      <c r="H50" s="2859">
        <v>150</v>
      </c>
      <c r="I50" s="2859">
        <v>141</v>
      </c>
      <c r="J50" s="2859">
        <v>132</v>
      </c>
      <c r="K50" s="2859">
        <v>159</v>
      </c>
    </row>
    <row r="51" spans="1:12" s="2845" customFormat="1" ht="12">
      <c r="A51" s="2860"/>
      <c r="B51" s="2860"/>
      <c r="C51" s="2860"/>
      <c r="D51" s="2860"/>
      <c r="E51" s="2860"/>
      <c r="F51" s="2860"/>
      <c r="G51" s="2860"/>
      <c r="H51" s="2860"/>
      <c r="I51" s="2860"/>
      <c r="J51" s="2860"/>
      <c r="K51" s="2861" t="s">
        <v>4129</v>
      </c>
    </row>
    <row r="52" spans="1:12">
      <c r="A52" s="2862"/>
      <c r="B52" s="2862"/>
      <c r="C52" s="2862"/>
      <c r="D52" s="2862"/>
      <c r="E52" s="2862"/>
      <c r="F52" s="2862"/>
      <c r="G52" s="2862"/>
      <c r="H52" s="2862"/>
      <c r="I52" s="2862"/>
      <c r="J52" s="2862"/>
      <c r="K52" s="2862"/>
    </row>
    <row r="53" spans="1:12">
      <c r="A53" s="2862"/>
      <c r="B53" s="2862"/>
      <c r="C53" s="2862"/>
      <c r="D53" s="2862"/>
      <c r="E53" s="2862"/>
      <c r="F53" s="2862"/>
      <c r="G53" s="2862"/>
      <c r="H53" s="2862"/>
      <c r="I53" s="2862"/>
      <c r="J53" s="2862"/>
      <c r="K53" s="2862"/>
    </row>
    <row r="54" spans="1:12" ht="16.5">
      <c r="A54" s="2840" t="s">
        <v>4130</v>
      </c>
      <c r="B54" s="2840"/>
      <c r="C54" s="2840"/>
      <c r="D54" s="2840"/>
      <c r="E54" s="2840"/>
      <c r="F54" s="2841"/>
      <c r="G54" s="2841"/>
      <c r="H54" s="2841"/>
      <c r="I54" s="2841"/>
      <c r="J54" s="2841"/>
      <c r="K54" s="2841"/>
    </row>
    <row r="55" spans="1:12" ht="13.5" thickBot="1">
      <c r="A55" s="2842"/>
      <c r="B55" s="2860"/>
      <c r="C55" s="2860"/>
      <c r="D55" s="2860"/>
      <c r="E55" s="2860"/>
      <c r="F55" s="2860"/>
      <c r="G55" s="2860"/>
      <c r="H55" s="2860"/>
      <c r="I55" s="2842"/>
      <c r="J55" s="2843"/>
      <c r="K55" s="2844" t="s">
        <v>3893</v>
      </c>
    </row>
    <row r="56" spans="1:12" s="2791" customFormat="1" ht="18.75" customHeight="1">
      <c r="A56" s="5821" t="s">
        <v>1054</v>
      </c>
      <c r="B56" s="5816" t="s">
        <v>4116</v>
      </c>
      <c r="C56" s="5818" t="s">
        <v>4117</v>
      </c>
      <c r="D56" s="5819"/>
      <c r="E56" s="5818" t="s">
        <v>4118</v>
      </c>
      <c r="F56" s="5820"/>
      <c r="G56" s="5820"/>
      <c r="H56" s="5820"/>
      <c r="I56" s="5820"/>
      <c r="J56" s="5820"/>
      <c r="K56" s="5820"/>
      <c r="L56" s="2802"/>
    </row>
    <row r="57" spans="1:12" s="2791" customFormat="1" ht="18.75" customHeight="1">
      <c r="A57" s="5815"/>
      <c r="B57" s="5817"/>
      <c r="C57" s="2846" t="s">
        <v>4119</v>
      </c>
      <c r="D57" s="2846" t="s">
        <v>483</v>
      </c>
      <c r="E57" s="2847" t="s">
        <v>838</v>
      </c>
      <c r="F57" s="2847" t="s">
        <v>4120</v>
      </c>
      <c r="G57" s="2847" t="s">
        <v>4121</v>
      </c>
      <c r="H57" s="2847" t="s">
        <v>4122</v>
      </c>
      <c r="I57" s="2847" t="s">
        <v>4123</v>
      </c>
      <c r="J57" s="2847" t="s">
        <v>4124</v>
      </c>
      <c r="K57" s="2848" t="s">
        <v>4125</v>
      </c>
      <c r="L57" s="2802"/>
    </row>
    <row r="58" spans="1:12" ht="16.5" customHeight="1">
      <c r="A58" s="2849" t="s">
        <v>4126</v>
      </c>
      <c r="B58" s="2850">
        <v>5</v>
      </c>
      <c r="C58" s="2863">
        <v>107</v>
      </c>
      <c r="D58" s="2863">
        <v>26</v>
      </c>
      <c r="E58" s="2850">
        <v>613</v>
      </c>
      <c r="F58" s="2850">
        <v>17</v>
      </c>
      <c r="G58" s="2850">
        <v>97</v>
      </c>
      <c r="H58" s="2850">
        <v>118</v>
      </c>
      <c r="I58" s="2850">
        <v>123</v>
      </c>
      <c r="J58" s="2850">
        <v>135</v>
      </c>
      <c r="K58" s="2850">
        <v>123</v>
      </c>
      <c r="L58" s="2829"/>
    </row>
    <row r="59" spans="1:12" ht="16.5" customHeight="1" thickBot="1">
      <c r="A59" s="2856" t="s">
        <v>4131</v>
      </c>
      <c r="B59" s="2857">
        <v>5</v>
      </c>
      <c r="C59" s="2858">
        <v>107</v>
      </c>
      <c r="D59" s="2858">
        <v>26</v>
      </c>
      <c r="E59" s="2857">
        <v>613</v>
      </c>
      <c r="F59" s="2859">
        <v>17</v>
      </c>
      <c r="G59" s="2859">
        <v>97</v>
      </c>
      <c r="H59" s="2859">
        <v>118</v>
      </c>
      <c r="I59" s="2859">
        <v>123</v>
      </c>
      <c r="J59" s="2859">
        <v>135</v>
      </c>
      <c r="K59" s="2859">
        <v>123</v>
      </c>
      <c r="L59" s="2829"/>
    </row>
    <row r="60" spans="1:12">
      <c r="A60" s="2860"/>
      <c r="B60" s="2860"/>
      <c r="C60" s="2860"/>
      <c r="D60" s="2860"/>
      <c r="E60" s="2860"/>
      <c r="F60" s="2860"/>
      <c r="G60" s="2860"/>
      <c r="H60" s="2860"/>
      <c r="I60" s="2860"/>
      <c r="J60" s="2860"/>
      <c r="K60" s="2864" t="s">
        <v>4129</v>
      </c>
    </row>
  </sheetData>
  <mergeCells count="208">
    <mergeCell ref="B3:C3"/>
    <mergeCell ref="D3:E3"/>
    <mergeCell ref="F3:G3"/>
    <mergeCell ref="H3:I3"/>
    <mergeCell ref="J3:K3"/>
    <mergeCell ref="B4:C4"/>
    <mergeCell ref="D4:E4"/>
    <mergeCell ref="F4:G4"/>
    <mergeCell ref="H4:I4"/>
    <mergeCell ref="J4:K4"/>
    <mergeCell ref="B5:C5"/>
    <mergeCell ref="D5:E5"/>
    <mergeCell ref="F5:G5"/>
    <mergeCell ref="H5:I5"/>
    <mergeCell ref="J5:K5"/>
    <mergeCell ref="B6:C6"/>
    <mergeCell ref="D6:E6"/>
    <mergeCell ref="F6:G6"/>
    <mergeCell ref="H6:I6"/>
    <mergeCell ref="J6:K6"/>
    <mergeCell ref="B7:C7"/>
    <mergeCell ref="D7:E7"/>
    <mergeCell ref="F7:G7"/>
    <mergeCell ref="H7:I7"/>
    <mergeCell ref="J7:K7"/>
    <mergeCell ref="B8:C8"/>
    <mergeCell ref="D8:E8"/>
    <mergeCell ref="F8:G8"/>
    <mergeCell ref="H8:I8"/>
    <mergeCell ref="J8:K8"/>
    <mergeCell ref="B9:C9"/>
    <mergeCell ref="D9:E9"/>
    <mergeCell ref="F9:G9"/>
    <mergeCell ref="H9:I9"/>
    <mergeCell ref="J9:K9"/>
    <mergeCell ref="B10:C10"/>
    <mergeCell ref="D10:E10"/>
    <mergeCell ref="F10:G10"/>
    <mergeCell ref="H10:I10"/>
    <mergeCell ref="J10:K10"/>
    <mergeCell ref="B11:C11"/>
    <mergeCell ref="D11:E11"/>
    <mergeCell ref="F11:G11"/>
    <mergeCell ref="H11:I11"/>
    <mergeCell ref="J11:K11"/>
    <mergeCell ref="B12:C12"/>
    <mergeCell ref="D12:E12"/>
    <mergeCell ref="F12:G12"/>
    <mergeCell ref="H12:I12"/>
    <mergeCell ref="J12:K12"/>
    <mergeCell ref="B13:C13"/>
    <mergeCell ref="D13:E13"/>
    <mergeCell ref="F13:G13"/>
    <mergeCell ref="H13:I13"/>
    <mergeCell ref="J13:K13"/>
    <mergeCell ref="B14:C14"/>
    <mergeCell ref="D14:E14"/>
    <mergeCell ref="F14:G14"/>
    <mergeCell ref="H14:I14"/>
    <mergeCell ref="J14:K14"/>
    <mergeCell ref="B15:C15"/>
    <mergeCell ref="D15:E15"/>
    <mergeCell ref="F15:G15"/>
    <mergeCell ref="H15:I15"/>
    <mergeCell ref="J15:K15"/>
    <mergeCell ref="B16:C16"/>
    <mergeCell ref="D16:E16"/>
    <mergeCell ref="F16:G16"/>
    <mergeCell ref="H16:I16"/>
    <mergeCell ref="J16:K16"/>
    <mergeCell ref="B17:C17"/>
    <mergeCell ref="D17:E17"/>
    <mergeCell ref="F17:G17"/>
    <mergeCell ref="H17:I17"/>
    <mergeCell ref="J17:K17"/>
    <mergeCell ref="B18:C18"/>
    <mergeCell ref="D18:E18"/>
    <mergeCell ref="F18:G18"/>
    <mergeCell ref="H18:I18"/>
    <mergeCell ref="J18:K18"/>
    <mergeCell ref="B19:C19"/>
    <mergeCell ref="D19:E19"/>
    <mergeCell ref="F19:G19"/>
    <mergeCell ref="H19:I19"/>
    <mergeCell ref="J19:K19"/>
    <mergeCell ref="B20:C20"/>
    <mergeCell ref="D20:E20"/>
    <mergeCell ref="F20:G20"/>
    <mergeCell ref="H20:I20"/>
    <mergeCell ref="J20:K20"/>
    <mergeCell ref="B21:C21"/>
    <mergeCell ref="D21:E21"/>
    <mergeCell ref="F21:G21"/>
    <mergeCell ref="H21:I21"/>
    <mergeCell ref="J21:K21"/>
    <mergeCell ref="B22:C22"/>
    <mergeCell ref="D22:E22"/>
    <mergeCell ref="F22:G22"/>
    <mergeCell ref="H22:I22"/>
    <mergeCell ref="J22:K22"/>
    <mergeCell ref="B23:C23"/>
    <mergeCell ref="D23:E23"/>
    <mergeCell ref="F23:G23"/>
    <mergeCell ref="H23:I23"/>
    <mergeCell ref="J23:K23"/>
    <mergeCell ref="B24:C24"/>
    <mergeCell ref="D24:E24"/>
    <mergeCell ref="F24:G24"/>
    <mergeCell ref="H24:I24"/>
    <mergeCell ref="J24:K24"/>
    <mergeCell ref="B25:C25"/>
    <mergeCell ref="D25:E25"/>
    <mergeCell ref="F25:G25"/>
    <mergeCell ref="H25:I25"/>
    <mergeCell ref="J25:K25"/>
    <mergeCell ref="B26:C26"/>
    <mergeCell ref="D26:E26"/>
    <mergeCell ref="F26:G26"/>
    <mergeCell ref="H26:I26"/>
    <mergeCell ref="J26:K26"/>
    <mergeCell ref="B27:C27"/>
    <mergeCell ref="D27:E27"/>
    <mergeCell ref="F27:G27"/>
    <mergeCell ref="H27:I27"/>
    <mergeCell ref="J27:K27"/>
    <mergeCell ref="B28:C28"/>
    <mergeCell ref="D28:E28"/>
    <mergeCell ref="F28:G28"/>
    <mergeCell ref="H28:I28"/>
    <mergeCell ref="J28:K28"/>
    <mergeCell ref="B29:C29"/>
    <mergeCell ref="D29:E29"/>
    <mergeCell ref="F29:G29"/>
    <mergeCell ref="H29:I29"/>
    <mergeCell ref="J29:K29"/>
    <mergeCell ref="B30:C30"/>
    <mergeCell ref="D30:E30"/>
    <mergeCell ref="F30:G30"/>
    <mergeCell ref="H30:I30"/>
    <mergeCell ref="J30:K30"/>
    <mergeCell ref="B31:C31"/>
    <mergeCell ref="D31:E31"/>
    <mergeCell ref="F31:G31"/>
    <mergeCell ref="H31:I31"/>
    <mergeCell ref="J31:K31"/>
    <mergeCell ref="B32:C32"/>
    <mergeCell ref="D32:E32"/>
    <mergeCell ref="F32:G32"/>
    <mergeCell ref="H32:I32"/>
    <mergeCell ref="J32:K32"/>
    <mergeCell ref="B33:C33"/>
    <mergeCell ref="D33:E33"/>
    <mergeCell ref="F33:G33"/>
    <mergeCell ref="H33:I33"/>
    <mergeCell ref="J33:K33"/>
    <mergeCell ref="B34:C34"/>
    <mergeCell ref="D34:E34"/>
    <mergeCell ref="F34:G34"/>
    <mergeCell ref="H34:I34"/>
    <mergeCell ref="J34:K34"/>
    <mergeCell ref="B35:C35"/>
    <mergeCell ref="D35:E35"/>
    <mergeCell ref="F35:G35"/>
    <mergeCell ref="H35:I35"/>
    <mergeCell ref="J35:K35"/>
    <mergeCell ref="B36:C36"/>
    <mergeCell ref="D36:E36"/>
    <mergeCell ref="F36:G36"/>
    <mergeCell ref="H36:I36"/>
    <mergeCell ref="J36:K36"/>
    <mergeCell ref="B37:C37"/>
    <mergeCell ref="D37:E37"/>
    <mergeCell ref="F37:G37"/>
    <mergeCell ref="H37:I37"/>
    <mergeCell ref="J37:K37"/>
    <mergeCell ref="B38:C38"/>
    <mergeCell ref="D38:E38"/>
    <mergeCell ref="F38:G38"/>
    <mergeCell ref="H38:I38"/>
    <mergeCell ref="J38:K38"/>
    <mergeCell ref="B39:C39"/>
    <mergeCell ref="D39:E39"/>
    <mergeCell ref="F39:G39"/>
    <mergeCell ref="H39:I39"/>
    <mergeCell ref="J39:K39"/>
    <mergeCell ref="B40:C40"/>
    <mergeCell ref="D40:E40"/>
    <mergeCell ref="F40:G40"/>
    <mergeCell ref="H40:I40"/>
    <mergeCell ref="J40:K40"/>
    <mergeCell ref="A46:A47"/>
    <mergeCell ref="B46:B47"/>
    <mergeCell ref="C46:D46"/>
    <mergeCell ref="E46:K46"/>
    <mergeCell ref="A56:A57"/>
    <mergeCell ref="B56:B57"/>
    <mergeCell ref="C56:D56"/>
    <mergeCell ref="E56:K56"/>
    <mergeCell ref="B41:C41"/>
    <mergeCell ref="D41:E41"/>
    <mergeCell ref="F41:G41"/>
    <mergeCell ref="H41:I41"/>
    <mergeCell ref="J41:K41"/>
    <mergeCell ref="B43:C43"/>
    <mergeCell ref="D43:E43"/>
    <mergeCell ref="F43:G43"/>
    <mergeCell ref="H43:I43"/>
    <mergeCell ref="J43:K43"/>
  </mergeCells>
  <phoneticPr fontId="2"/>
  <printOptions horizontalCentered="1"/>
  <pageMargins left="0.39370078740157483" right="0.39370078740157483" top="0.59055118110236227" bottom="0.59055118110236227" header="0.11811023622047245" footer="0.11811023622047245"/>
  <pageSetup paperSize="9" scale="95" firstPageNumber="107" orientation="portrait" r:id="rId1"/>
  <headerFooter alignWithMargins="0">
    <oddFooter>&amp;C&amp;"ＭＳ 明朝,標準"&amp;10&amp;P</oddFooter>
  </headerFooter>
  <rowBreaks count="1" manualBreakCount="1">
    <brk id="43" max="10" man="1"/>
  </rowBreaks>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82602-8260-4EB1-9AA0-0BE5FB59BC4A}">
  <dimension ref="A1:G37"/>
  <sheetViews>
    <sheetView view="pageBreakPreview" topLeftCell="A19" zoomScaleNormal="100" zoomScaleSheetLayoutView="100" workbookViewId="0">
      <selection activeCell="K30" sqref="K30"/>
    </sheetView>
  </sheetViews>
  <sheetFormatPr defaultColWidth="9" defaultRowHeight="13"/>
  <cols>
    <col min="1" max="1" width="21.1796875" style="2876" customWidth="1"/>
    <col min="2" max="7" width="11.1796875" style="2876" customWidth="1"/>
    <col min="8" max="16384" width="9" style="2876"/>
  </cols>
  <sheetData>
    <row r="1" spans="1:6" s="2866" customFormat="1" ht="30" customHeight="1">
      <c r="A1" s="2865" t="s">
        <v>4132</v>
      </c>
      <c r="B1" s="2865"/>
      <c r="C1" s="2865"/>
      <c r="D1" s="2865"/>
      <c r="E1" s="2865"/>
      <c r="F1" s="2865"/>
    </row>
    <row r="2" spans="1:6" s="2867" customFormat="1" ht="15" customHeight="1" thickBot="1">
      <c r="B2" s="2868"/>
      <c r="C2" s="2868"/>
      <c r="D2" s="2868"/>
      <c r="E2" s="2868"/>
      <c r="F2" s="2869" t="s">
        <v>3138</v>
      </c>
    </row>
    <row r="3" spans="1:6" s="2866" customFormat="1" ht="18.75" customHeight="1">
      <c r="A3" s="2870" t="s">
        <v>2365</v>
      </c>
      <c r="B3" s="2870" t="s">
        <v>3234</v>
      </c>
      <c r="C3" s="2871">
        <v>29</v>
      </c>
      <c r="D3" s="2871">
        <v>30</v>
      </c>
      <c r="E3" s="2871" t="s">
        <v>2016</v>
      </c>
      <c r="F3" s="2872">
        <v>2</v>
      </c>
    </row>
    <row r="4" spans="1:6" ht="16.5" customHeight="1">
      <c r="A4" s="2873" t="s">
        <v>4133</v>
      </c>
      <c r="B4" s="2874">
        <v>16996</v>
      </c>
      <c r="C4" s="2875">
        <v>15356</v>
      </c>
      <c r="D4" s="2875">
        <v>14694</v>
      </c>
      <c r="E4" s="2875">
        <v>18419</v>
      </c>
      <c r="F4" s="2875">
        <v>13930</v>
      </c>
    </row>
    <row r="5" spans="1:6" ht="16.5" customHeight="1">
      <c r="A5" s="2873" t="s">
        <v>4134</v>
      </c>
      <c r="B5" s="2877">
        <v>11108</v>
      </c>
      <c r="C5" s="2878">
        <v>9235</v>
      </c>
      <c r="D5" s="2878">
        <v>8439</v>
      </c>
      <c r="E5" s="2878">
        <v>6679</v>
      </c>
      <c r="F5" s="2878">
        <v>4739</v>
      </c>
    </row>
    <row r="6" spans="1:6" ht="16.5" customHeight="1">
      <c r="A6" s="2873" t="s">
        <v>4135</v>
      </c>
      <c r="B6" s="2877">
        <v>12933</v>
      </c>
      <c r="C6" s="2878">
        <v>9371</v>
      </c>
      <c r="D6" s="2878">
        <v>11258</v>
      </c>
      <c r="E6" s="2878">
        <v>12202</v>
      </c>
      <c r="F6" s="2878">
        <v>9394</v>
      </c>
    </row>
    <row r="7" spans="1:6" ht="16.5" customHeight="1">
      <c r="A7" s="2873" t="s">
        <v>4136</v>
      </c>
      <c r="B7" s="2877">
        <v>13449</v>
      </c>
      <c r="C7" s="2878">
        <v>9171</v>
      </c>
      <c r="D7" s="2878">
        <v>9921</v>
      </c>
      <c r="E7" s="2878">
        <v>9112</v>
      </c>
      <c r="F7" s="2878">
        <v>14052</v>
      </c>
    </row>
    <row r="8" spans="1:6" ht="16.5" customHeight="1">
      <c r="A8" s="2873" t="s">
        <v>4137</v>
      </c>
      <c r="B8" s="2877">
        <v>17230</v>
      </c>
      <c r="C8" s="2878">
        <v>16182</v>
      </c>
      <c r="D8" s="2878">
        <v>14803</v>
      </c>
      <c r="E8" s="2878">
        <v>12094</v>
      </c>
      <c r="F8" s="2878">
        <v>6713</v>
      </c>
    </row>
    <row r="9" spans="1:6" ht="16.5" customHeight="1" thickBot="1">
      <c r="A9" s="2879" t="s">
        <v>4138</v>
      </c>
      <c r="B9" s="2880">
        <v>16479</v>
      </c>
      <c r="C9" s="2881">
        <v>16088</v>
      </c>
      <c r="D9" s="2881">
        <v>14130</v>
      </c>
      <c r="E9" s="2881">
        <v>10638</v>
      </c>
      <c r="F9" s="2881">
        <v>3459</v>
      </c>
    </row>
    <row r="10" spans="1:6" s="2867" customFormat="1" ht="15" customHeight="1">
      <c r="B10" s="2882"/>
      <c r="C10" s="2882"/>
      <c r="F10" s="2883" t="s">
        <v>4139</v>
      </c>
    </row>
    <row r="11" spans="1:6" ht="18" customHeight="1"/>
    <row r="12" spans="1:6" ht="30.65" customHeight="1">
      <c r="A12" s="2452" t="s">
        <v>4140</v>
      </c>
      <c r="B12" s="2452"/>
      <c r="C12" s="2452"/>
      <c r="D12" s="2452"/>
      <c r="E12" s="2452"/>
      <c r="F12" s="2452"/>
    </row>
    <row r="13" spans="1:6" s="2867" customFormat="1" ht="15" customHeight="1" thickBot="1">
      <c r="A13" s="2488"/>
      <c r="B13" s="2488"/>
      <c r="C13" s="2488"/>
      <c r="D13" s="2884" t="s">
        <v>3138</v>
      </c>
    </row>
    <row r="14" spans="1:6" ht="18.75" customHeight="1">
      <c r="A14" s="2885" t="s">
        <v>3322</v>
      </c>
      <c r="B14" s="2886" t="s">
        <v>3323</v>
      </c>
      <c r="C14" s="2887" t="s">
        <v>4141</v>
      </c>
      <c r="D14" s="2888" t="s">
        <v>3394</v>
      </c>
    </row>
    <row r="15" spans="1:6" ht="16.5" customHeight="1">
      <c r="A15" s="1659" t="s">
        <v>2320</v>
      </c>
      <c r="B15" s="2537">
        <v>123829</v>
      </c>
      <c r="C15" s="2539">
        <v>5697</v>
      </c>
      <c r="D15" s="2539">
        <v>118132</v>
      </c>
    </row>
    <row r="16" spans="1:6" ht="16.5" customHeight="1">
      <c r="A16" s="1659" t="s">
        <v>4142</v>
      </c>
      <c r="B16" s="2537">
        <v>92384</v>
      </c>
      <c r="C16" s="2539">
        <v>6512</v>
      </c>
      <c r="D16" s="2539">
        <v>85872</v>
      </c>
    </row>
    <row r="17" spans="1:7" ht="16.5" customHeight="1" thickBot="1">
      <c r="A17" s="1706">
        <v>2</v>
      </c>
      <c r="B17" s="2889">
        <v>40675</v>
      </c>
      <c r="C17" s="2547">
        <v>1855</v>
      </c>
      <c r="D17" s="2547">
        <v>38820</v>
      </c>
    </row>
    <row r="18" spans="1:7" s="2867" customFormat="1" ht="15" customHeight="1">
      <c r="A18" s="2529" t="s">
        <v>4143</v>
      </c>
      <c r="B18" s="2529"/>
      <c r="C18" s="2529"/>
      <c r="D18" s="2890" t="s">
        <v>4144</v>
      </c>
    </row>
    <row r="19" spans="1:7" ht="18" customHeight="1"/>
    <row r="20" spans="1:7" s="2866" customFormat="1" ht="30" customHeight="1">
      <c r="A20" s="2865" t="s">
        <v>4145</v>
      </c>
      <c r="B20" s="2865"/>
      <c r="C20" s="2865"/>
      <c r="D20" s="2865"/>
      <c r="E20" s="2865"/>
      <c r="F20" s="2865"/>
    </row>
    <row r="21" spans="1:7" s="2891" customFormat="1" ht="15" customHeight="1" thickBot="1">
      <c r="D21" s="2892"/>
      <c r="G21" s="2892" t="s">
        <v>3339</v>
      </c>
    </row>
    <row r="22" spans="1:7" s="2866" customFormat="1" ht="37.65" customHeight="1">
      <c r="A22" s="5836" t="s">
        <v>1420</v>
      </c>
      <c r="B22" s="5838" t="s">
        <v>4146</v>
      </c>
      <c r="C22" s="5839"/>
      <c r="D22" s="5840"/>
      <c r="E22" s="5838" t="s">
        <v>4147</v>
      </c>
      <c r="F22" s="5838"/>
      <c r="G22" s="5841"/>
    </row>
    <row r="23" spans="1:7" s="2866" customFormat="1" ht="18.75" customHeight="1">
      <c r="A23" s="5837"/>
      <c r="B23" s="2893" t="s">
        <v>838</v>
      </c>
      <c r="C23" s="2893" t="s">
        <v>4148</v>
      </c>
      <c r="D23" s="2894" t="s">
        <v>483</v>
      </c>
      <c r="E23" s="2893" t="s">
        <v>838</v>
      </c>
      <c r="F23" s="2893" t="s">
        <v>4148</v>
      </c>
      <c r="G23" s="2894" t="s">
        <v>483</v>
      </c>
    </row>
    <row r="24" spans="1:7" ht="16.5" customHeight="1">
      <c r="A24" s="2895" t="s">
        <v>2434</v>
      </c>
      <c r="B24" s="2896">
        <v>2537</v>
      </c>
      <c r="C24" s="2897">
        <v>1094</v>
      </c>
      <c r="D24" s="2897">
        <v>1443</v>
      </c>
      <c r="E24" s="2896">
        <v>4179</v>
      </c>
      <c r="F24" s="2897">
        <v>3755</v>
      </c>
      <c r="G24" s="2897">
        <v>424</v>
      </c>
    </row>
    <row r="25" spans="1:7" ht="16.5" customHeight="1">
      <c r="A25" s="2895">
        <v>29</v>
      </c>
      <c r="B25" s="2896">
        <v>2692</v>
      </c>
      <c r="C25" s="2897">
        <v>1075</v>
      </c>
      <c r="D25" s="2897">
        <v>1617</v>
      </c>
      <c r="E25" s="2898">
        <v>4322</v>
      </c>
      <c r="F25" s="2899">
        <v>3854</v>
      </c>
      <c r="G25" s="2899">
        <v>468</v>
      </c>
    </row>
    <row r="26" spans="1:7" ht="16.5" customHeight="1">
      <c r="A26" s="2895">
        <v>30</v>
      </c>
      <c r="B26" s="2896">
        <v>2644</v>
      </c>
      <c r="C26" s="2897">
        <v>1186</v>
      </c>
      <c r="D26" s="2897">
        <v>1458</v>
      </c>
      <c r="E26" s="2898">
        <v>5156</v>
      </c>
      <c r="F26" s="2899">
        <v>4755</v>
      </c>
      <c r="G26" s="2899">
        <v>401</v>
      </c>
    </row>
    <row r="27" spans="1:7" ht="16.5" customHeight="1">
      <c r="A27" s="2895" t="s">
        <v>4149</v>
      </c>
      <c r="B27" s="2896">
        <v>2819</v>
      </c>
      <c r="C27" s="2897">
        <v>1533</v>
      </c>
      <c r="D27" s="2897">
        <v>1286</v>
      </c>
      <c r="E27" s="2898">
        <v>4587</v>
      </c>
      <c r="F27" s="2899">
        <v>4243</v>
      </c>
      <c r="G27" s="2899">
        <v>344</v>
      </c>
    </row>
    <row r="28" spans="1:7" ht="16.5" customHeight="1" thickBot="1">
      <c r="A28" s="2900">
        <v>2</v>
      </c>
      <c r="B28" s="2901">
        <v>1777</v>
      </c>
      <c r="C28" s="2902">
        <v>1003</v>
      </c>
      <c r="D28" s="2902">
        <v>774</v>
      </c>
      <c r="E28" s="2901">
        <v>1728</v>
      </c>
      <c r="F28" s="2903">
        <v>1549</v>
      </c>
      <c r="G28" s="2903">
        <v>179</v>
      </c>
    </row>
    <row r="29" spans="1:7" ht="14.25" customHeight="1" thickBot="1">
      <c r="A29" s="2904"/>
      <c r="B29" s="2891"/>
      <c r="C29" s="2891"/>
    </row>
    <row r="30" spans="1:7" ht="37.65" customHeight="1">
      <c r="A30" s="5836" t="s">
        <v>1420</v>
      </c>
      <c r="B30" s="5838" t="s">
        <v>4150</v>
      </c>
      <c r="C30" s="5838"/>
      <c r="D30" s="5841"/>
    </row>
    <row r="31" spans="1:7" ht="18.75" customHeight="1">
      <c r="A31" s="5837"/>
      <c r="B31" s="2893" t="s">
        <v>838</v>
      </c>
      <c r="C31" s="2893" t="s">
        <v>4148</v>
      </c>
      <c r="D31" s="2894" t="s">
        <v>483</v>
      </c>
    </row>
    <row r="32" spans="1:7" ht="16.5" customHeight="1">
      <c r="A32" s="2895" t="s">
        <v>2434</v>
      </c>
      <c r="B32" s="2896">
        <v>5631</v>
      </c>
      <c r="C32" s="2897">
        <v>4053</v>
      </c>
      <c r="D32" s="2897">
        <v>1578</v>
      </c>
    </row>
    <row r="33" spans="1:4" ht="16.5" customHeight="1">
      <c r="A33" s="2895">
        <v>29</v>
      </c>
      <c r="B33" s="2896">
        <v>4774</v>
      </c>
      <c r="C33" s="2897">
        <v>3614</v>
      </c>
      <c r="D33" s="2897">
        <v>1160</v>
      </c>
    </row>
    <row r="34" spans="1:4" ht="16.5" customHeight="1">
      <c r="A34" s="2895">
        <v>30</v>
      </c>
      <c r="B34" s="2898">
        <v>5024</v>
      </c>
      <c r="C34" s="2899">
        <v>3799</v>
      </c>
      <c r="D34" s="2899">
        <v>1225</v>
      </c>
    </row>
    <row r="35" spans="1:4" ht="16.5" customHeight="1">
      <c r="A35" s="2895" t="s">
        <v>4149</v>
      </c>
      <c r="B35" s="2898">
        <v>4269</v>
      </c>
      <c r="C35" s="2899">
        <v>3580</v>
      </c>
      <c r="D35" s="2899">
        <v>689</v>
      </c>
    </row>
    <row r="36" spans="1:4" ht="16.5" customHeight="1" thickBot="1">
      <c r="A36" s="2900">
        <v>2</v>
      </c>
      <c r="B36" s="2901">
        <v>3125</v>
      </c>
      <c r="C36" s="2902">
        <v>2604</v>
      </c>
      <c r="D36" s="2902">
        <v>521</v>
      </c>
    </row>
    <row r="37" spans="1:4" s="2867" customFormat="1" ht="15" customHeight="1">
      <c r="B37" s="2905"/>
      <c r="C37" s="2905"/>
      <c r="D37" s="2906" t="s">
        <v>4139</v>
      </c>
    </row>
  </sheetData>
  <mergeCells count="5">
    <mergeCell ref="A22:A23"/>
    <mergeCell ref="B22:D22"/>
    <mergeCell ref="E22:G22"/>
    <mergeCell ref="A30:A31"/>
    <mergeCell ref="B30:D30"/>
  </mergeCells>
  <phoneticPr fontId="2"/>
  <printOptions horizontalCentered="1"/>
  <pageMargins left="0.39370078740157483" right="0.39370078740157483" top="0.59055118110236227" bottom="0.59055118110236227" header="0.11811023622047245" footer="0.11811023622047245"/>
  <pageSetup paperSize="9" firstPageNumber="115" orientation="portrait" r:id="rId1"/>
  <headerFooter alignWithMargins="0">
    <oddFooter>&amp;C&amp;"ＭＳ 明朝,標準"&amp;10&amp;P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15C6F-E1F6-4CD9-B98C-35B777263EE0}">
  <dimension ref="A1:O40"/>
  <sheetViews>
    <sheetView view="pageBreakPreview" topLeftCell="A7" zoomScaleNormal="100" zoomScaleSheetLayoutView="100" workbookViewId="0">
      <selection activeCell="K30" sqref="K30"/>
    </sheetView>
  </sheetViews>
  <sheetFormatPr defaultColWidth="9" defaultRowHeight="13"/>
  <cols>
    <col min="1" max="1" width="10.6328125" style="2908" customWidth="1"/>
    <col min="2" max="2" width="10" style="2908" customWidth="1"/>
    <col min="3" max="3" width="12.81640625" style="2908" bestFit="1" customWidth="1"/>
    <col min="4" max="4" width="10.08984375" style="2908" customWidth="1"/>
    <col min="5" max="5" width="10.36328125" style="2908" customWidth="1"/>
    <col min="6" max="6" width="10" style="2908" customWidth="1"/>
    <col min="7" max="7" width="9.36328125" style="2908" customWidth="1"/>
    <col min="8" max="8" width="10.6328125" style="2908" customWidth="1"/>
    <col min="9" max="9" width="12.1796875" style="2908" customWidth="1"/>
    <col min="10" max="17" width="10" style="2908" customWidth="1"/>
    <col min="18" max="16384" width="9" style="2908"/>
  </cols>
  <sheetData>
    <row r="1" spans="1:9" ht="29.25" customHeight="1">
      <c r="A1" s="2907" t="s">
        <v>4151</v>
      </c>
      <c r="B1" s="2907"/>
      <c r="C1" s="2907"/>
      <c r="D1" s="2907"/>
      <c r="E1" s="2907"/>
      <c r="F1" s="2907"/>
      <c r="G1" s="2907"/>
      <c r="H1" s="2907"/>
      <c r="I1" s="2907"/>
    </row>
    <row r="2" spans="1:9" s="2909" customFormat="1" ht="15" customHeight="1" thickBot="1">
      <c r="I2" s="2910" t="s">
        <v>4152</v>
      </c>
    </row>
    <row r="3" spans="1:9" ht="18.75" customHeight="1">
      <c r="A3" s="5854" t="s">
        <v>1420</v>
      </c>
      <c r="B3" s="5856" t="s">
        <v>1454</v>
      </c>
      <c r="C3" s="5857"/>
      <c r="D3" s="5856" t="s">
        <v>4153</v>
      </c>
      <c r="E3" s="5857"/>
      <c r="F3" s="5856" t="s">
        <v>4154</v>
      </c>
      <c r="G3" s="5857"/>
      <c r="H3" s="5856" t="s">
        <v>4155</v>
      </c>
      <c r="I3" s="5858"/>
    </row>
    <row r="4" spans="1:9" ht="18.75" customHeight="1">
      <c r="A4" s="5855"/>
      <c r="B4" s="2911" t="s">
        <v>4156</v>
      </c>
      <c r="C4" s="2912" t="s">
        <v>4157</v>
      </c>
      <c r="D4" s="2911" t="s">
        <v>4156</v>
      </c>
      <c r="E4" s="2912" t="s">
        <v>4157</v>
      </c>
      <c r="F4" s="2911" t="s">
        <v>4156</v>
      </c>
      <c r="G4" s="2912" t="s">
        <v>4157</v>
      </c>
      <c r="H4" s="2911" t="s">
        <v>4156</v>
      </c>
      <c r="I4" s="2912" t="s">
        <v>4157</v>
      </c>
    </row>
    <row r="5" spans="1:9" ht="16.5" customHeight="1">
      <c r="A5" s="2913" t="s">
        <v>2434</v>
      </c>
      <c r="B5" s="2914">
        <v>21540</v>
      </c>
      <c r="C5" s="2915">
        <v>14850167</v>
      </c>
      <c r="D5" s="2914">
        <v>590</v>
      </c>
      <c r="E5" s="2914">
        <v>324909</v>
      </c>
      <c r="F5" s="2914">
        <v>394</v>
      </c>
      <c r="G5" s="2915">
        <v>91733</v>
      </c>
      <c r="H5" s="2914">
        <v>20028</v>
      </c>
      <c r="I5" s="2915">
        <v>14001286</v>
      </c>
    </row>
    <row r="6" spans="1:9" ht="16.5" customHeight="1">
      <c r="A6" s="2916" t="s">
        <v>1468</v>
      </c>
      <c r="B6" s="2914">
        <v>22065</v>
      </c>
      <c r="C6" s="2915">
        <v>15109705</v>
      </c>
      <c r="D6" s="2914">
        <v>496</v>
      </c>
      <c r="E6" s="2914">
        <v>271745</v>
      </c>
      <c r="F6" s="2914">
        <v>335</v>
      </c>
      <c r="G6" s="2915">
        <v>77814</v>
      </c>
      <c r="H6" s="2914">
        <v>20712</v>
      </c>
      <c r="I6" s="2915">
        <v>14334935</v>
      </c>
    </row>
    <row r="7" spans="1:9" ht="16.5" customHeight="1">
      <c r="A7" s="2916" t="s">
        <v>322</v>
      </c>
      <c r="B7" s="2914">
        <v>22156</v>
      </c>
      <c r="C7" s="2915">
        <v>15209211</v>
      </c>
      <c r="D7" s="2914">
        <v>407</v>
      </c>
      <c r="E7" s="2914">
        <v>223651</v>
      </c>
      <c r="F7" s="2914">
        <v>280</v>
      </c>
      <c r="G7" s="2915">
        <v>65395</v>
      </c>
      <c r="H7" s="2914">
        <v>20947</v>
      </c>
      <c r="I7" s="2915">
        <v>14494628</v>
      </c>
    </row>
    <row r="8" spans="1:9" ht="16.5" customHeight="1">
      <c r="A8" s="2916" t="s">
        <v>4149</v>
      </c>
      <c r="B8" s="2917">
        <v>22202</v>
      </c>
      <c r="C8" s="2915">
        <v>15289534</v>
      </c>
      <c r="D8" s="2914">
        <v>322</v>
      </c>
      <c r="E8" s="2914">
        <v>176523</v>
      </c>
      <c r="F8" s="2914">
        <v>242</v>
      </c>
      <c r="G8" s="2915">
        <v>57327</v>
      </c>
      <c r="H8" s="2914">
        <v>21123</v>
      </c>
      <c r="I8" s="2915">
        <v>14633714</v>
      </c>
    </row>
    <row r="9" spans="1:9" ht="16.5" customHeight="1" thickBot="1">
      <c r="A9" s="2918" t="s">
        <v>1469</v>
      </c>
      <c r="B9" s="2919">
        <v>22302</v>
      </c>
      <c r="C9" s="2920">
        <v>15434115</v>
      </c>
      <c r="D9" s="2921">
        <v>256</v>
      </c>
      <c r="E9" s="2921">
        <v>142448</v>
      </c>
      <c r="F9" s="2921">
        <v>200</v>
      </c>
      <c r="G9" s="2920">
        <v>47731</v>
      </c>
      <c r="H9" s="2921">
        <v>21317</v>
      </c>
      <c r="I9" s="2920">
        <v>14813239</v>
      </c>
    </row>
    <row r="10" spans="1:9" ht="15" customHeight="1" thickBot="1"/>
    <row r="11" spans="1:9" ht="18.75" customHeight="1">
      <c r="A11" s="5854" t="s">
        <v>1420</v>
      </c>
      <c r="B11" s="5856" t="s">
        <v>4158</v>
      </c>
      <c r="C11" s="5857"/>
      <c r="D11" s="5856" t="s">
        <v>4159</v>
      </c>
      <c r="E11" s="5857"/>
      <c r="F11" s="5856" t="s">
        <v>4160</v>
      </c>
      <c r="G11" s="5857"/>
      <c r="H11" s="5859" t="s">
        <v>4161</v>
      </c>
      <c r="I11" s="5860"/>
    </row>
    <row r="12" spans="1:9" ht="18.75" customHeight="1">
      <c r="A12" s="5855"/>
      <c r="B12" s="2911" t="s">
        <v>4156</v>
      </c>
      <c r="C12" s="2912" t="s">
        <v>4157</v>
      </c>
      <c r="D12" s="2911" t="s">
        <v>4156</v>
      </c>
      <c r="E12" s="2912" t="s">
        <v>4157</v>
      </c>
      <c r="F12" s="2911" t="s">
        <v>4156</v>
      </c>
      <c r="G12" s="2912" t="s">
        <v>4157</v>
      </c>
      <c r="H12" s="2911" t="s">
        <v>4156</v>
      </c>
      <c r="I12" s="2912" t="s">
        <v>4157</v>
      </c>
    </row>
    <row r="13" spans="1:9" ht="16.5" customHeight="1">
      <c r="A13" s="2913" t="s">
        <v>2434</v>
      </c>
      <c r="B13" s="2914">
        <v>52</v>
      </c>
      <c r="C13" s="2914">
        <v>45770</v>
      </c>
      <c r="D13" s="2914">
        <v>104</v>
      </c>
      <c r="E13" s="2914">
        <v>81137</v>
      </c>
      <c r="F13" s="2914">
        <v>22</v>
      </c>
      <c r="G13" s="2914">
        <v>10337</v>
      </c>
      <c r="H13" s="2914">
        <v>350</v>
      </c>
      <c r="I13" s="2914">
        <v>294995</v>
      </c>
    </row>
    <row r="14" spans="1:9" ht="16.5" customHeight="1">
      <c r="A14" s="2916" t="s">
        <v>1468</v>
      </c>
      <c r="B14" s="2917">
        <v>50</v>
      </c>
      <c r="C14" s="2914">
        <v>44089</v>
      </c>
      <c r="D14" s="2914">
        <v>97</v>
      </c>
      <c r="E14" s="2914">
        <v>76400</v>
      </c>
      <c r="F14" s="2914">
        <v>24</v>
      </c>
      <c r="G14" s="2914">
        <v>11224</v>
      </c>
      <c r="H14" s="2914">
        <v>351</v>
      </c>
      <c r="I14" s="2914">
        <v>293498</v>
      </c>
    </row>
    <row r="15" spans="1:9" ht="16.5" customHeight="1">
      <c r="A15" s="2916" t="s">
        <v>322</v>
      </c>
      <c r="B15" s="2914">
        <v>47</v>
      </c>
      <c r="C15" s="2914">
        <v>41946</v>
      </c>
      <c r="D15" s="2914">
        <v>107</v>
      </c>
      <c r="E15" s="2914">
        <v>84803</v>
      </c>
      <c r="F15" s="2914">
        <v>23</v>
      </c>
      <c r="G15" s="2914">
        <v>10625</v>
      </c>
      <c r="H15" s="2914">
        <v>345</v>
      </c>
      <c r="I15" s="2914">
        <v>288163</v>
      </c>
    </row>
    <row r="16" spans="1:9" s="2922" customFormat="1" ht="16.5" customHeight="1">
      <c r="A16" s="2916" t="s">
        <v>4149</v>
      </c>
      <c r="B16" s="2917">
        <v>39</v>
      </c>
      <c r="C16" s="2914">
        <v>34910</v>
      </c>
      <c r="D16" s="2914">
        <v>103</v>
      </c>
      <c r="E16" s="2914">
        <v>82954</v>
      </c>
      <c r="F16" s="2914">
        <v>20</v>
      </c>
      <c r="G16" s="2914">
        <v>8793</v>
      </c>
      <c r="H16" s="2914">
        <v>353</v>
      </c>
      <c r="I16" s="2914">
        <v>295313</v>
      </c>
    </row>
    <row r="17" spans="1:15" s="2922" customFormat="1" ht="16.5" customHeight="1" thickBot="1">
      <c r="A17" s="2918" t="s">
        <v>1469</v>
      </c>
      <c r="B17" s="2919">
        <v>37</v>
      </c>
      <c r="C17" s="2921">
        <v>32832</v>
      </c>
      <c r="D17" s="2921">
        <v>113</v>
      </c>
      <c r="E17" s="2921">
        <v>88635</v>
      </c>
      <c r="F17" s="2921">
        <v>20</v>
      </c>
      <c r="G17" s="2921">
        <v>8922</v>
      </c>
      <c r="H17" s="2921">
        <v>359</v>
      </c>
      <c r="I17" s="2921">
        <v>300308</v>
      </c>
    </row>
    <row r="18" spans="1:15" s="2909" customFormat="1" ht="15" customHeight="1">
      <c r="I18" s="2923" t="s">
        <v>4162</v>
      </c>
    </row>
    <row r="20" spans="1:15" s="2925" customFormat="1" ht="30" customHeight="1">
      <c r="A20" s="2924" t="s">
        <v>4163</v>
      </c>
      <c r="B20" s="2924"/>
      <c r="C20" s="2924"/>
      <c r="D20" s="2924"/>
      <c r="E20" s="2924"/>
      <c r="F20" s="2924"/>
      <c r="G20" s="2924"/>
    </row>
    <row r="21" spans="1:15" s="2928" customFormat="1" ht="15" customHeight="1" thickBot="1">
      <c r="A21" s="2926"/>
      <c r="B21" s="2927"/>
      <c r="C21" s="2927"/>
      <c r="D21" s="2927"/>
      <c r="H21" s="2929" t="s">
        <v>4164</v>
      </c>
    </row>
    <row r="22" spans="1:15" s="2925" customFormat="1" ht="18.75" customHeight="1">
      <c r="A22" s="5842" t="s">
        <v>1420</v>
      </c>
      <c r="B22" s="5844" t="s">
        <v>4165</v>
      </c>
      <c r="C22" s="5845"/>
      <c r="D22" s="5846"/>
      <c r="E22" s="5844" t="s">
        <v>4166</v>
      </c>
      <c r="F22" s="5845"/>
      <c r="G22" s="5846"/>
      <c r="H22" s="5847" t="s">
        <v>4167</v>
      </c>
    </row>
    <row r="23" spans="1:15" s="2925" customFormat="1" ht="37.65" customHeight="1">
      <c r="A23" s="5843"/>
      <c r="B23" s="2930" t="s">
        <v>838</v>
      </c>
      <c r="C23" s="2930" t="s">
        <v>4168</v>
      </c>
      <c r="D23" s="2930" t="s">
        <v>4169</v>
      </c>
      <c r="E23" s="2931" t="s">
        <v>976</v>
      </c>
      <c r="F23" s="2932" t="s">
        <v>4170</v>
      </c>
      <c r="G23" s="2932" t="s">
        <v>4171</v>
      </c>
      <c r="H23" s="5848"/>
      <c r="I23" s="2933"/>
    </row>
    <row r="24" spans="1:15" s="2925" customFormat="1" ht="16.5" customHeight="1">
      <c r="A24" s="2913" t="s">
        <v>2434</v>
      </c>
      <c r="B24" s="2934">
        <v>10124</v>
      </c>
      <c r="C24" s="2935">
        <v>10046</v>
      </c>
      <c r="D24" s="2935">
        <v>78</v>
      </c>
      <c r="E24" s="2936">
        <v>2819</v>
      </c>
      <c r="F24" s="2937">
        <v>734</v>
      </c>
      <c r="G24" s="2937">
        <v>2085</v>
      </c>
      <c r="H24" s="2937" t="s">
        <v>356</v>
      </c>
    </row>
    <row r="25" spans="1:15" s="2925" customFormat="1" ht="16.5" customHeight="1">
      <c r="A25" s="2916" t="s">
        <v>1468</v>
      </c>
      <c r="B25" s="2934">
        <v>9605</v>
      </c>
      <c r="C25" s="2935">
        <v>9547</v>
      </c>
      <c r="D25" s="2935">
        <v>58</v>
      </c>
      <c r="E25" s="2936">
        <v>2687</v>
      </c>
      <c r="F25" s="2937">
        <v>718</v>
      </c>
      <c r="G25" s="2937">
        <v>1969</v>
      </c>
      <c r="H25" s="2937" t="s">
        <v>356</v>
      </c>
    </row>
    <row r="26" spans="1:15" s="2925" customFormat="1" ht="16.5" customHeight="1">
      <c r="A26" s="2916" t="s">
        <v>322</v>
      </c>
      <c r="B26" s="2934">
        <v>9249</v>
      </c>
      <c r="C26" s="2935">
        <v>9198</v>
      </c>
      <c r="D26" s="2935">
        <v>51</v>
      </c>
      <c r="E26" s="2936">
        <v>2659</v>
      </c>
      <c r="F26" s="2937">
        <v>706</v>
      </c>
      <c r="G26" s="2937">
        <v>1953</v>
      </c>
      <c r="H26" s="2937" t="s">
        <v>356</v>
      </c>
    </row>
    <row r="27" spans="1:15" s="2925" customFormat="1" ht="16.5" customHeight="1">
      <c r="A27" s="2916" t="s">
        <v>4149</v>
      </c>
      <c r="B27" s="2934">
        <v>8959</v>
      </c>
      <c r="C27" s="2935">
        <v>8903</v>
      </c>
      <c r="D27" s="2935">
        <v>56</v>
      </c>
      <c r="E27" s="2936">
        <v>2692</v>
      </c>
      <c r="F27" s="2937">
        <v>709</v>
      </c>
      <c r="G27" s="2937">
        <v>1983</v>
      </c>
      <c r="H27" s="2937" t="s">
        <v>356</v>
      </c>
      <c r="O27" s="2933"/>
    </row>
    <row r="28" spans="1:15" s="2925" customFormat="1" ht="16.5" customHeight="1" thickBot="1">
      <c r="A28" s="2918" t="s">
        <v>1469</v>
      </c>
      <c r="B28" s="2938">
        <v>8795</v>
      </c>
      <c r="C28" s="2939">
        <v>8738</v>
      </c>
      <c r="D28" s="2939">
        <v>57</v>
      </c>
      <c r="E28" s="2940">
        <v>2718</v>
      </c>
      <c r="F28" s="2941">
        <v>720</v>
      </c>
      <c r="G28" s="2941">
        <v>1998</v>
      </c>
      <c r="H28" s="2941" t="s">
        <v>356</v>
      </c>
      <c r="O28" s="2933"/>
    </row>
    <row r="29" spans="1:15" s="2928" customFormat="1" ht="15" customHeight="1">
      <c r="H29" s="2929" t="s">
        <v>4172</v>
      </c>
    </row>
    <row r="31" spans="1:15" s="2925" customFormat="1" ht="30" customHeight="1">
      <c r="A31" s="2924" t="s">
        <v>4173</v>
      </c>
      <c r="B31" s="2924"/>
      <c r="C31" s="2924"/>
      <c r="D31" s="2924"/>
      <c r="E31" s="2924"/>
      <c r="F31" s="2924"/>
      <c r="G31" s="2924"/>
      <c r="H31" s="2942"/>
      <c r="I31" s="2942"/>
      <c r="J31" s="2942"/>
      <c r="K31" s="2942"/>
      <c r="L31" s="2942"/>
      <c r="M31" s="2942"/>
      <c r="N31" s="2942"/>
      <c r="O31" s="2942"/>
    </row>
    <row r="32" spans="1:15" s="2928" customFormat="1" ht="15" customHeight="1" thickBot="1">
      <c r="D32" s="2927" t="s">
        <v>4174</v>
      </c>
      <c r="F32" s="2943"/>
      <c r="G32" s="2943"/>
      <c r="H32" s="2943"/>
      <c r="I32" s="2943"/>
    </row>
    <row r="33" spans="1:10" s="2925" customFormat="1" ht="18.75" customHeight="1">
      <c r="A33" s="5849" t="s">
        <v>1420</v>
      </c>
      <c r="B33" s="5851" t="s">
        <v>838</v>
      </c>
      <c r="C33" s="5852"/>
      <c r="D33" s="5853"/>
      <c r="E33" s="5853"/>
      <c r="F33" s="5853"/>
      <c r="G33" s="5853"/>
      <c r="H33" s="2944"/>
      <c r="I33" s="2944"/>
      <c r="J33" s="2933"/>
    </row>
    <row r="34" spans="1:10" s="2925" customFormat="1" ht="18.75" customHeight="1">
      <c r="A34" s="5850"/>
      <c r="B34" s="2911" t="s">
        <v>4156</v>
      </c>
      <c r="C34" s="2945" t="s">
        <v>4175</v>
      </c>
      <c r="D34" s="2946"/>
      <c r="E34" s="2947"/>
      <c r="F34" s="2946"/>
      <c r="G34" s="2947"/>
      <c r="H34" s="2944"/>
      <c r="I34" s="2944"/>
      <c r="J34" s="2933"/>
    </row>
    <row r="35" spans="1:10" s="2925" customFormat="1" ht="16.5" customHeight="1">
      <c r="A35" s="2913" t="s">
        <v>2434</v>
      </c>
      <c r="B35" s="2948">
        <v>753</v>
      </c>
      <c r="C35" s="2949">
        <v>658218</v>
      </c>
      <c r="D35" s="2937"/>
      <c r="E35" s="2937"/>
      <c r="F35" s="2937"/>
      <c r="G35" s="2937"/>
      <c r="H35" s="2950"/>
      <c r="I35" s="2950"/>
    </row>
    <row r="36" spans="1:10" s="2925" customFormat="1" ht="16.5" customHeight="1">
      <c r="A36" s="2916" t="s">
        <v>1468</v>
      </c>
      <c r="B36" s="2948">
        <v>761</v>
      </c>
      <c r="C36" s="2949">
        <v>662430</v>
      </c>
      <c r="D36" s="2937"/>
      <c r="E36" s="2937"/>
      <c r="F36" s="2937"/>
      <c r="G36" s="2937"/>
      <c r="H36" s="2950"/>
      <c r="I36" s="2950"/>
    </row>
    <row r="37" spans="1:10" s="2925" customFormat="1" ht="16.5" customHeight="1">
      <c r="A37" s="2916" t="s">
        <v>322</v>
      </c>
      <c r="B37" s="2948">
        <v>763</v>
      </c>
      <c r="C37" s="2949">
        <v>663074</v>
      </c>
      <c r="D37" s="2937"/>
      <c r="E37" s="2937"/>
      <c r="F37" s="2937"/>
      <c r="G37" s="2937"/>
      <c r="H37" s="2950"/>
      <c r="I37" s="2950"/>
    </row>
    <row r="38" spans="1:10" s="2925" customFormat="1" ht="16.5" customHeight="1">
      <c r="A38" s="2916" t="s">
        <v>4149</v>
      </c>
      <c r="B38" s="2948">
        <v>768</v>
      </c>
      <c r="C38" s="2949">
        <v>665210</v>
      </c>
      <c r="D38" s="2937"/>
      <c r="E38" s="2937"/>
      <c r="F38" s="2937"/>
      <c r="G38" s="2937"/>
      <c r="H38" s="2950"/>
      <c r="I38" s="2950"/>
    </row>
    <row r="39" spans="1:10" s="2925" customFormat="1" ht="16.5" customHeight="1" thickBot="1">
      <c r="A39" s="2918" t="s">
        <v>1469</v>
      </c>
      <c r="B39" s="2951">
        <v>774</v>
      </c>
      <c r="C39" s="2952">
        <v>669535</v>
      </c>
      <c r="D39" s="2937"/>
      <c r="E39" s="2937"/>
      <c r="F39" s="2937"/>
      <c r="G39" s="2937"/>
      <c r="H39" s="2950"/>
      <c r="I39" s="2950"/>
    </row>
    <row r="40" spans="1:10" s="2928" customFormat="1" ht="15" customHeight="1">
      <c r="C40" s="2929" t="s">
        <v>4172</v>
      </c>
      <c r="F40" s="2943"/>
      <c r="G40" s="2943"/>
    </row>
  </sheetData>
  <mergeCells count="18">
    <mergeCell ref="A11:A12"/>
    <mergeCell ref="B11:C11"/>
    <mergeCell ref="D11:E11"/>
    <mergeCell ref="F11:G11"/>
    <mergeCell ref="H11:I11"/>
    <mergeCell ref="A3:A4"/>
    <mergeCell ref="B3:C3"/>
    <mergeCell ref="D3:E3"/>
    <mergeCell ref="F3:G3"/>
    <mergeCell ref="H3:I3"/>
    <mergeCell ref="A22:A23"/>
    <mergeCell ref="B22:D22"/>
    <mergeCell ref="E22:G22"/>
    <mergeCell ref="H22:H23"/>
    <mergeCell ref="A33:A34"/>
    <mergeCell ref="B33:C33"/>
    <mergeCell ref="D33:E33"/>
    <mergeCell ref="F33:G33"/>
  </mergeCells>
  <phoneticPr fontId="2"/>
  <printOptions horizontalCentered="1"/>
  <pageMargins left="0.39370078740157483" right="0.39370078740157483" top="0.59055118110236227" bottom="0.59055118110236227" header="0.11811023622047245" footer="0.11811023622047245"/>
  <pageSetup paperSize="9" firstPageNumber="109" orientation="portrait" r:id="rId1"/>
  <headerFooter alignWithMargins="0">
    <oddFooter>&amp;C&amp;"ＭＳ 明朝,標準"&amp;10&amp;P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5028E-8C0D-4760-80DD-AD1A1FE743AE}">
  <dimension ref="A1:K348"/>
  <sheetViews>
    <sheetView view="pageBreakPreview" topLeftCell="A229" zoomScale="110" zoomScaleNormal="90" zoomScaleSheetLayoutView="110" workbookViewId="0">
      <selection activeCell="D339" sqref="D339"/>
    </sheetView>
  </sheetViews>
  <sheetFormatPr defaultColWidth="9" defaultRowHeight="25.5" customHeight="1"/>
  <cols>
    <col min="1" max="1" width="16.08984375" style="281" customWidth="1"/>
    <col min="2" max="5" width="8.08984375" style="278" customWidth="1"/>
    <col min="6" max="10" width="8.08984375" style="279" customWidth="1"/>
    <col min="11" max="11" width="8.08984375" style="282" customWidth="1"/>
    <col min="12" max="16384" width="9" style="225"/>
  </cols>
  <sheetData>
    <row r="1" spans="1:11" ht="30" customHeight="1">
      <c r="A1" s="222" t="s">
        <v>511</v>
      </c>
      <c r="B1" s="222"/>
      <c r="C1" s="222"/>
      <c r="D1" s="222"/>
      <c r="E1" s="222"/>
      <c r="F1" s="222"/>
      <c r="G1" s="222"/>
      <c r="H1" s="222"/>
      <c r="I1" s="222"/>
      <c r="J1" s="223"/>
      <c r="K1" s="224"/>
    </row>
    <row r="2" spans="1:11" s="230" customFormat="1" ht="15" customHeight="1" thickBot="1">
      <c r="A2" s="226"/>
      <c r="B2" s="227"/>
      <c r="C2" s="227"/>
      <c r="D2" s="227"/>
      <c r="E2" s="227"/>
      <c r="F2" s="228"/>
      <c r="G2" s="229"/>
      <c r="H2" s="228"/>
      <c r="I2" s="229"/>
      <c r="J2" s="228"/>
      <c r="K2" s="229" t="s">
        <v>372</v>
      </c>
    </row>
    <row r="3" spans="1:11" ht="18.75" customHeight="1">
      <c r="A3" s="4469" t="s">
        <v>512</v>
      </c>
      <c r="B3" s="4464" t="s">
        <v>513</v>
      </c>
      <c r="C3" s="4465"/>
      <c r="D3" s="4464">
        <v>31</v>
      </c>
      <c r="E3" s="4465"/>
      <c r="F3" s="4464" t="s">
        <v>504</v>
      </c>
      <c r="G3" s="4465"/>
      <c r="H3" s="4464">
        <v>3</v>
      </c>
      <c r="I3" s="4465"/>
      <c r="J3" s="4464">
        <v>4</v>
      </c>
      <c r="K3" s="4468"/>
    </row>
    <row r="4" spans="1:11" ht="18.75" customHeight="1">
      <c r="A4" s="4470"/>
      <c r="B4" s="231" t="s">
        <v>374</v>
      </c>
      <c r="C4" s="232" t="s">
        <v>514</v>
      </c>
      <c r="D4" s="233" t="s">
        <v>374</v>
      </c>
      <c r="E4" s="233" t="s">
        <v>514</v>
      </c>
      <c r="F4" s="233" t="s">
        <v>374</v>
      </c>
      <c r="G4" s="233" t="s">
        <v>514</v>
      </c>
      <c r="H4" s="233" t="s">
        <v>374</v>
      </c>
      <c r="I4" s="233" t="s">
        <v>514</v>
      </c>
      <c r="J4" s="233" t="s">
        <v>374</v>
      </c>
      <c r="K4" s="234" t="s">
        <v>514</v>
      </c>
    </row>
    <row r="5" spans="1:11" ht="16.5" customHeight="1">
      <c r="A5" s="235" t="s">
        <v>515</v>
      </c>
      <c r="B5" s="236">
        <f t="shared" ref="B5:K5" si="0">+B6+B90+B136+B142+B150+B164+B172+B182+B209+B218+B226+B241+B247+B261+B269+B278+B286+B291+B314+B327+B337</f>
        <v>29090</v>
      </c>
      <c r="C5" s="236">
        <f t="shared" si="0"/>
        <v>67985</v>
      </c>
      <c r="D5" s="236">
        <f t="shared" si="0"/>
        <v>29364</v>
      </c>
      <c r="E5" s="236">
        <f t="shared" si="0"/>
        <v>67207</v>
      </c>
      <c r="F5" s="236">
        <f t="shared" si="0"/>
        <v>29108</v>
      </c>
      <c r="G5" s="236">
        <f t="shared" si="0"/>
        <v>66176</v>
      </c>
      <c r="H5" s="236">
        <f t="shared" si="0"/>
        <v>29069</v>
      </c>
      <c r="I5" s="236">
        <f t="shared" si="0"/>
        <v>65295</v>
      </c>
      <c r="J5" s="236">
        <f t="shared" si="0"/>
        <v>28838</v>
      </c>
      <c r="K5" s="236">
        <f t="shared" si="0"/>
        <v>64262</v>
      </c>
    </row>
    <row r="6" spans="1:11" ht="16.5" customHeight="1">
      <c r="A6" s="237" t="s">
        <v>516</v>
      </c>
      <c r="B6" s="238">
        <f t="shared" ref="B6:G6" si="1">SUM(B7:B66,B67:B68,B70:B89)</f>
        <v>4242</v>
      </c>
      <c r="C6" s="238">
        <f t="shared" si="1"/>
        <v>10311</v>
      </c>
      <c r="D6" s="238">
        <f t="shared" si="1"/>
        <v>4305</v>
      </c>
      <c r="E6" s="238">
        <f t="shared" si="1"/>
        <v>10192</v>
      </c>
      <c r="F6" s="238">
        <f t="shared" si="1"/>
        <v>4261</v>
      </c>
      <c r="G6" s="238">
        <f t="shared" si="1"/>
        <v>9972</v>
      </c>
      <c r="H6" s="238">
        <f>SUM(H7:H66,H67:H89)</f>
        <v>4330</v>
      </c>
      <c r="I6" s="238">
        <f>SUM(I7:I66,I67:I89)</f>
        <v>10002</v>
      </c>
      <c r="J6" s="238">
        <f>SUM(J7:J66,J67:J89)</f>
        <v>4257</v>
      </c>
      <c r="K6" s="238">
        <f>SUM(K7:K66,K67:K89)</f>
        <v>9811</v>
      </c>
    </row>
    <row r="7" spans="1:11" ht="16.5" customHeight="1">
      <c r="A7" s="239" t="s">
        <v>517</v>
      </c>
      <c r="B7" s="240">
        <v>63</v>
      </c>
      <c r="C7" s="240">
        <v>180</v>
      </c>
      <c r="D7" s="240">
        <v>61</v>
      </c>
      <c r="E7" s="240">
        <v>176</v>
      </c>
      <c r="F7" s="241">
        <v>62</v>
      </c>
      <c r="G7" s="240">
        <v>178</v>
      </c>
      <c r="H7" s="241">
        <v>64</v>
      </c>
      <c r="I7" s="240">
        <v>176</v>
      </c>
      <c r="J7" s="241">
        <v>63</v>
      </c>
      <c r="K7" s="240">
        <v>173</v>
      </c>
    </row>
    <row r="8" spans="1:11" ht="16.5" customHeight="1">
      <c r="A8" s="239" t="s">
        <v>518</v>
      </c>
      <c r="B8" s="240">
        <v>214</v>
      </c>
      <c r="C8" s="240">
        <v>536</v>
      </c>
      <c r="D8" s="240">
        <v>221</v>
      </c>
      <c r="E8" s="240">
        <v>532</v>
      </c>
      <c r="F8" s="241">
        <v>217</v>
      </c>
      <c r="G8" s="240">
        <v>520</v>
      </c>
      <c r="H8" s="241">
        <v>216</v>
      </c>
      <c r="I8" s="240">
        <v>503</v>
      </c>
      <c r="J8" s="241">
        <v>212</v>
      </c>
      <c r="K8" s="240">
        <v>489</v>
      </c>
    </row>
    <row r="9" spans="1:11" ht="16.5" customHeight="1">
      <c r="A9" s="239" t="s">
        <v>519</v>
      </c>
      <c r="B9" s="240">
        <v>26</v>
      </c>
      <c r="C9" s="240">
        <v>59</v>
      </c>
      <c r="D9" s="240">
        <v>26</v>
      </c>
      <c r="E9" s="240">
        <v>57</v>
      </c>
      <c r="F9" s="241">
        <v>26</v>
      </c>
      <c r="G9" s="240">
        <v>54</v>
      </c>
      <c r="H9" s="241">
        <v>23</v>
      </c>
      <c r="I9" s="240">
        <v>48</v>
      </c>
      <c r="J9" s="241">
        <v>21</v>
      </c>
      <c r="K9" s="240">
        <v>47</v>
      </c>
    </row>
    <row r="10" spans="1:11" ht="16.5" customHeight="1">
      <c r="A10" s="239" t="s">
        <v>520</v>
      </c>
      <c r="B10" s="240">
        <v>34</v>
      </c>
      <c r="C10" s="240">
        <v>73</v>
      </c>
      <c r="D10" s="240">
        <v>34</v>
      </c>
      <c r="E10" s="240">
        <v>69</v>
      </c>
      <c r="F10" s="241">
        <v>34</v>
      </c>
      <c r="G10" s="240">
        <v>71</v>
      </c>
      <c r="H10" s="241">
        <v>34</v>
      </c>
      <c r="I10" s="240">
        <v>68</v>
      </c>
      <c r="J10" s="241">
        <v>34</v>
      </c>
      <c r="K10" s="240">
        <v>68</v>
      </c>
    </row>
    <row r="11" spans="1:11" ht="16.5" customHeight="1">
      <c r="A11" s="239" t="s">
        <v>521</v>
      </c>
      <c r="B11" s="240">
        <v>28</v>
      </c>
      <c r="C11" s="240">
        <v>78</v>
      </c>
      <c r="D11" s="240">
        <v>26</v>
      </c>
      <c r="E11" s="240">
        <v>70</v>
      </c>
      <c r="F11" s="241">
        <v>27</v>
      </c>
      <c r="G11" s="240">
        <v>71</v>
      </c>
      <c r="H11" s="241">
        <v>29</v>
      </c>
      <c r="I11" s="240">
        <v>72</v>
      </c>
      <c r="J11" s="241">
        <v>28</v>
      </c>
      <c r="K11" s="240">
        <v>71</v>
      </c>
    </row>
    <row r="12" spans="1:11" ht="16.5" customHeight="1">
      <c r="A12" s="239" t="s">
        <v>522</v>
      </c>
      <c r="B12" s="240">
        <v>162</v>
      </c>
      <c r="C12" s="240">
        <v>444</v>
      </c>
      <c r="D12" s="240">
        <v>164</v>
      </c>
      <c r="E12" s="240">
        <v>437</v>
      </c>
      <c r="F12" s="241">
        <v>170</v>
      </c>
      <c r="G12" s="240">
        <v>444</v>
      </c>
      <c r="H12" s="241">
        <v>176</v>
      </c>
      <c r="I12" s="240">
        <v>446</v>
      </c>
      <c r="J12" s="241">
        <v>171</v>
      </c>
      <c r="K12" s="240">
        <v>437</v>
      </c>
    </row>
    <row r="13" spans="1:11" ht="16.5" customHeight="1">
      <c r="A13" s="239" t="s">
        <v>523</v>
      </c>
      <c r="B13" s="240">
        <v>40</v>
      </c>
      <c r="C13" s="240">
        <v>95</v>
      </c>
      <c r="D13" s="240">
        <v>40</v>
      </c>
      <c r="E13" s="240">
        <v>95</v>
      </c>
      <c r="F13" s="241">
        <v>41</v>
      </c>
      <c r="G13" s="240">
        <v>95</v>
      </c>
      <c r="H13" s="241">
        <v>40</v>
      </c>
      <c r="I13" s="240">
        <v>90</v>
      </c>
      <c r="J13" s="241">
        <v>40</v>
      </c>
      <c r="K13" s="240">
        <v>85</v>
      </c>
    </row>
    <row r="14" spans="1:11" ht="16.5" customHeight="1">
      <c r="A14" s="242" t="s">
        <v>524</v>
      </c>
      <c r="B14" s="240">
        <v>29</v>
      </c>
      <c r="C14" s="240">
        <v>62</v>
      </c>
      <c r="D14" s="240">
        <v>30</v>
      </c>
      <c r="E14" s="240">
        <v>63</v>
      </c>
      <c r="F14" s="241">
        <v>29</v>
      </c>
      <c r="G14" s="240">
        <v>62</v>
      </c>
      <c r="H14" s="241">
        <v>30</v>
      </c>
      <c r="I14" s="240">
        <v>60</v>
      </c>
      <c r="J14" s="241">
        <v>27</v>
      </c>
      <c r="K14" s="240">
        <v>58</v>
      </c>
    </row>
    <row r="15" spans="1:11" ht="16.5" customHeight="1">
      <c r="A15" s="239" t="s">
        <v>525</v>
      </c>
      <c r="B15" s="240">
        <v>50</v>
      </c>
      <c r="C15" s="240">
        <v>133</v>
      </c>
      <c r="D15" s="240">
        <v>51</v>
      </c>
      <c r="E15" s="240">
        <v>134</v>
      </c>
      <c r="F15" s="241">
        <v>52</v>
      </c>
      <c r="G15" s="240">
        <v>130</v>
      </c>
      <c r="H15" s="241">
        <v>52</v>
      </c>
      <c r="I15" s="240">
        <v>134</v>
      </c>
      <c r="J15" s="241">
        <v>49</v>
      </c>
      <c r="K15" s="240">
        <v>130</v>
      </c>
    </row>
    <row r="16" spans="1:11" ht="16.5" customHeight="1">
      <c r="A16" s="239" t="s">
        <v>526</v>
      </c>
      <c r="B16" s="240">
        <v>47</v>
      </c>
      <c r="C16" s="240">
        <v>117</v>
      </c>
      <c r="D16" s="240">
        <v>47</v>
      </c>
      <c r="E16" s="240">
        <v>116</v>
      </c>
      <c r="F16" s="241">
        <v>48</v>
      </c>
      <c r="G16" s="240">
        <v>116</v>
      </c>
      <c r="H16" s="241">
        <v>50</v>
      </c>
      <c r="I16" s="240">
        <v>118</v>
      </c>
      <c r="J16" s="241">
        <v>49</v>
      </c>
      <c r="K16" s="240">
        <v>117</v>
      </c>
    </row>
    <row r="17" spans="1:11" ht="16.5" customHeight="1">
      <c r="A17" s="239" t="s">
        <v>527</v>
      </c>
      <c r="B17" s="240">
        <v>71</v>
      </c>
      <c r="C17" s="240">
        <v>161</v>
      </c>
      <c r="D17" s="240">
        <v>69</v>
      </c>
      <c r="E17" s="240">
        <v>158</v>
      </c>
      <c r="F17" s="241">
        <v>71</v>
      </c>
      <c r="G17" s="240">
        <v>163</v>
      </c>
      <c r="H17" s="241">
        <v>72</v>
      </c>
      <c r="I17" s="240">
        <v>160</v>
      </c>
      <c r="J17" s="241">
        <v>72</v>
      </c>
      <c r="K17" s="240">
        <v>157</v>
      </c>
    </row>
    <row r="18" spans="1:11" ht="16.5" customHeight="1">
      <c r="A18" s="239" t="s">
        <v>528</v>
      </c>
      <c r="B18" s="240">
        <v>35</v>
      </c>
      <c r="C18" s="240">
        <v>62</v>
      </c>
      <c r="D18" s="240">
        <v>30</v>
      </c>
      <c r="E18" s="240">
        <v>57</v>
      </c>
      <c r="F18" s="241">
        <v>31</v>
      </c>
      <c r="G18" s="240">
        <v>57</v>
      </c>
      <c r="H18" s="241">
        <v>31</v>
      </c>
      <c r="I18" s="240">
        <v>55</v>
      </c>
      <c r="J18" s="241">
        <v>29</v>
      </c>
      <c r="K18" s="240">
        <v>52</v>
      </c>
    </row>
    <row r="19" spans="1:11" ht="16.5" customHeight="1">
      <c r="A19" s="239" t="s">
        <v>529</v>
      </c>
      <c r="B19" s="240">
        <v>16</v>
      </c>
      <c r="C19" s="240">
        <v>47</v>
      </c>
      <c r="D19" s="240">
        <v>16</v>
      </c>
      <c r="E19" s="240">
        <v>44</v>
      </c>
      <c r="F19" s="241">
        <v>16</v>
      </c>
      <c r="G19" s="240">
        <v>43</v>
      </c>
      <c r="H19" s="241">
        <v>16</v>
      </c>
      <c r="I19" s="240">
        <v>41</v>
      </c>
      <c r="J19" s="241">
        <v>17</v>
      </c>
      <c r="K19" s="240">
        <v>42</v>
      </c>
    </row>
    <row r="20" spans="1:11" ht="16.5" customHeight="1">
      <c r="A20" s="239" t="s">
        <v>530</v>
      </c>
      <c r="B20" s="240">
        <v>38</v>
      </c>
      <c r="C20" s="240">
        <v>69</v>
      </c>
      <c r="D20" s="240">
        <v>37</v>
      </c>
      <c r="E20" s="240">
        <v>67</v>
      </c>
      <c r="F20" s="241">
        <v>38</v>
      </c>
      <c r="G20" s="240">
        <v>63</v>
      </c>
      <c r="H20" s="241">
        <v>37</v>
      </c>
      <c r="I20" s="240">
        <v>60</v>
      </c>
      <c r="J20" s="241">
        <v>36</v>
      </c>
      <c r="K20" s="240">
        <v>59</v>
      </c>
    </row>
    <row r="21" spans="1:11" ht="16.5" customHeight="1">
      <c r="A21" s="239" t="s">
        <v>531</v>
      </c>
      <c r="B21" s="240">
        <v>69</v>
      </c>
      <c r="C21" s="240">
        <v>163</v>
      </c>
      <c r="D21" s="240">
        <v>72</v>
      </c>
      <c r="E21" s="240">
        <v>168</v>
      </c>
      <c r="F21" s="241">
        <v>76</v>
      </c>
      <c r="G21" s="240">
        <v>169</v>
      </c>
      <c r="H21" s="241">
        <v>77</v>
      </c>
      <c r="I21" s="240">
        <v>167</v>
      </c>
      <c r="J21" s="241">
        <v>73</v>
      </c>
      <c r="K21" s="240">
        <v>159</v>
      </c>
    </row>
    <row r="22" spans="1:11" ht="16.5" customHeight="1">
      <c r="A22" s="239" t="s">
        <v>532</v>
      </c>
      <c r="B22" s="240">
        <v>23</v>
      </c>
      <c r="C22" s="240">
        <v>55</v>
      </c>
      <c r="D22" s="240">
        <v>24</v>
      </c>
      <c r="E22" s="240">
        <v>54</v>
      </c>
      <c r="F22" s="240">
        <v>23</v>
      </c>
      <c r="G22" s="240">
        <v>50</v>
      </c>
      <c r="H22" s="240">
        <v>24</v>
      </c>
      <c r="I22" s="240">
        <v>48</v>
      </c>
      <c r="J22" s="240">
        <v>24</v>
      </c>
      <c r="K22" s="240">
        <v>48</v>
      </c>
    </row>
    <row r="23" spans="1:11" ht="16.5" customHeight="1">
      <c r="A23" s="239" t="s">
        <v>533</v>
      </c>
      <c r="B23" s="240">
        <v>22</v>
      </c>
      <c r="C23" s="240">
        <v>51</v>
      </c>
      <c r="D23" s="240">
        <v>22</v>
      </c>
      <c r="E23" s="240">
        <v>41</v>
      </c>
      <c r="F23" s="240">
        <v>21</v>
      </c>
      <c r="G23" s="240">
        <v>43</v>
      </c>
      <c r="H23" s="240">
        <v>21</v>
      </c>
      <c r="I23" s="240">
        <v>43</v>
      </c>
      <c r="J23" s="240">
        <v>20</v>
      </c>
      <c r="K23" s="240">
        <v>42</v>
      </c>
    </row>
    <row r="24" spans="1:11" ht="16.5" customHeight="1">
      <c r="A24" s="239" t="s">
        <v>534</v>
      </c>
      <c r="B24" s="240">
        <v>37</v>
      </c>
      <c r="C24" s="240">
        <v>111</v>
      </c>
      <c r="D24" s="240">
        <v>39</v>
      </c>
      <c r="E24" s="240">
        <v>111</v>
      </c>
      <c r="F24" s="240">
        <v>40</v>
      </c>
      <c r="G24" s="240">
        <v>113</v>
      </c>
      <c r="H24" s="240">
        <v>42</v>
      </c>
      <c r="I24" s="240">
        <v>114</v>
      </c>
      <c r="J24" s="240">
        <v>42</v>
      </c>
      <c r="K24" s="240">
        <v>113</v>
      </c>
    </row>
    <row r="25" spans="1:11" ht="16.5" customHeight="1">
      <c r="A25" s="239" t="s">
        <v>535</v>
      </c>
      <c r="B25" s="240">
        <v>109</v>
      </c>
      <c r="C25" s="240">
        <v>181</v>
      </c>
      <c r="D25" s="240">
        <v>106</v>
      </c>
      <c r="E25" s="240">
        <v>170</v>
      </c>
      <c r="F25" s="240">
        <v>102</v>
      </c>
      <c r="G25" s="240">
        <v>169</v>
      </c>
      <c r="H25" s="240">
        <v>104</v>
      </c>
      <c r="I25" s="240">
        <v>169</v>
      </c>
      <c r="J25" s="240">
        <v>81</v>
      </c>
      <c r="K25" s="240">
        <v>144</v>
      </c>
    </row>
    <row r="26" spans="1:11" ht="16.5" customHeight="1">
      <c r="A26" s="239" t="s">
        <v>536</v>
      </c>
      <c r="B26" s="240">
        <v>36</v>
      </c>
      <c r="C26" s="240">
        <v>78</v>
      </c>
      <c r="D26" s="240">
        <v>35</v>
      </c>
      <c r="E26" s="240">
        <v>78</v>
      </c>
      <c r="F26" s="240">
        <v>36</v>
      </c>
      <c r="G26" s="240">
        <v>79</v>
      </c>
      <c r="H26" s="240">
        <v>40</v>
      </c>
      <c r="I26" s="240">
        <v>86</v>
      </c>
      <c r="J26" s="240">
        <v>39</v>
      </c>
      <c r="K26" s="240">
        <v>85</v>
      </c>
    </row>
    <row r="27" spans="1:11" ht="16.5" customHeight="1">
      <c r="A27" s="239" t="s">
        <v>537</v>
      </c>
      <c r="B27" s="240">
        <v>7</v>
      </c>
      <c r="C27" s="240">
        <v>16</v>
      </c>
      <c r="D27" s="240">
        <v>7</v>
      </c>
      <c r="E27" s="240">
        <v>16</v>
      </c>
      <c r="F27" s="240">
        <v>7</v>
      </c>
      <c r="G27" s="240">
        <v>13</v>
      </c>
      <c r="H27" s="240">
        <v>7</v>
      </c>
      <c r="I27" s="240">
        <v>12</v>
      </c>
      <c r="J27" s="240">
        <v>7</v>
      </c>
      <c r="K27" s="240">
        <v>12</v>
      </c>
    </row>
    <row r="28" spans="1:11" ht="16.5" customHeight="1">
      <c r="A28" s="239" t="s">
        <v>538</v>
      </c>
      <c r="B28" s="240">
        <v>20</v>
      </c>
      <c r="C28" s="240">
        <v>52</v>
      </c>
      <c r="D28" s="240">
        <v>21</v>
      </c>
      <c r="E28" s="240">
        <v>54</v>
      </c>
      <c r="F28" s="240">
        <v>23</v>
      </c>
      <c r="G28" s="240">
        <v>58</v>
      </c>
      <c r="H28" s="240">
        <v>22</v>
      </c>
      <c r="I28" s="240">
        <v>51</v>
      </c>
      <c r="J28" s="240">
        <v>22</v>
      </c>
      <c r="K28" s="240">
        <v>51</v>
      </c>
    </row>
    <row r="29" spans="1:11" ht="16.5" customHeight="1">
      <c r="A29" s="239" t="s">
        <v>539</v>
      </c>
      <c r="B29" s="240">
        <v>46</v>
      </c>
      <c r="C29" s="240">
        <v>92</v>
      </c>
      <c r="D29" s="240">
        <v>47</v>
      </c>
      <c r="E29" s="240">
        <v>91</v>
      </c>
      <c r="F29" s="240">
        <v>43</v>
      </c>
      <c r="G29" s="240">
        <v>88</v>
      </c>
      <c r="H29" s="240">
        <v>43</v>
      </c>
      <c r="I29" s="240">
        <v>88</v>
      </c>
      <c r="J29" s="240">
        <v>44</v>
      </c>
      <c r="K29" s="240">
        <v>88</v>
      </c>
    </row>
    <row r="30" spans="1:11" ht="16.5" customHeight="1">
      <c r="A30" s="239" t="s">
        <v>540</v>
      </c>
      <c r="B30" s="240">
        <v>36</v>
      </c>
      <c r="C30" s="240">
        <v>96</v>
      </c>
      <c r="D30" s="240">
        <v>34</v>
      </c>
      <c r="E30" s="240">
        <v>92</v>
      </c>
      <c r="F30" s="240">
        <v>34</v>
      </c>
      <c r="G30" s="240">
        <v>93</v>
      </c>
      <c r="H30" s="240">
        <v>35</v>
      </c>
      <c r="I30" s="240">
        <v>97</v>
      </c>
      <c r="J30" s="240">
        <v>34</v>
      </c>
      <c r="K30" s="240">
        <v>95</v>
      </c>
    </row>
    <row r="31" spans="1:11" ht="16.5" customHeight="1">
      <c r="A31" s="239" t="s">
        <v>541</v>
      </c>
      <c r="B31" s="240">
        <v>34</v>
      </c>
      <c r="C31" s="240">
        <v>88</v>
      </c>
      <c r="D31" s="240">
        <v>31</v>
      </c>
      <c r="E31" s="240">
        <v>78</v>
      </c>
      <c r="F31" s="240">
        <v>35</v>
      </c>
      <c r="G31" s="240">
        <v>78</v>
      </c>
      <c r="H31" s="240">
        <v>41</v>
      </c>
      <c r="I31" s="240">
        <v>82</v>
      </c>
      <c r="J31" s="240">
        <v>40</v>
      </c>
      <c r="K31" s="240">
        <v>86</v>
      </c>
    </row>
    <row r="32" spans="1:11" ht="16.5" customHeight="1">
      <c r="A32" s="239" t="s">
        <v>542</v>
      </c>
      <c r="B32" s="240">
        <v>69</v>
      </c>
      <c r="C32" s="240">
        <v>143</v>
      </c>
      <c r="D32" s="240">
        <v>65</v>
      </c>
      <c r="E32" s="240">
        <v>138</v>
      </c>
      <c r="F32" s="240">
        <v>64</v>
      </c>
      <c r="G32" s="240">
        <v>134</v>
      </c>
      <c r="H32" s="240">
        <v>63</v>
      </c>
      <c r="I32" s="240">
        <v>132</v>
      </c>
      <c r="J32" s="240">
        <v>65</v>
      </c>
      <c r="K32" s="240">
        <v>129</v>
      </c>
    </row>
    <row r="33" spans="1:11" ht="16.5" customHeight="1">
      <c r="A33" s="239" t="s">
        <v>543</v>
      </c>
      <c r="B33" s="240">
        <v>34</v>
      </c>
      <c r="C33" s="240">
        <v>76</v>
      </c>
      <c r="D33" s="240">
        <v>34</v>
      </c>
      <c r="E33" s="240">
        <v>72</v>
      </c>
      <c r="F33" s="240">
        <v>34</v>
      </c>
      <c r="G33" s="240">
        <v>71</v>
      </c>
      <c r="H33" s="240">
        <v>34</v>
      </c>
      <c r="I33" s="240">
        <v>71</v>
      </c>
      <c r="J33" s="240">
        <v>33</v>
      </c>
      <c r="K33" s="240">
        <v>69</v>
      </c>
    </row>
    <row r="34" spans="1:11" ht="16.5" customHeight="1">
      <c r="A34" s="239" t="s">
        <v>544</v>
      </c>
      <c r="B34" s="240">
        <v>17</v>
      </c>
      <c r="C34" s="240">
        <v>30</v>
      </c>
      <c r="D34" s="240">
        <v>16</v>
      </c>
      <c r="E34" s="240">
        <v>29</v>
      </c>
      <c r="F34" s="240">
        <v>16</v>
      </c>
      <c r="G34" s="240">
        <v>28</v>
      </c>
      <c r="H34" s="240">
        <v>15</v>
      </c>
      <c r="I34" s="240">
        <v>26</v>
      </c>
      <c r="J34" s="240">
        <v>13</v>
      </c>
      <c r="K34" s="240">
        <v>23</v>
      </c>
    </row>
    <row r="35" spans="1:11" ht="16.5" customHeight="1">
      <c r="A35" s="243" t="s">
        <v>545</v>
      </c>
      <c r="B35" s="240">
        <v>19</v>
      </c>
      <c r="C35" s="240">
        <v>52</v>
      </c>
      <c r="D35" s="240">
        <v>31</v>
      </c>
      <c r="E35" s="240">
        <v>65</v>
      </c>
      <c r="F35" s="240">
        <v>32</v>
      </c>
      <c r="G35" s="240">
        <v>64</v>
      </c>
      <c r="H35" s="240">
        <v>30</v>
      </c>
      <c r="I35" s="240">
        <v>61</v>
      </c>
      <c r="J35" s="240">
        <v>25</v>
      </c>
      <c r="K35" s="240">
        <v>53</v>
      </c>
    </row>
    <row r="36" spans="1:11" ht="16.5" customHeight="1">
      <c r="A36" s="239" t="s">
        <v>546</v>
      </c>
      <c r="B36" s="240">
        <v>14</v>
      </c>
      <c r="C36" s="240">
        <v>44</v>
      </c>
      <c r="D36" s="240">
        <v>14</v>
      </c>
      <c r="E36" s="240">
        <v>44</v>
      </c>
      <c r="F36" s="240">
        <v>14</v>
      </c>
      <c r="G36" s="240">
        <v>42</v>
      </c>
      <c r="H36" s="240">
        <v>14</v>
      </c>
      <c r="I36" s="240">
        <v>40</v>
      </c>
      <c r="J36" s="240">
        <v>15</v>
      </c>
      <c r="K36" s="240">
        <v>40</v>
      </c>
    </row>
    <row r="37" spans="1:11" ht="16.5" customHeight="1">
      <c r="A37" s="239" t="s">
        <v>547</v>
      </c>
      <c r="B37" s="240">
        <v>7</v>
      </c>
      <c r="C37" s="240">
        <v>19</v>
      </c>
      <c r="D37" s="240">
        <v>7</v>
      </c>
      <c r="E37" s="240">
        <v>23</v>
      </c>
      <c r="F37" s="240">
        <v>7</v>
      </c>
      <c r="G37" s="240">
        <v>23</v>
      </c>
      <c r="H37" s="240">
        <v>6</v>
      </c>
      <c r="I37" s="240">
        <v>21</v>
      </c>
      <c r="J37" s="240">
        <v>6</v>
      </c>
      <c r="K37" s="240">
        <v>21</v>
      </c>
    </row>
    <row r="38" spans="1:11" ht="16.5" customHeight="1">
      <c r="A38" s="239" t="s">
        <v>548</v>
      </c>
      <c r="B38" s="240">
        <v>130</v>
      </c>
      <c r="C38" s="240">
        <v>258</v>
      </c>
      <c r="D38" s="240">
        <v>130</v>
      </c>
      <c r="E38" s="240">
        <v>255</v>
      </c>
      <c r="F38" s="240">
        <v>132</v>
      </c>
      <c r="G38" s="240">
        <v>256</v>
      </c>
      <c r="H38" s="240">
        <v>127</v>
      </c>
      <c r="I38" s="240">
        <v>245</v>
      </c>
      <c r="J38" s="240">
        <v>123</v>
      </c>
      <c r="K38" s="240">
        <v>234</v>
      </c>
    </row>
    <row r="39" spans="1:11" ht="16.5" customHeight="1">
      <c r="A39" s="239" t="s">
        <v>549</v>
      </c>
      <c r="B39" s="240">
        <v>44</v>
      </c>
      <c r="C39" s="240">
        <v>97</v>
      </c>
      <c r="D39" s="240">
        <v>45</v>
      </c>
      <c r="E39" s="240">
        <v>94</v>
      </c>
      <c r="F39" s="240">
        <v>45</v>
      </c>
      <c r="G39" s="240">
        <v>92</v>
      </c>
      <c r="H39" s="240">
        <v>44</v>
      </c>
      <c r="I39" s="240">
        <v>88</v>
      </c>
      <c r="J39" s="240">
        <v>42</v>
      </c>
      <c r="K39" s="240">
        <v>86</v>
      </c>
    </row>
    <row r="40" spans="1:11" ht="16.5" customHeight="1">
      <c r="A40" s="239" t="s">
        <v>550</v>
      </c>
      <c r="B40" s="240">
        <v>35</v>
      </c>
      <c r="C40" s="240">
        <v>77</v>
      </c>
      <c r="D40" s="240">
        <v>33</v>
      </c>
      <c r="E40" s="240">
        <v>68</v>
      </c>
      <c r="F40" s="240">
        <v>31</v>
      </c>
      <c r="G40" s="240">
        <v>66</v>
      </c>
      <c r="H40" s="240">
        <v>31</v>
      </c>
      <c r="I40" s="240">
        <v>63</v>
      </c>
      <c r="J40" s="240">
        <v>31</v>
      </c>
      <c r="K40" s="240">
        <v>66</v>
      </c>
    </row>
    <row r="41" spans="1:11" ht="16.5" customHeight="1">
      <c r="A41" s="239" t="s">
        <v>551</v>
      </c>
      <c r="B41" s="240">
        <v>97</v>
      </c>
      <c r="C41" s="240">
        <v>223</v>
      </c>
      <c r="D41" s="240">
        <v>97</v>
      </c>
      <c r="E41" s="240">
        <v>224</v>
      </c>
      <c r="F41" s="240">
        <v>103</v>
      </c>
      <c r="G41" s="240">
        <v>226</v>
      </c>
      <c r="H41" s="240">
        <v>97</v>
      </c>
      <c r="I41" s="240">
        <v>211</v>
      </c>
      <c r="J41" s="240">
        <v>103</v>
      </c>
      <c r="K41" s="240">
        <v>209</v>
      </c>
    </row>
    <row r="42" spans="1:11" ht="16.5" customHeight="1">
      <c r="A42" s="239" t="s">
        <v>552</v>
      </c>
      <c r="B42" s="240">
        <v>82</v>
      </c>
      <c r="C42" s="240">
        <v>177</v>
      </c>
      <c r="D42" s="240">
        <v>83</v>
      </c>
      <c r="E42" s="240">
        <v>177</v>
      </c>
      <c r="F42" s="240">
        <v>82</v>
      </c>
      <c r="G42" s="240">
        <v>176</v>
      </c>
      <c r="H42" s="240">
        <v>77</v>
      </c>
      <c r="I42" s="240">
        <v>166</v>
      </c>
      <c r="J42" s="240">
        <v>74</v>
      </c>
      <c r="K42" s="240">
        <v>163</v>
      </c>
    </row>
    <row r="43" spans="1:11" ht="16.5" customHeight="1">
      <c r="A43" s="239" t="s">
        <v>553</v>
      </c>
      <c r="B43" s="240">
        <v>23</v>
      </c>
      <c r="C43" s="240">
        <v>48</v>
      </c>
      <c r="D43" s="240">
        <v>22</v>
      </c>
      <c r="E43" s="240">
        <v>47</v>
      </c>
      <c r="F43" s="240">
        <v>22</v>
      </c>
      <c r="G43" s="240">
        <v>45</v>
      </c>
      <c r="H43" s="240">
        <v>23</v>
      </c>
      <c r="I43" s="240">
        <v>46</v>
      </c>
      <c r="J43" s="240">
        <v>23</v>
      </c>
      <c r="K43" s="240">
        <v>44</v>
      </c>
    </row>
    <row r="44" spans="1:11" ht="16.5" customHeight="1">
      <c r="A44" s="239" t="s">
        <v>554</v>
      </c>
      <c r="B44" s="240">
        <v>22</v>
      </c>
      <c r="C44" s="240">
        <v>51</v>
      </c>
      <c r="D44" s="240">
        <v>22</v>
      </c>
      <c r="E44" s="240">
        <v>54</v>
      </c>
      <c r="F44" s="240">
        <v>23</v>
      </c>
      <c r="G44" s="240">
        <v>52</v>
      </c>
      <c r="H44" s="240">
        <v>23</v>
      </c>
      <c r="I44" s="240">
        <v>55</v>
      </c>
      <c r="J44" s="240">
        <v>21</v>
      </c>
      <c r="K44" s="240">
        <v>51</v>
      </c>
    </row>
    <row r="45" spans="1:11" ht="16.5" customHeight="1">
      <c r="A45" s="239" t="s">
        <v>555</v>
      </c>
      <c r="B45" s="240">
        <v>31</v>
      </c>
      <c r="C45" s="240">
        <v>57</v>
      </c>
      <c r="D45" s="240">
        <v>31</v>
      </c>
      <c r="E45" s="240">
        <v>57</v>
      </c>
      <c r="F45" s="240">
        <v>33</v>
      </c>
      <c r="G45" s="240">
        <v>58</v>
      </c>
      <c r="H45" s="240">
        <v>34</v>
      </c>
      <c r="I45" s="240">
        <v>58</v>
      </c>
      <c r="J45" s="240">
        <v>32</v>
      </c>
      <c r="K45" s="240">
        <v>54</v>
      </c>
    </row>
    <row r="46" spans="1:11" ht="16.5" customHeight="1">
      <c r="A46" s="239" t="s">
        <v>556</v>
      </c>
      <c r="B46" s="240">
        <v>138</v>
      </c>
      <c r="C46" s="240">
        <v>377</v>
      </c>
      <c r="D46" s="240">
        <v>139</v>
      </c>
      <c r="E46" s="240">
        <v>367</v>
      </c>
      <c r="F46" s="240">
        <v>142</v>
      </c>
      <c r="G46" s="240">
        <v>374</v>
      </c>
      <c r="H46" s="240">
        <v>145</v>
      </c>
      <c r="I46" s="240">
        <v>370</v>
      </c>
      <c r="J46" s="240">
        <v>141</v>
      </c>
      <c r="K46" s="240">
        <v>370</v>
      </c>
    </row>
    <row r="47" spans="1:11" s="244" customFormat="1" ht="16.5" customHeight="1">
      <c r="A47" s="239" t="s">
        <v>557</v>
      </c>
      <c r="B47" s="240">
        <v>11</v>
      </c>
      <c r="C47" s="240">
        <v>34</v>
      </c>
      <c r="D47" s="240">
        <v>12</v>
      </c>
      <c r="E47" s="240">
        <v>33</v>
      </c>
      <c r="F47" s="240">
        <v>12</v>
      </c>
      <c r="G47" s="240">
        <v>32</v>
      </c>
      <c r="H47" s="240">
        <v>12</v>
      </c>
      <c r="I47" s="240">
        <v>32</v>
      </c>
      <c r="J47" s="240">
        <v>12</v>
      </c>
      <c r="K47" s="240">
        <v>31</v>
      </c>
    </row>
    <row r="48" spans="1:11" s="244" customFormat="1" ht="16.5" customHeight="1">
      <c r="A48" s="239" t="s">
        <v>558</v>
      </c>
      <c r="B48" s="240">
        <v>10</v>
      </c>
      <c r="C48" s="240">
        <v>21</v>
      </c>
      <c r="D48" s="240">
        <v>10</v>
      </c>
      <c r="E48" s="240">
        <v>21</v>
      </c>
      <c r="F48" s="240">
        <v>10</v>
      </c>
      <c r="G48" s="240">
        <v>21</v>
      </c>
      <c r="H48" s="240">
        <v>10</v>
      </c>
      <c r="I48" s="240">
        <v>20</v>
      </c>
      <c r="J48" s="240">
        <v>10</v>
      </c>
      <c r="K48" s="240">
        <v>19</v>
      </c>
    </row>
    <row r="49" spans="1:11" ht="16.5" customHeight="1" thickBot="1">
      <c r="A49" s="245" t="s">
        <v>559</v>
      </c>
      <c r="B49" s="246">
        <v>26</v>
      </c>
      <c r="C49" s="246">
        <v>74</v>
      </c>
      <c r="D49" s="246">
        <v>29</v>
      </c>
      <c r="E49" s="246">
        <v>73</v>
      </c>
      <c r="F49" s="246">
        <v>29</v>
      </c>
      <c r="G49" s="246">
        <v>73</v>
      </c>
      <c r="H49" s="246">
        <v>29</v>
      </c>
      <c r="I49" s="246">
        <v>70</v>
      </c>
      <c r="J49" s="246">
        <v>27</v>
      </c>
      <c r="K49" s="246">
        <v>67</v>
      </c>
    </row>
    <row r="50" spans="1:11" ht="16.5" customHeight="1">
      <c r="A50" s="247"/>
      <c r="B50" s="248"/>
      <c r="C50" s="248"/>
      <c r="D50" s="248"/>
      <c r="E50" s="248"/>
      <c r="F50" s="248"/>
      <c r="G50" s="248"/>
      <c r="H50" s="248"/>
      <c r="I50" s="248"/>
      <c r="J50" s="248"/>
      <c r="K50" s="248"/>
    </row>
    <row r="51" spans="1:11" ht="15" customHeight="1" thickBot="1">
      <c r="A51" s="249"/>
      <c r="B51" s="227"/>
      <c r="C51" s="227"/>
      <c r="D51" s="227"/>
      <c r="E51" s="227"/>
      <c r="F51" s="228"/>
      <c r="G51" s="229"/>
      <c r="H51" s="228"/>
      <c r="I51" s="229"/>
      <c r="J51" s="228"/>
      <c r="K51" s="229" t="s">
        <v>372</v>
      </c>
    </row>
    <row r="52" spans="1:11" ht="18.75" customHeight="1">
      <c r="A52" s="4466" t="s">
        <v>512</v>
      </c>
      <c r="B52" s="4464" t="str">
        <f>B$3</f>
        <v>平成30年</v>
      </c>
      <c r="C52" s="4465"/>
      <c r="D52" s="4464">
        <f t="shared" ref="D52" si="2">D$3</f>
        <v>31</v>
      </c>
      <c r="E52" s="4465"/>
      <c r="F52" s="4464" t="str">
        <f t="shared" ref="F52" si="3">F$3</f>
        <v>令和2</v>
      </c>
      <c r="G52" s="4465"/>
      <c r="H52" s="4464">
        <f t="shared" ref="H52" si="4">H$3</f>
        <v>3</v>
      </c>
      <c r="I52" s="4465"/>
      <c r="J52" s="4464">
        <f t="shared" ref="J52" si="5">J$3</f>
        <v>4</v>
      </c>
      <c r="K52" s="4465"/>
    </row>
    <row r="53" spans="1:11" ht="18.75" customHeight="1">
      <c r="A53" s="4467"/>
      <c r="B53" s="250" t="s">
        <v>374</v>
      </c>
      <c r="C53" s="251" t="s">
        <v>514</v>
      </c>
      <c r="D53" s="252" t="s">
        <v>374</v>
      </c>
      <c r="E53" s="252" t="s">
        <v>514</v>
      </c>
      <c r="F53" s="252" t="s">
        <v>374</v>
      </c>
      <c r="G53" s="252" t="s">
        <v>514</v>
      </c>
      <c r="H53" s="252" t="s">
        <v>374</v>
      </c>
      <c r="I53" s="252" t="s">
        <v>514</v>
      </c>
      <c r="J53" s="252" t="s">
        <v>374</v>
      </c>
      <c r="K53" s="253" t="s">
        <v>514</v>
      </c>
    </row>
    <row r="54" spans="1:11" ht="16.5" customHeight="1">
      <c r="A54" s="243" t="s">
        <v>560</v>
      </c>
      <c r="B54" s="240">
        <v>18</v>
      </c>
      <c r="C54" s="240">
        <v>51</v>
      </c>
      <c r="D54" s="240">
        <v>18</v>
      </c>
      <c r="E54" s="240">
        <v>50</v>
      </c>
      <c r="F54" s="240">
        <v>19</v>
      </c>
      <c r="G54" s="240">
        <v>53</v>
      </c>
      <c r="H54" s="240">
        <v>20</v>
      </c>
      <c r="I54" s="240">
        <v>58</v>
      </c>
      <c r="J54" s="240">
        <v>19</v>
      </c>
      <c r="K54" s="240">
        <v>52</v>
      </c>
    </row>
    <row r="55" spans="1:11" ht="16.5" customHeight="1">
      <c r="A55" s="239" t="s">
        <v>561</v>
      </c>
      <c r="B55" s="240">
        <v>28</v>
      </c>
      <c r="C55" s="240">
        <v>49</v>
      </c>
      <c r="D55" s="241">
        <v>29</v>
      </c>
      <c r="E55" s="241">
        <v>51</v>
      </c>
      <c r="F55" s="241">
        <v>30</v>
      </c>
      <c r="G55" s="241">
        <v>52</v>
      </c>
      <c r="H55" s="241">
        <v>28</v>
      </c>
      <c r="I55" s="241">
        <v>43</v>
      </c>
      <c r="J55" s="241">
        <v>26</v>
      </c>
      <c r="K55" s="254">
        <v>43</v>
      </c>
    </row>
    <row r="56" spans="1:11" ht="16.5" customHeight="1">
      <c r="A56" s="239" t="s">
        <v>562</v>
      </c>
      <c r="B56" s="240">
        <v>22</v>
      </c>
      <c r="C56" s="240">
        <v>62</v>
      </c>
      <c r="D56" s="241">
        <v>22</v>
      </c>
      <c r="E56" s="241">
        <v>62</v>
      </c>
      <c r="F56" s="241">
        <v>22</v>
      </c>
      <c r="G56" s="241">
        <v>57</v>
      </c>
      <c r="H56" s="241">
        <v>22</v>
      </c>
      <c r="I56" s="241">
        <v>57</v>
      </c>
      <c r="J56" s="241">
        <v>21</v>
      </c>
      <c r="K56" s="254">
        <v>56</v>
      </c>
    </row>
    <row r="57" spans="1:11" ht="16.5" customHeight="1">
      <c r="A57" s="239" t="s">
        <v>563</v>
      </c>
      <c r="B57" s="240">
        <v>169</v>
      </c>
      <c r="C57" s="240">
        <v>416</v>
      </c>
      <c r="D57" s="241">
        <v>168</v>
      </c>
      <c r="E57" s="241">
        <v>410</v>
      </c>
      <c r="F57" s="241">
        <v>159</v>
      </c>
      <c r="G57" s="241">
        <v>394</v>
      </c>
      <c r="H57" s="241">
        <v>162</v>
      </c>
      <c r="I57" s="241">
        <v>386</v>
      </c>
      <c r="J57" s="241">
        <v>163</v>
      </c>
      <c r="K57" s="254">
        <v>381</v>
      </c>
    </row>
    <row r="58" spans="1:11" ht="16.5" customHeight="1">
      <c r="A58" s="239" t="s">
        <v>564</v>
      </c>
      <c r="B58" s="240">
        <v>28</v>
      </c>
      <c r="C58" s="240">
        <v>81</v>
      </c>
      <c r="D58" s="241">
        <v>27</v>
      </c>
      <c r="E58" s="241">
        <v>79</v>
      </c>
      <c r="F58" s="241">
        <v>27</v>
      </c>
      <c r="G58" s="241">
        <v>78</v>
      </c>
      <c r="H58" s="241">
        <v>36</v>
      </c>
      <c r="I58" s="241">
        <v>85</v>
      </c>
      <c r="J58" s="241">
        <v>28</v>
      </c>
      <c r="K58" s="254">
        <v>76</v>
      </c>
    </row>
    <row r="59" spans="1:11" ht="16.5" customHeight="1">
      <c r="A59" s="239" t="s">
        <v>565</v>
      </c>
      <c r="B59" s="240">
        <v>11</v>
      </c>
      <c r="C59" s="240">
        <v>27</v>
      </c>
      <c r="D59" s="241">
        <v>11</v>
      </c>
      <c r="E59" s="241">
        <v>26</v>
      </c>
      <c r="F59" s="241">
        <v>14</v>
      </c>
      <c r="G59" s="241">
        <v>27</v>
      </c>
      <c r="H59" s="241">
        <v>13</v>
      </c>
      <c r="I59" s="241">
        <v>26</v>
      </c>
      <c r="J59" s="241">
        <v>13</v>
      </c>
      <c r="K59" s="254">
        <v>26</v>
      </c>
    </row>
    <row r="60" spans="1:11" ht="16.5" customHeight="1">
      <c r="A60" s="239" t="s">
        <v>566</v>
      </c>
      <c r="B60" s="240">
        <v>16</v>
      </c>
      <c r="C60" s="240">
        <v>38</v>
      </c>
      <c r="D60" s="241">
        <v>16</v>
      </c>
      <c r="E60" s="241">
        <v>37</v>
      </c>
      <c r="F60" s="241">
        <v>16</v>
      </c>
      <c r="G60" s="241">
        <v>37</v>
      </c>
      <c r="H60" s="241">
        <v>17</v>
      </c>
      <c r="I60" s="241">
        <v>36</v>
      </c>
      <c r="J60" s="241">
        <v>17</v>
      </c>
      <c r="K60" s="254">
        <v>35</v>
      </c>
    </row>
    <row r="61" spans="1:11" ht="16.5" customHeight="1">
      <c r="A61" s="239" t="s">
        <v>567</v>
      </c>
      <c r="B61" s="240">
        <v>25</v>
      </c>
      <c r="C61" s="240">
        <v>60</v>
      </c>
      <c r="D61" s="241">
        <v>25</v>
      </c>
      <c r="E61" s="241">
        <v>56</v>
      </c>
      <c r="F61" s="241">
        <v>22</v>
      </c>
      <c r="G61" s="241">
        <v>51</v>
      </c>
      <c r="H61" s="241">
        <v>22</v>
      </c>
      <c r="I61" s="241">
        <v>49</v>
      </c>
      <c r="J61" s="241">
        <v>21</v>
      </c>
      <c r="K61" s="254">
        <v>50</v>
      </c>
    </row>
    <row r="62" spans="1:11" ht="16.5" customHeight="1">
      <c r="A62" s="239" t="s">
        <v>568</v>
      </c>
      <c r="B62" s="240">
        <v>67</v>
      </c>
      <c r="C62" s="240">
        <v>138</v>
      </c>
      <c r="D62" s="241">
        <v>66</v>
      </c>
      <c r="E62" s="241">
        <v>131</v>
      </c>
      <c r="F62" s="241">
        <v>64</v>
      </c>
      <c r="G62" s="241">
        <v>128</v>
      </c>
      <c r="H62" s="241">
        <v>62</v>
      </c>
      <c r="I62" s="241">
        <v>124</v>
      </c>
      <c r="J62" s="241">
        <v>59</v>
      </c>
      <c r="K62" s="254">
        <v>120</v>
      </c>
    </row>
    <row r="63" spans="1:11" ht="16.5" customHeight="1">
      <c r="A63" s="243" t="s">
        <v>569</v>
      </c>
      <c r="B63" s="240">
        <v>36</v>
      </c>
      <c r="C63" s="240">
        <v>85</v>
      </c>
      <c r="D63" s="254">
        <v>36</v>
      </c>
      <c r="E63" s="254">
        <v>90</v>
      </c>
      <c r="F63" s="254">
        <v>37</v>
      </c>
      <c r="G63" s="254">
        <v>92</v>
      </c>
      <c r="H63" s="254">
        <v>40</v>
      </c>
      <c r="I63" s="254">
        <v>99</v>
      </c>
      <c r="J63" s="254">
        <v>40</v>
      </c>
      <c r="K63" s="254">
        <v>102</v>
      </c>
    </row>
    <row r="64" spans="1:11" ht="16.5" customHeight="1">
      <c r="A64" s="239" t="s">
        <v>570</v>
      </c>
      <c r="B64" s="240">
        <v>146</v>
      </c>
      <c r="C64" s="240">
        <v>404</v>
      </c>
      <c r="D64" s="254">
        <v>146</v>
      </c>
      <c r="E64" s="254">
        <v>403</v>
      </c>
      <c r="F64" s="254">
        <v>140</v>
      </c>
      <c r="G64" s="254">
        <v>380</v>
      </c>
      <c r="H64" s="254">
        <v>147</v>
      </c>
      <c r="I64" s="254">
        <v>394</v>
      </c>
      <c r="J64" s="254">
        <v>144</v>
      </c>
      <c r="K64" s="254">
        <v>388</v>
      </c>
    </row>
    <row r="65" spans="1:11" ht="16.5" customHeight="1">
      <c r="A65" s="239" t="s">
        <v>571</v>
      </c>
      <c r="B65" s="240">
        <v>19</v>
      </c>
      <c r="C65" s="240">
        <v>44</v>
      </c>
      <c r="D65" s="254">
        <v>18</v>
      </c>
      <c r="E65" s="254">
        <v>40</v>
      </c>
      <c r="F65" s="254">
        <v>18</v>
      </c>
      <c r="G65" s="254">
        <v>40</v>
      </c>
      <c r="H65" s="254">
        <v>18</v>
      </c>
      <c r="I65" s="254">
        <v>40</v>
      </c>
      <c r="J65" s="254">
        <v>18</v>
      </c>
      <c r="K65" s="254">
        <v>40</v>
      </c>
    </row>
    <row r="66" spans="1:11" ht="16.5" customHeight="1">
      <c r="A66" s="239" t="s">
        <v>572</v>
      </c>
      <c r="B66" s="240">
        <v>10</v>
      </c>
      <c r="C66" s="240">
        <v>20</v>
      </c>
      <c r="D66" s="254">
        <v>7</v>
      </c>
      <c r="E66" s="254">
        <v>14</v>
      </c>
      <c r="F66" s="254">
        <v>8</v>
      </c>
      <c r="G66" s="254">
        <v>16</v>
      </c>
      <c r="H66" s="254">
        <v>7</v>
      </c>
      <c r="I66" s="254">
        <v>10</v>
      </c>
      <c r="J66" s="254">
        <v>6</v>
      </c>
      <c r="K66" s="254">
        <v>9</v>
      </c>
    </row>
    <row r="67" spans="1:11" ht="16.5" customHeight="1">
      <c r="A67" s="239" t="s">
        <v>573</v>
      </c>
      <c r="B67" s="240">
        <v>44</v>
      </c>
      <c r="C67" s="240">
        <v>120</v>
      </c>
      <c r="D67" s="255">
        <v>45</v>
      </c>
      <c r="E67" s="255">
        <v>120</v>
      </c>
      <c r="F67" s="255">
        <v>46</v>
      </c>
      <c r="G67" s="255">
        <v>117</v>
      </c>
      <c r="H67" s="255">
        <v>44</v>
      </c>
      <c r="I67" s="255">
        <v>109</v>
      </c>
      <c r="J67" s="255">
        <v>43</v>
      </c>
      <c r="K67" s="240">
        <v>108</v>
      </c>
    </row>
    <row r="68" spans="1:11" ht="16.5" customHeight="1">
      <c r="A68" s="239" t="s">
        <v>574</v>
      </c>
      <c r="B68" s="240">
        <v>176</v>
      </c>
      <c r="C68" s="240">
        <v>484</v>
      </c>
      <c r="D68" s="255">
        <v>188</v>
      </c>
      <c r="E68" s="255">
        <v>504</v>
      </c>
      <c r="F68" s="255">
        <v>151</v>
      </c>
      <c r="G68" s="255">
        <v>394</v>
      </c>
      <c r="H68" s="255">
        <v>153</v>
      </c>
      <c r="I68" s="255">
        <v>395</v>
      </c>
      <c r="J68" s="255">
        <v>158</v>
      </c>
      <c r="K68" s="240">
        <v>399</v>
      </c>
    </row>
    <row r="69" spans="1:11" ht="16.5" customHeight="1">
      <c r="A69" s="239" t="s">
        <v>575</v>
      </c>
      <c r="B69" s="256" t="s">
        <v>576</v>
      </c>
      <c r="C69" s="257"/>
      <c r="D69" s="257"/>
      <c r="E69" s="257"/>
      <c r="F69" s="240">
        <v>50</v>
      </c>
      <c r="G69" s="240">
        <v>154</v>
      </c>
      <c r="H69" s="255">
        <v>61</v>
      </c>
      <c r="I69" s="240">
        <v>190</v>
      </c>
      <c r="J69" s="255">
        <v>67</v>
      </c>
      <c r="K69" s="240">
        <v>215</v>
      </c>
    </row>
    <row r="70" spans="1:11" ht="16.5" customHeight="1">
      <c r="A70" s="239" t="s">
        <v>577</v>
      </c>
      <c r="B70" s="240">
        <v>54</v>
      </c>
      <c r="C70" s="240">
        <v>87</v>
      </c>
      <c r="D70" s="255">
        <v>52</v>
      </c>
      <c r="E70" s="255">
        <v>77</v>
      </c>
      <c r="F70" s="255">
        <v>55</v>
      </c>
      <c r="G70" s="255">
        <v>88</v>
      </c>
      <c r="H70" s="255">
        <v>50</v>
      </c>
      <c r="I70" s="255">
        <v>82</v>
      </c>
      <c r="J70" s="255">
        <v>50</v>
      </c>
      <c r="K70" s="240">
        <v>85</v>
      </c>
    </row>
    <row r="71" spans="1:11" ht="16.5" customHeight="1">
      <c r="A71" s="239" t="s">
        <v>578</v>
      </c>
      <c r="B71" s="240">
        <v>15</v>
      </c>
      <c r="C71" s="240">
        <v>44</v>
      </c>
      <c r="D71" s="255">
        <v>15</v>
      </c>
      <c r="E71" s="255">
        <v>45</v>
      </c>
      <c r="F71" s="255">
        <v>15</v>
      </c>
      <c r="G71" s="255">
        <v>42</v>
      </c>
      <c r="H71" s="255">
        <v>15</v>
      </c>
      <c r="I71" s="255">
        <v>41</v>
      </c>
      <c r="J71" s="255">
        <v>16</v>
      </c>
      <c r="K71" s="240">
        <v>43</v>
      </c>
    </row>
    <row r="72" spans="1:11" ht="16.5" customHeight="1">
      <c r="A72" s="239" t="s">
        <v>579</v>
      </c>
      <c r="B72" s="240">
        <v>28</v>
      </c>
      <c r="C72" s="240">
        <v>34</v>
      </c>
      <c r="D72" s="255">
        <v>28</v>
      </c>
      <c r="E72" s="255">
        <v>33</v>
      </c>
      <c r="F72" s="255">
        <v>26</v>
      </c>
      <c r="G72" s="255">
        <v>31</v>
      </c>
      <c r="H72" s="255">
        <v>24</v>
      </c>
      <c r="I72" s="255">
        <v>28</v>
      </c>
      <c r="J72" s="255">
        <v>24</v>
      </c>
      <c r="K72" s="240">
        <v>28</v>
      </c>
    </row>
    <row r="73" spans="1:11" ht="16.5" customHeight="1">
      <c r="A73" s="239" t="s">
        <v>580</v>
      </c>
      <c r="B73" s="240">
        <v>127</v>
      </c>
      <c r="C73" s="240">
        <v>230</v>
      </c>
      <c r="D73" s="255">
        <v>126</v>
      </c>
      <c r="E73" s="255">
        <v>221</v>
      </c>
      <c r="F73" s="255">
        <v>123</v>
      </c>
      <c r="G73" s="255">
        <v>210</v>
      </c>
      <c r="H73" s="255">
        <v>116</v>
      </c>
      <c r="I73" s="255">
        <v>206</v>
      </c>
      <c r="J73" s="255">
        <v>115</v>
      </c>
      <c r="K73" s="240">
        <v>195</v>
      </c>
    </row>
    <row r="74" spans="1:11" ht="16.5" customHeight="1">
      <c r="A74" s="239" t="s">
        <v>581</v>
      </c>
      <c r="B74" s="240">
        <v>85</v>
      </c>
      <c r="C74" s="240">
        <v>272</v>
      </c>
      <c r="D74" s="255">
        <v>87</v>
      </c>
      <c r="E74" s="255">
        <v>264</v>
      </c>
      <c r="F74" s="255">
        <v>89</v>
      </c>
      <c r="G74" s="255">
        <v>255</v>
      </c>
      <c r="H74" s="255">
        <v>89</v>
      </c>
      <c r="I74" s="255">
        <v>250</v>
      </c>
      <c r="J74" s="255">
        <v>88</v>
      </c>
      <c r="K74" s="240">
        <v>246</v>
      </c>
    </row>
    <row r="75" spans="1:11" ht="16.5" customHeight="1">
      <c r="A75" s="239" t="s">
        <v>582</v>
      </c>
      <c r="B75" s="240">
        <v>67</v>
      </c>
      <c r="C75" s="240">
        <v>166</v>
      </c>
      <c r="D75" s="255">
        <v>65</v>
      </c>
      <c r="E75" s="255">
        <v>161</v>
      </c>
      <c r="F75" s="255">
        <v>66</v>
      </c>
      <c r="G75" s="255">
        <v>158</v>
      </c>
      <c r="H75" s="255">
        <v>66</v>
      </c>
      <c r="I75" s="255">
        <v>158</v>
      </c>
      <c r="J75" s="255">
        <v>67</v>
      </c>
      <c r="K75" s="240">
        <v>157</v>
      </c>
    </row>
    <row r="76" spans="1:11" ht="16.5" customHeight="1">
      <c r="A76" s="239" t="s">
        <v>583</v>
      </c>
      <c r="B76" s="240">
        <v>96</v>
      </c>
      <c r="C76" s="240">
        <v>211</v>
      </c>
      <c r="D76" s="255">
        <v>98</v>
      </c>
      <c r="E76" s="255">
        <v>207</v>
      </c>
      <c r="F76" s="255">
        <v>100</v>
      </c>
      <c r="G76" s="255">
        <v>207</v>
      </c>
      <c r="H76" s="255">
        <v>97</v>
      </c>
      <c r="I76" s="255">
        <v>205</v>
      </c>
      <c r="J76" s="255">
        <v>93</v>
      </c>
      <c r="K76" s="240">
        <v>195</v>
      </c>
    </row>
    <row r="77" spans="1:11" ht="16.5" customHeight="1">
      <c r="A77" s="239" t="s">
        <v>584</v>
      </c>
      <c r="B77" s="240">
        <v>41</v>
      </c>
      <c r="C77" s="240">
        <v>55</v>
      </c>
      <c r="D77" s="255">
        <v>38</v>
      </c>
      <c r="E77" s="255">
        <v>52</v>
      </c>
      <c r="F77" s="255">
        <v>37</v>
      </c>
      <c r="G77" s="255">
        <v>49</v>
      </c>
      <c r="H77" s="255">
        <v>38</v>
      </c>
      <c r="I77" s="255">
        <v>52</v>
      </c>
      <c r="J77" s="255">
        <v>38</v>
      </c>
      <c r="K77" s="240">
        <v>49</v>
      </c>
    </row>
    <row r="78" spans="1:11" ht="16.5" customHeight="1">
      <c r="A78" s="239" t="s">
        <v>585</v>
      </c>
      <c r="B78" s="240">
        <v>56</v>
      </c>
      <c r="C78" s="240">
        <v>141</v>
      </c>
      <c r="D78" s="255">
        <v>57</v>
      </c>
      <c r="E78" s="255">
        <v>141</v>
      </c>
      <c r="F78" s="255">
        <v>57</v>
      </c>
      <c r="G78" s="255">
        <v>139</v>
      </c>
      <c r="H78" s="255">
        <v>59</v>
      </c>
      <c r="I78" s="255">
        <v>137</v>
      </c>
      <c r="J78" s="255">
        <v>58</v>
      </c>
      <c r="K78" s="240">
        <v>132</v>
      </c>
    </row>
    <row r="79" spans="1:11" ht="16.5" customHeight="1">
      <c r="A79" s="239" t="s">
        <v>586</v>
      </c>
      <c r="B79" s="240">
        <v>93</v>
      </c>
      <c r="C79" s="240">
        <v>240</v>
      </c>
      <c r="D79" s="255">
        <v>99</v>
      </c>
      <c r="E79" s="255">
        <v>244</v>
      </c>
      <c r="F79" s="255">
        <v>98</v>
      </c>
      <c r="G79" s="255">
        <v>243</v>
      </c>
      <c r="H79" s="255">
        <v>98</v>
      </c>
      <c r="I79" s="255">
        <v>234</v>
      </c>
      <c r="J79" s="255">
        <v>95</v>
      </c>
      <c r="K79" s="240">
        <v>217</v>
      </c>
    </row>
    <row r="80" spans="1:11" ht="16.5" customHeight="1">
      <c r="A80" s="239" t="s">
        <v>587</v>
      </c>
      <c r="B80" s="240">
        <v>27</v>
      </c>
      <c r="C80" s="240">
        <v>62</v>
      </c>
      <c r="D80" s="255">
        <v>26</v>
      </c>
      <c r="E80" s="255">
        <v>60</v>
      </c>
      <c r="F80" s="255">
        <v>26</v>
      </c>
      <c r="G80" s="255">
        <v>58</v>
      </c>
      <c r="H80" s="255">
        <v>27</v>
      </c>
      <c r="I80" s="255">
        <v>55</v>
      </c>
      <c r="J80" s="255">
        <v>29</v>
      </c>
      <c r="K80" s="240">
        <v>57</v>
      </c>
    </row>
    <row r="81" spans="1:11" ht="16.5" customHeight="1">
      <c r="A81" s="239" t="s">
        <v>588</v>
      </c>
      <c r="B81" s="240">
        <v>24</v>
      </c>
      <c r="C81" s="240">
        <v>81</v>
      </c>
      <c r="D81" s="255">
        <v>25</v>
      </c>
      <c r="E81" s="255">
        <v>84</v>
      </c>
      <c r="F81" s="255">
        <v>28</v>
      </c>
      <c r="G81" s="255">
        <v>81</v>
      </c>
      <c r="H81" s="255">
        <v>28</v>
      </c>
      <c r="I81" s="255">
        <v>76</v>
      </c>
      <c r="J81" s="255">
        <v>29</v>
      </c>
      <c r="K81" s="240">
        <v>74</v>
      </c>
    </row>
    <row r="82" spans="1:11" ht="16.5" customHeight="1">
      <c r="A82" s="239" t="s">
        <v>589</v>
      </c>
      <c r="B82" s="240">
        <v>89</v>
      </c>
      <c r="C82" s="240">
        <v>290</v>
      </c>
      <c r="D82" s="255">
        <v>90</v>
      </c>
      <c r="E82" s="255">
        <v>288</v>
      </c>
      <c r="F82" s="255">
        <v>91</v>
      </c>
      <c r="G82" s="255">
        <v>280</v>
      </c>
      <c r="H82" s="255">
        <v>88</v>
      </c>
      <c r="I82" s="255">
        <v>270</v>
      </c>
      <c r="J82" s="255">
        <v>87</v>
      </c>
      <c r="K82" s="240">
        <v>265</v>
      </c>
    </row>
    <row r="83" spans="1:11" ht="16.5" customHeight="1">
      <c r="A83" s="239" t="s">
        <v>590</v>
      </c>
      <c r="B83" s="240">
        <v>18</v>
      </c>
      <c r="C83" s="240">
        <v>58</v>
      </c>
      <c r="D83" s="255">
        <v>18</v>
      </c>
      <c r="E83" s="255">
        <v>62</v>
      </c>
      <c r="F83" s="255">
        <v>18</v>
      </c>
      <c r="G83" s="255">
        <v>61</v>
      </c>
      <c r="H83" s="255">
        <v>19</v>
      </c>
      <c r="I83" s="255">
        <v>61</v>
      </c>
      <c r="J83" s="255">
        <v>19</v>
      </c>
      <c r="K83" s="240">
        <v>60</v>
      </c>
    </row>
    <row r="84" spans="1:11" ht="16.5" customHeight="1">
      <c r="A84" s="239" t="s">
        <v>591</v>
      </c>
      <c r="B84" s="240">
        <v>45</v>
      </c>
      <c r="C84" s="240">
        <v>113</v>
      </c>
      <c r="D84" s="255">
        <v>46</v>
      </c>
      <c r="E84" s="255">
        <v>113</v>
      </c>
      <c r="F84" s="255">
        <v>44</v>
      </c>
      <c r="G84" s="255">
        <v>107</v>
      </c>
      <c r="H84" s="255">
        <v>42</v>
      </c>
      <c r="I84" s="255">
        <v>99</v>
      </c>
      <c r="J84" s="255">
        <v>42</v>
      </c>
      <c r="K84" s="240">
        <v>97</v>
      </c>
    </row>
    <row r="85" spans="1:11" ht="16.5" customHeight="1">
      <c r="A85" s="243" t="s">
        <v>592</v>
      </c>
      <c r="B85" s="240">
        <v>179</v>
      </c>
      <c r="C85" s="240">
        <v>446</v>
      </c>
      <c r="D85" s="255">
        <v>182</v>
      </c>
      <c r="E85" s="255">
        <v>453</v>
      </c>
      <c r="F85" s="255">
        <v>178</v>
      </c>
      <c r="G85" s="255">
        <v>438</v>
      </c>
      <c r="H85" s="255">
        <v>181</v>
      </c>
      <c r="I85" s="255">
        <v>434</v>
      </c>
      <c r="J85" s="255">
        <v>176</v>
      </c>
      <c r="K85" s="240">
        <v>420</v>
      </c>
    </row>
    <row r="86" spans="1:11" ht="16.5" customHeight="1">
      <c r="A86" s="239" t="s">
        <v>593</v>
      </c>
      <c r="B86" s="240">
        <v>8</v>
      </c>
      <c r="C86" s="240">
        <v>13</v>
      </c>
      <c r="D86" s="255">
        <v>14</v>
      </c>
      <c r="E86" s="255">
        <v>19</v>
      </c>
      <c r="F86" s="255">
        <v>26</v>
      </c>
      <c r="G86" s="255">
        <v>31</v>
      </c>
      <c r="H86" s="255">
        <v>19</v>
      </c>
      <c r="I86" s="255">
        <v>24</v>
      </c>
      <c r="J86" s="255">
        <v>34</v>
      </c>
      <c r="K86" s="240">
        <v>39</v>
      </c>
    </row>
    <row r="87" spans="1:11" ht="16.5" customHeight="1">
      <c r="A87" s="239" t="s">
        <v>594</v>
      </c>
      <c r="B87" s="240">
        <v>125</v>
      </c>
      <c r="C87" s="240">
        <v>346</v>
      </c>
      <c r="D87" s="255">
        <v>124</v>
      </c>
      <c r="E87" s="255">
        <v>344</v>
      </c>
      <c r="F87" s="255">
        <v>124</v>
      </c>
      <c r="G87" s="255">
        <v>343</v>
      </c>
      <c r="H87" s="255">
        <v>122</v>
      </c>
      <c r="I87" s="255">
        <v>343</v>
      </c>
      <c r="J87" s="255">
        <v>125</v>
      </c>
      <c r="K87" s="240">
        <v>341</v>
      </c>
    </row>
    <row r="88" spans="1:11" ht="16.5" customHeight="1">
      <c r="A88" s="239" t="s">
        <v>595</v>
      </c>
      <c r="B88" s="240">
        <v>65</v>
      </c>
      <c r="C88" s="240">
        <v>165</v>
      </c>
      <c r="D88" s="255">
        <v>67</v>
      </c>
      <c r="E88" s="255">
        <v>165</v>
      </c>
      <c r="F88" s="255">
        <v>68</v>
      </c>
      <c r="G88" s="255">
        <v>161</v>
      </c>
      <c r="H88" s="255">
        <v>67</v>
      </c>
      <c r="I88" s="255">
        <v>160</v>
      </c>
      <c r="J88" s="255">
        <v>65</v>
      </c>
      <c r="K88" s="240">
        <v>158</v>
      </c>
    </row>
    <row r="89" spans="1:11" ht="16.5" customHeight="1" thickBot="1">
      <c r="A89" s="239" t="s">
        <v>596</v>
      </c>
      <c r="B89" s="246">
        <v>84</v>
      </c>
      <c r="C89" s="246">
        <v>221</v>
      </c>
      <c r="D89" s="246">
        <v>85</v>
      </c>
      <c r="E89" s="246">
        <v>217</v>
      </c>
      <c r="F89" s="246">
        <v>86</v>
      </c>
      <c r="G89" s="246">
        <v>221</v>
      </c>
      <c r="H89" s="246">
        <v>90</v>
      </c>
      <c r="I89" s="246">
        <v>223</v>
      </c>
      <c r="J89" s="246">
        <v>90</v>
      </c>
      <c r="K89" s="246">
        <v>216</v>
      </c>
    </row>
    <row r="90" spans="1:11" ht="16.5" customHeight="1">
      <c r="A90" s="258" t="s">
        <v>597</v>
      </c>
      <c r="B90" s="259">
        <f t="shared" ref="B90:K90" si="6">SUM(B91:B130,B131:B135)</f>
        <v>5221</v>
      </c>
      <c r="C90" s="259">
        <f t="shared" si="6"/>
        <v>10587</v>
      </c>
      <c r="D90" s="259">
        <f t="shared" si="6"/>
        <v>5249</v>
      </c>
      <c r="E90" s="259">
        <f t="shared" si="6"/>
        <v>10483</v>
      </c>
      <c r="F90" s="259">
        <f t="shared" si="6"/>
        <v>5195</v>
      </c>
      <c r="G90" s="259">
        <f t="shared" si="6"/>
        <v>10320</v>
      </c>
      <c r="H90" s="259">
        <f t="shared" si="6"/>
        <v>5128</v>
      </c>
      <c r="I90" s="259">
        <f t="shared" si="6"/>
        <v>10090</v>
      </c>
      <c r="J90" s="259">
        <f t="shared" si="6"/>
        <v>5063</v>
      </c>
      <c r="K90" s="260">
        <f t="shared" si="6"/>
        <v>9941</v>
      </c>
    </row>
    <row r="91" spans="1:11" ht="16.5" customHeight="1">
      <c r="A91" s="239" t="s">
        <v>598</v>
      </c>
      <c r="B91" s="255">
        <v>274</v>
      </c>
      <c r="C91" s="255">
        <v>446</v>
      </c>
      <c r="D91" s="255">
        <v>262</v>
      </c>
      <c r="E91" s="255">
        <v>428</v>
      </c>
      <c r="F91" s="255">
        <v>264</v>
      </c>
      <c r="G91" s="255">
        <v>424</v>
      </c>
      <c r="H91" s="255">
        <v>277</v>
      </c>
      <c r="I91" s="255">
        <v>438</v>
      </c>
      <c r="J91" s="255">
        <v>261</v>
      </c>
      <c r="K91" s="240">
        <v>412</v>
      </c>
    </row>
    <row r="92" spans="1:11" ht="16.5" customHeight="1">
      <c r="A92" s="239" t="s">
        <v>599</v>
      </c>
      <c r="B92" s="255">
        <v>189</v>
      </c>
      <c r="C92" s="255">
        <v>357</v>
      </c>
      <c r="D92" s="255">
        <v>191</v>
      </c>
      <c r="E92" s="255">
        <v>362</v>
      </c>
      <c r="F92" s="255">
        <v>192</v>
      </c>
      <c r="G92" s="255">
        <v>351</v>
      </c>
      <c r="H92" s="255">
        <v>191</v>
      </c>
      <c r="I92" s="255">
        <v>350</v>
      </c>
      <c r="J92" s="255">
        <v>183</v>
      </c>
      <c r="K92" s="240">
        <v>330</v>
      </c>
    </row>
    <row r="93" spans="1:11" ht="16.5" customHeight="1">
      <c r="A93" s="239" t="s">
        <v>600</v>
      </c>
      <c r="B93" s="255">
        <v>182</v>
      </c>
      <c r="C93" s="255">
        <v>389</v>
      </c>
      <c r="D93" s="255">
        <v>181</v>
      </c>
      <c r="E93" s="255">
        <v>386</v>
      </c>
      <c r="F93" s="255">
        <v>176</v>
      </c>
      <c r="G93" s="255">
        <v>374</v>
      </c>
      <c r="H93" s="255">
        <v>180</v>
      </c>
      <c r="I93" s="255">
        <v>367</v>
      </c>
      <c r="J93" s="255">
        <v>173</v>
      </c>
      <c r="K93" s="240">
        <v>349</v>
      </c>
    </row>
    <row r="94" spans="1:11" ht="16.5" customHeight="1">
      <c r="A94" s="239" t="s">
        <v>601</v>
      </c>
      <c r="B94" s="255">
        <v>160</v>
      </c>
      <c r="C94" s="255">
        <v>374</v>
      </c>
      <c r="D94" s="255">
        <v>158</v>
      </c>
      <c r="E94" s="255">
        <v>369</v>
      </c>
      <c r="F94" s="255">
        <v>162</v>
      </c>
      <c r="G94" s="255">
        <v>371</v>
      </c>
      <c r="H94" s="255">
        <v>160</v>
      </c>
      <c r="I94" s="255">
        <v>372</v>
      </c>
      <c r="J94" s="255">
        <v>153</v>
      </c>
      <c r="K94" s="240">
        <v>360</v>
      </c>
    </row>
    <row r="95" spans="1:11" ht="16.5" customHeight="1">
      <c r="A95" s="239" t="s">
        <v>602</v>
      </c>
      <c r="B95" s="255">
        <v>133</v>
      </c>
      <c r="C95" s="255">
        <v>310</v>
      </c>
      <c r="D95" s="255">
        <v>126</v>
      </c>
      <c r="E95" s="255">
        <v>301</v>
      </c>
      <c r="F95" s="255">
        <v>130</v>
      </c>
      <c r="G95" s="255">
        <v>300</v>
      </c>
      <c r="H95" s="255">
        <v>127</v>
      </c>
      <c r="I95" s="255">
        <v>287</v>
      </c>
      <c r="J95" s="255">
        <v>125</v>
      </c>
      <c r="K95" s="240">
        <v>280</v>
      </c>
    </row>
    <row r="96" spans="1:11" ht="16.5" customHeight="1">
      <c r="A96" s="239" t="s">
        <v>603</v>
      </c>
      <c r="B96" s="255">
        <v>71</v>
      </c>
      <c r="C96" s="255">
        <v>108</v>
      </c>
      <c r="D96" s="255">
        <v>65</v>
      </c>
      <c r="E96" s="255">
        <v>99</v>
      </c>
      <c r="F96" s="255">
        <v>61</v>
      </c>
      <c r="G96" s="255">
        <v>94</v>
      </c>
      <c r="H96" s="255">
        <v>58</v>
      </c>
      <c r="I96" s="255">
        <v>89</v>
      </c>
      <c r="J96" s="255">
        <v>61</v>
      </c>
      <c r="K96" s="240">
        <v>94</v>
      </c>
    </row>
    <row r="97" spans="1:11" ht="16.5" customHeight="1">
      <c r="A97" s="239" t="s">
        <v>604</v>
      </c>
      <c r="B97" s="255">
        <v>170</v>
      </c>
      <c r="C97" s="255">
        <v>308</v>
      </c>
      <c r="D97" s="255">
        <v>169</v>
      </c>
      <c r="E97" s="255">
        <v>305</v>
      </c>
      <c r="F97" s="255">
        <v>167</v>
      </c>
      <c r="G97" s="255">
        <v>298</v>
      </c>
      <c r="H97" s="255">
        <v>165</v>
      </c>
      <c r="I97" s="255">
        <v>289</v>
      </c>
      <c r="J97" s="255">
        <v>160</v>
      </c>
      <c r="K97" s="240">
        <v>284</v>
      </c>
    </row>
    <row r="98" spans="1:11" ht="16.5" customHeight="1">
      <c r="A98" s="239" t="s">
        <v>605</v>
      </c>
      <c r="B98" s="240">
        <v>12</v>
      </c>
      <c r="C98" s="240">
        <v>29</v>
      </c>
      <c r="D98" s="240">
        <v>12</v>
      </c>
      <c r="E98" s="240">
        <v>28</v>
      </c>
      <c r="F98" s="240">
        <v>11</v>
      </c>
      <c r="G98" s="240">
        <v>27</v>
      </c>
      <c r="H98" s="240">
        <v>11</v>
      </c>
      <c r="I98" s="240">
        <v>27</v>
      </c>
      <c r="J98" s="240">
        <v>11</v>
      </c>
      <c r="K98" s="240">
        <v>23</v>
      </c>
    </row>
    <row r="99" spans="1:11" ht="16.5" customHeight="1">
      <c r="A99" s="239" t="s">
        <v>606</v>
      </c>
      <c r="B99" s="240">
        <v>9</v>
      </c>
      <c r="C99" s="240">
        <v>16</v>
      </c>
      <c r="D99" s="240">
        <v>9</v>
      </c>
      <c r="E99" s="240">
        <v>15</v>
      </c>
      <c r="F99" s="240">
        <v>12</v>
      </c>
      <c r="G99" s="240">
        <v>18</v>
      </c>
      <c r="H99" s="240">
        <v>6</v>
      </c>
      <c r="I99" s="240">
        <v>11</v>
      </c>
      <c r="J99" s="240">
        <v>6</v>
      </c>
      <c r="K99" s="240">
        <v>11</v>
      </c>
    </row>
    <row r="100" spans="1:11" ht="16.5" customHeight="1" thickBot="1">
      <c r="A100" s="245" t="s">
        <v>607</v>
      </c>
      <c r="B100" s="246">
        <v>71</v>
      </c>
      <c r="C100" s="246">
        <v>121</v>
      </c>
      <c r="D100" s="246">
        <v>75</v>
      </c>
      <c r="E100" s="246">
        <v>120</v>
      </c>
      <c r="F100" s="246">
        <v>77</v>
      </c>
      <c r="G100" s="246">
        <v>117</v>
      </c>
      <c r="H100" s="246">
        <v>76</v>
      </c>
      <c r="I100" s="246">
        <v>116</v>
      </c>
      <c r="J100" s="246">
        <v>73</v>
      </c>
      <c r="K100" s="246">
        <v>112</v>
      </c>
    </row>
    <row r="101" spans="1:11" ht="16.5" customHeight="1">
      <c r="A101" s="261"/>
      <c r="B101" s="240"/>
      <c r="C101" s="240"/>
      <c r="D101" s="240"/>
      <c r="E101" s="240"/>
      <c r="F101" s="240"/>
      <c r="G101" s="240"/>
      <c r="H101" s="240"/>
      <c r="I101" s="240"/>
      <c r="J101" s="240"/>
      <c r="K101" s="240"/>
    </row>
    <row r="102" spans="1:11" ht="15" customHeight="1" thickBot="1">
      <c r="A102" s="249"/>
      <c r="B102" s="227"/>
      <c r="C102" s="227"/>
      <c r="D102" s="227"/>
      <c r="E102" s="227"/>
      <c r="F102" s="228"/>
      <c r="G102" s="229"/>
      <c r="H102" s="228"/>
      <c r="I102" s="229"/>
      <c r="J102" s="228"/>
      <c r="K102" s="229" t="s">
        <v>372</v>
      </c>
    </row>
    <row r="103" spans="1:11" ht="18.75" customHeight="1">
      <c r="A103" s="4466" t="s">
        <v>512</v>
      </c>
      <c r="B103" s="4464" t="str">
        <f>B$3</f>
        <v>平成30年</v>
      </c>
      <c r="C103" s="4465"/>
      <c r="D103" s="4464">
        <f t="shared" ref="D103" si="7">D$3</f>
        <v>31</v>
      </c>
      <c r="E103" s="4465"/>
      <c r="F103" s="4464" t="str">
        <f t="shared" ref="F103" si="8">F$3</f>
        <v>令和2</v>
      </c>
      <c r="G103" s="4465"/>
      <c r="H103" s="4464">
        <f t="shared" ref="H103" si="9">H$3</f>
        <v>3</v>
      </c>
      <c r="I103" s="4465"/>
      <c r="J103" s="4464">
        <f t="shared" ref="J103" si="10">J$3</f>
        <v>4</v>
      </c>
      <c r="K103" s="4465"/>
    </row>
    <row r="104" spans="1:11" ht="18.75" customHeight="1">
      <c r="A104" s="4467"/>
      <c r="B104" s="250" t="s">
        <v>374</v>
      </c>
      <c r="C104" s="251" t="s">
        <v>514</v>
      </c>
      <c r="D104" s="252" t="s">
        <v>374</v>
      </c>
      <c r="E104" s="252" t="s">
        <v>514</v>
      </c>
      <c r="F104" s="252" t="s">
        <v>374</v>
      </c>
      <c r="G104" s="252" t="s">
        <v>514</v>
      </c>
      <c r="H104" s="252" t="s">
        <v>374</v>
      </c>
      <c r="I104" s="252" t="s">
        <v>514</v>
      </c>
      <c r="J104" s="252" t="s">
        <v>374</v>
      </c>
      <c r="K104" s="253" t="s">
        <v>514</v>
      </c>
    </row>
    <row r="105" spans="1:11" ht="16.5" customHeight="1">
      <c r="A105" s="239" t="s">
        <v>608</v>
      </c>
      <c r="B105" s="240">
        <v>24</v>
      </c>
      <c r="C105" s="240">
        <v>44</v>
      </c>
      <c r="D105" s="240">
        <v>24</v>
      </c>
      <c r="E105" s="240">
        <v>44</v>
      </c>
      <c r="F105" s="240">
        <v>22</v>
      </c>
      <c r="G105" s="240">
        <v>42</v>
      </c>
      <c r="H105" s="240">
        <v>22</v>
      </c>
      <c r="I105" s="240">
        <v>38</v>
      </c>
      <c r="J105" s="240">
        <v>21</v>
      </c>
      <c r="K105" s="240">
        <v>36</v>
      </c>
    </row>
    <row r="106" spans="1:11" ht="16.5" customHeight="1">
      <c r="A106" s="239" t="s">
        <v>609</v>
      </c>
      <c r="B106" s="255">
        <v>107</v>
      </c>
      <c r="C106" s="255">
        <v>202</v>
      </c>
      <c r="D106" s="255">
        <v>105</v>
      </c>
      <c r="E106" s="255">
        <v>196</v>
      </c>
      <c r="F106" s="255">
        <v>99</v>
      </c>
      <c r="G106" s="255">
        <v>188</v>
      </c>
      <c r="H106" s="255">
        <v>100</v>
      </c>
      <c r="I106" s="255">
        <v>183</v>
      </c>
      <c r="J106" s="255">
        <v>97</v>
      </c>
      <c r="K106" s="240">
        <v>175</v>
      </c>
    </row>
    <row r="107" spans="1:11" ht="16.5" customHeight="1">
      <c r="A107" s="239" t="s">
        <v>610</v>
      </c>
      <c r="B107" s="255">
        <v>113</v>
      </c>
      <c r="C107" s="255">
        <v>217</v>
      </c>
      <c r="D107" s="255">
        <v>112</v>
      </c>
      <c r="E107" s="255">
        <v>212</v>
      </c>
      <c r="F107" s="255">
        <v>108</v>
      </c>
      <c r="G107" s="255">
        <v>205</v>
      </c>
      <c r="H107" s="255">
        <v>106</v>
      </c>
      <c r="I107" s="255">
        <v>208</v>
      </c>
      <c r="J107" s="255">
        <v>105</v>
      </c>
      <c r="K107" s="240">
        <v>205</v>
      </c>
    </row>
    <row r="108" spans="1:11" ht="16.5" customHeight="1">
      <c r="A108" s="239" t="s">
        <v>611</v>
      </c>
      <c r="B108" s="255">
        <v>151</v>
      </c>
      <c r="C108" s="255">
        <v>304</v>
      </c>
      <c r="D108" s="255">
        <v>155</v>
      </c>
      <c r="E108" s="255">
        <v>298</v>
      </c>
      <c r="F108" s="255">
        <v>166</v>
      </c>
      <c r="G108" s="255">
        <v>314</v>
      </c>
      <c r="H108" s="255">
        <v>163</v>
      </c>
      <c r="I108" s="255">
        <v>313</v>
      </c>
      <c r="J108" s="255">
        <v>159</v>
      </c>
      <c r="K108" s="240">
        <v>309</v>
      </c>
    </row>
    <row r="109" spans="1:11" ht="16.5" customHeight="1">
      <c r="A109" s="239" t="s">
        <v>612</v>
      </c>
      <c r="B109" s="255">
        <v>44</v>
      </c>
      <c r="C109" s="255">
        <v>75</v>
      </c>
      <c r="D109" s="255">
        <v>39</v>
      </c>
      <c r="E109" s="255">
        <v>69</v>
      </c>
      <c r="F109" s="255">
        <v>38</v>
      </c>
      <c r="G109" s="255">
        <v>68</v>
      </c>
      <c r="H109" s="255">
        <v>36</v>
      </c>
      <c r="I109" s="255">
        <v>63</v>
      </c>
      <c r="J109" s="255">
        <v>37</v>
      </c>
      <c r="K109" s="240">
        <v>62</v>
      </c>
    </row>
    <row r="110" spans="1:11" ht="16.5" customHeight="1">
      <c r="A110" s="239" t="s">
        <v>613</v>
      </c>
      <c r="B110" s="255">
        <v>358</v>
      </c>
      <c r="C110" s="255">
        <v>679</v>
      </c>
      <c r="D110" s="255">
        <v>360</v>
      </c>
      <c r="E110" s="255">
        <v>668</v>
      </c>
      <c r="F110" s="255">
        <v>351</v>
      </c>
      <c r="G110" s="255">
        <v>617</v>
      </c>
      <c r="H110" s="255">
        <v>335</v>
      </c>
      <c r="I110" s="255">
        <v>595</v>
      </c>
      <c r="J110" s="255">
        <v>344</v>
      </c>
      <c r="K110" s="240">
        <v>616</v>
      </c>
    </row>
    <row r="111" spans="1:11" ht="16.5" customHeight="1">
      <c r="A111" s="239" t="s">
        <v>614</v>
      </c>
      <c r="B111" s="255">
        <v>111</v>
      </c>
      <c r="C111" s="255">
        <v>207</v>
      </c>
      <c r="D111" s="255">
        <v>109</v>
      </c>
      <c r="E111" s="255">
        <v>201</v>
      </c>
      <c r="F111" s="255">
        <v>112</v>
      </c>
      <c r="G111" s="255">
        <v>201</v>
      </c>
      <c r="H111" s="255">
        <v>109</v>
      </c>
      <c r="I111" s="255">
        <v>188</v>
      </c>
      <c r="J111" s="255">
        <v>108</v>
      </c>
      <c r="K111" s="240">
        <v>186</v>
      </c>
    </row>
    <row r="112" spans="1:11" ht="16.5" customHeight="1">
      <c r="A112" s="239" t="s">
        <v>615</v>
      </c>
      <c r="B112" s="255">
        <v>190</v>
      </c>
      <c r="C112" s="255">
        <v>398</v>
      </c>
      <c r="D112" s="255">
        <v>190</v>
      </c>
      <c r="E112" s="255">
        <v>391</v>
      </c>
      <c r="F112" s="255">
        <v>193</v>
      </c>
      <c r="G112" s="255">
        <v>387</v>
      </c>
      <c r="H112" s="255">
        <v>196</v>
      </c>
      <c r="I112" s="255">
        <v>392</v>
      </c>
      <c r="J112" s="255">
        <v>196</v>
      </c>
      <c r="K112" s="240">
        <v>388</v>
      </c>
    </row>
    <row r="113" spans="1:11" ht="16.5" customHeight="1">
      <c r="A113" s="239" t="s">
        <v>616</v>
      </c>
      <c r="B113" s="255">
        <v>54</v>
      </c>
      <c r="C113" s="255">
        <v>82</v>
      </c>
      <c r="D113" s="255">
        <v>53</v>
      </c>
      <c r="E113" s="255">
        <v>81</v>
      </c>
      <c r="F113" s="255">
        <v>52</v>
      </c>
      <c r="G113" s="255">
        <v>80</v>
      </c>
      <c r="H113" s="255">
        <v>53</v>
      </c>
      <c r="I113" s="255">
        <v>78</v>
      </c>
      <c r="J113" s="255">
        <v>48</v>
      </c>
      <c r="K113" s="240">
        <v>71</v>
      </c>
    </row>
    <row r="114" spans="1:11" ht="16.5" customHeight="1">
      <c r="A114" s="239" t="s">
        <v>617</v>
      </c>
      <c r="B114" s="255">
        <v>39</v>
      </c>
      <c r="C114" s="255">
        <v>85</v>
      </c>
      <c r="D114" s="255">
        <v>37</v>
      </c>
      <c r="E114" s="255">
        <v>82</v>
      </c>
      <c r="F114" s="255">
        <v>35</v>
      </c>
      <c r="G114" s="255">
        <v>77</v>
      </c>
      <c r="H114" s="255">
        <v>35</v>
      </c>
      <c r="I114" s="255">
        <v>74</v>
      </c>
      <c r="J114" s="255">
        <v>34</v>
      </c>
      <c r="K114" s="240">
        <v>70</v>
      </c>
    </row>
    <row r="115" spans="1:11" ht="16.5" customHeight="1">
      <c r="A115" s="239" t="s">
        <v>618</v>
      </c>
      <c r="B115" s="255">
        <v>116</v>
      </c>
      <c r="C115" s="255">
        <v>190</v>
      </c>
      <c r="D115" s="255">
        <v>120</v>
      </c>
      <c r="E115" s="255">
        <v>191</v>
      </c>
      <c r="F115" s="255">
        <v>120</v>
      </c>
      <c r="G115" s="255">
        <v>196</v>
      </c>
      <c r="H115" s="255">
        <v>115</v>
      </c>
      <c r="I115" s="255">
        <v>187</v>
      </c>
      <c r="J115" s="255">
        <v>118</v>
      </c>
      <c r="K115" s="240">
        <v>188</v>
      </c>
    </row>
    <row r="116" spans="1:11" ht="16.5" customHeight="1">
      <c r="A116" s="239" t="s">
        <v>619</v>
      </c>
      <c r="B116" s="255">
        <v>208</v>
      </c>
      <c r="C116" s="255">
        <v>368</v>
      </c>
      <c r="D116" s="255">
        <v>215</v>
      </c>
      <c r="E116" s="255">
        <v>382</v>
      </c>
      <c r="F116" s="255">
        <v>221</v>
      </c>
      <c r="G116" s="255">
        <v>407</v>
      </c>
      <c r="H116" s="255">
        <v>215</v>
      </c>
      <c r="I116" s="255">
        <v>390</v>
      </c>
      <c r="J116" s="255">
        <v>209</v>
      </c>
      <c r="K116" s="240">
        <v>382</v>
      </c>
    </row>
    <row r="117" spans="1:11" ht="16.5" customHeight="1">
      <c r="A117" s="239" t="s">
        <v>620</v>
      </c>
      <c r="B117" s="255">
        <v>168</v>
      </c>
      <c r="C117" s="255">
        <v>324</v>
      </c>
      <c r="D117" s="255">
        <v>177</v>
      </c>
      <c r="E117" s="255">
        <v>330</v>
      </c>
      <c r="F117" s="255">
        <v>180</v>
      </c>
      <c r="G117" s="255">
        <v>331</v>
      </c>
      <c r="H117" s="255">
        <v>166</v>
      </c>
      <c r="I117" s="255">
        <v>306</v>
      </c>
      <c r="J117" s="255">
        <v>173</v>
      </c>
      <c r="K117" s="240">
        <v>328</v>
      </c>
    </row>
    <row r="118" spans="1:11" ht="16.5" customHeight="1">
      <c r="A118" s="239" t="s">
        <v>621</v>
      </c>
      <c r="B118" s="255">
        <v>137</v>
      </c>
      <c r="C118" s="255">
        <v>305</v>
      </c>
      <c r="D118" s="255">
        <v>141</v>
      </c>
      <c r="E118" s="255">
        <v>302</v>
      </c>
      <c r="F118" s="255">
        <v>149</v>
      </c>
      <c r="G118" s="255">
        <v>325</v>
      </c>
      <c r="H118" s="255">
        <v>161</v>
      </c>
      <c r="I118" s="255">
        <v>338</v>
      </c>
      <c r="J118" s="255">
        <v>157</v>
      </c>
      <c r="K118" s="240">
        <v>327</v>
      </c>
    </row>
    <row r="119" spans="1:11" ht="16.5" customHeight="1">
      <c r="A119" s="239" t="s">
        <v>622</v>
      </c>
      <c r="B119" s="255">
        <v>99</v>
      </c>
      <c r="C119" s="255">
        <v>235</v>
      </c>
      <c r="D119" s="255">
        <v>104</v>
      </c>
      <c r="E119" s="255">
        <v>247</v>
      </c>
      <c r="F119" s="255">
        <v>98</v>
      </c>
      <c r="G119" s="255">
        <v>236</v>
      </c>
      <c r="H119" s="255">
        <v>103</v>
      </c>
      <c r="I119" s="255">
        <v>238</v>
      </c>
      <c r="J119" s="255">
        <v>111</v>
      </c>
      <c r="K119" s="240">
        <v>255</v>
      </c>
    </row>
    <row r="120" spans="1:11" ht="16.5" customHeight="1">
      <c r="A120" s="239" t="s">
        <v>623</v>
      </c>
      <c r="B120" s="255">
        <v>48</v>
      </c>
      <c r="C120" s="255">
        <v>89</v>
      </c>
      <c r="D120" s="255">
        <v>48</v>
      </c>
      <c r="E120" s="255">
        <v>87</v>
      </c>
      <c r="F120" s="255">
        <v>44</v>
      </c>
      <c r="G120" s="255">
        <v>81</v>
      </c>
      <c r="H120" s="255">
        <v>42</v>
      </c>
      <c r="I120" s="255">
        <v>80</v>
      </c>
      <c r="J120" s="255">
        <v>41</v>
      </c>
      <c r="K120" s="240">
        <v>79</v>
      </c>
    </row>
    <row r="121" spans="1:11" ht="16.5" customHeight="1">
      <c r="A121" s="239" t="s">
        <v>624</v>
      </c>
      <c r="B121" s="255">
        <v>205</v>
      </c>
      <c r="C121" s="255">
        <v>317</v>
      </c>
      <c r="D121" s="255">
        <v>195</v>
      </c>
      <c r="E121" s="255">
        <v>310</v>
      </c>
      <c r="F121" s="255">
        <v>196</v>
      </c>
      <c r="G121" s="255">
        <v>308</v>
      </c>
      <c r="H121" s="255">
        <v>180</v>
      </c>
      <c r="I121" s="255">
        <v>281</v>
      </c>
      <c r="J121" s="255">
        <v>170</v>
      </c>
      <c r="K121" s="240">
        <v>270</v>
      </c>
    </row>
    <row r="122" spans="1:11" ht="16.5" customHeight="1">
      <c r="A122" s="239" t="s">
        <v>625</v>
      </c>
      <c r="B122" s="255">
        <v>42</v>
      </c>
      <c r="C122" s="255">
        <v>93</v>
      </c>
      <c r="D122" s="255">
        <v>41</v>
      </c>
      <c r="E122" s="255">
        <v>88</v>
      </c>
      <c r="F122" s="255">
        <v>40</v>
      </c>
      <c r="G122" s="255">
        <v>86</v>
      </c>
      <c r="H122" s="255">
        <v>42</v>
      </c>
      <c r="I122" s="255">
        <v>88</v>
      </c>
      <c r="J122" s="255">
        <v>41</v>
      </c>
      <c r="K122" s="240">
        <v>90</v>
      </c>
    </row>
    <row r="123" spans="1:11" ht="16.5" customHeight="1">
      <c r="A123" s="239" t="s">
        <v>626</v>
      </c>
      <c r="B123" s="255">
        <v>26</v>
      </c>
      <c r="C123" s="255">
        <v>40</v>
      </c>
      <c r="D123" s="255">
        <v>22</v>
      </c>
      <c r="E123" s="255">
        <v>35</v>
      </c>
      <c r="F123" s="255">
        <v>20</v>
      </c>
      <c r="G123" s="255">
        <v>29</v>
      </c>
      <c r="H123" s="255">
        <v>22</v>
      </c>
      <c r="I123" s="255">
        <v>32</v>
      </c>
      <c r="J123" s="255">
        <v>19</v>
      </c>
      <c r="K123" s="240">
        <v>31</v>
      </c>
    </row>
    <row r="124" spans="1:11" ht="16.5" customHeight="1">
      <c r="A124" s="239" t="s">
        <v>627</v>
      </c>
      <c r="B124" s="255">
        <v>363</v>
      </c>
      <c r="C124" s="255">
        <v>700</v>
      </c>
      <c r="D124" s="255">
        <v>363</v>
      </c>
      <c r="E124" s="255">
        <v>691</v>
      </c>
      <c r="F124" s="255">
        <v>357</v>
      </c>
      <c r="G124" s="255">
        <v>689</v>
      </c>
      <c r="H124" s="255">
        <v>331</v>
      </c>
      <c r="I124" s="255">
        <v>648</v>
      </c>
      <c r="J124" s="255">
        <v>332</v>
      </c>
      <c r="K124" s="240">
        <v>634</v>
      </c>
    </row>
    <row r="125" spans="1:11" ht="16.5" customHeight="1">
      <c r="A125" s="239" t="s">
        <v>628</v>
      </c>
      <c r="B125" s="255">
        <v>267</v>
      </c>
      <c r="C125" s="255">
        <v>589</v>
      </c>
      <c r="D125" s="255">
        <v>273</v>
      </c>
      <c r="E125" s="255">
        <v>593</v>
      </c>
      <c r="F125" s="255">
        <v>265</v>
      </c>
      <c r="G125" s="255">
        <v>571</v>
      </c>
      <c r="H125" s="255">
        <v>269</v>
      </c>
      <c r="I125" s="255">
        <v>573</v>
      </c>
      <c r="J125" s="255">
        <v>265</v>
      </c>
      <c r="K125" s="240">
        <v>565</v>
      </c>
    </row>
    <row r="126" spans="1:11" ht="16.5" customHeight="1">
      <c r="A126" s="239" t="s">
        <v>629</v>
      </c>
      <c r="B126" s="255">
        <v>363</v>
      </c>
      <c r="C126" s="255">
        <v>774</v>
      </c>
      <c r="D126" s="255">
        <v>371</v>
      </c>
      <c r="E126" s="255">
        <v>781</v>
      </c>
      <c r="F126" s="255">
        <v>369</v>
      </c>
      <c r="G126" s="255">
        <v>762</v>
      </c>
      <c r="H126" s="255">
        <v>377</v>
      </c>
      <c r="I126" s="255">
        <v>761</v>
      </c>
      <c r="J126" s="255">
        <v>375</v>
      </c>
      <c r="K126" s="240">
        <v>753</v>
      </c>
    </row>
    <row r="127" spans="1:11" ht="16.5" customHeight="1">
      <c r="A127" s="239" t="s">
        <v>630</v>
      </c>
      <c r="B127" s="255">
        <v>252</v>
      </c>
      <c r="C127" s="255">
        <v>620</v>
      </c>
      <c r="D127" s="255">
        <v>245</v>
      </c>
      <c r="E127" s="255">
        <v>599</v>
      </c>
      <c r="F127" s="255">
        <v>249</v>
      </c>
      <c r="G127" s="255">
        <v>593</v>
      </c>
      <c r="H127" s="255">
        <v>249</v>
      </c>
      <c r="I127" s="255">
        <v>574</v>
      </c>
      <c r="J127" s="255">
        <v>251</v>
      </c>
      <c r="K127" s="240">
        <v>574</v>
      </c>
    </row>
    <row r="128" spans="1:11" ht="16.5" customHeight="1">
      <c r="A128" s="239" t="s">
        <v>631</v>
      </c>
      <c r="B128" s="255">
        <v>67</v>
      </c>
      <c r="C128" s="255">
        <v>107</v>
      </c>
      <c r="D128" s="255">
        <v>65</v>
      </c>
      <c r="E128" s="255">
        <v>106</v>
      </c>
      <c r="F128" s="255">
        <v>64</v>
      </c>
      <c r="G128" s="255">
        <v>102</v>
      </c>
      <c r="H128" s="255">
        <v>61</v>
      </c>
      <c r="I128" s="255">
        <v>96</v>
      </c>
      <c r="J128" s="255">
        <v>60</v>
      </c>
      <c r="K128" s="240">
        <v>93</v>
      </c>
    </row>
    <row r="129" spans="1:11" ht="16.5" customHeight="1">
      <c r="A129" s="239" t="s">
        <v>632</v>
      </c>
      <c r="B129" s="240">
        <v>4</v>
      </c>
      <c r="C129" s="240">
        <v>10</v>
      </c>
      <c r="D129" s="240">
        <v>4</v>
      </c>
      <c r="E129" s="240">
        <v>10</v>
      </c>
      <c r="F129" s="240">
        <v>4</v>
      </c>
      <c r="G129" s="240">
        <v>9</v>
      </c>
      <c r="H129" s="240">
        <v>3</v>
      </c>
      <c r="I129" s="240">
        <v>7</v>
      </c>
      <c r="J129" s="240">
        <v>2</v>
      </c>
      <c r="K129" s="240">
        <v>5</v>
      </c>
    </row>
    <row r="130" spans="1:11" s="230" customFormat="1" ht="16.5" customHeight="1">
      <c r="A130" s="239" t="s">
        <v>633</v>
      </c>
      <c r="B130" s="240">
        <v>125</v>
      </c>
      <c r="C130" s="240">
        <v>341</v>
      </c>
      <c r="D130" s="240">
        <v>131</v>
      </c>
      <c r="E130" s="240">
        <v>344</v>
      </c>
      <c r="F130" s="240">
        <v>128</v>
      </c>
      <c r="G130" s="240">
        <v>341</v>
      </c>
      <c r="H130" s="240">
        <v>126</v>
      </c>
      <c r="I130" s="240">
        <v>333</v>
      </c>
      <c r="J130" s="240">
        <v>123</v>
      </c>
      <c r="K130" s="240">
        <v>324</v>
      </c>
    </row>
    <row r="131" spans="1:11" ht="16.5" customHeight="1">
      <c r="A131" s="239" t="s">
        <v>634</v>
      </c>
      <c r="B131" s="255">
        <v>31</v>
      </c>
      <c r="C131" s="255">
        <v>92</v>
      </c>
      <c r="D131" s="255">
        <v>33</v>
      </c>
      <c r="E131" s="255">
        <v>96</v>
      </c>
      <c r="F131" s="255">
        <v>33</v>
      </c>
      <c r="G131" s="255">
        <v>100</v>
      </c>
      <c r="H131" s="255">
        <v>32</v>
      </c>
      <c r="I131" s="255">
        <v>95</v>
      </c>
      <c r="J131" s="255">
        <v>33</v>
      </c>
      <c r="K131" s="240">
        <v>96</v>
      </c>
    </row>
    <row r="132" spans="1:11" ht="16.5" customHeight="1">
      <c r="A132" s="239" t="s">
        <v>635</v>
      </c>
      <c r="B132" s="255">
        <v>11</v>
      </c>
      <c r="C132" s="255">
        <v>31</v>
      </c>
      <c r="D132" s="255">
        <v>11</v>
      </c>
      <c r="E132" s="255">
        <v>31</v>
      </c>
      <c r="F132" s="255">
        <v>11</v>
      </c>
      <c r="G132" s="255">
        <v>30</v>
      </c>
      <c r="H132" s="255">
        <v>12</v>
      </c>
      <c r="I132" s="255">
        <v>29</v>
      </c>
      <c r="J132" s="255">
        <v>13</v>
      </c>
      <c r="K132" s="240">
        <v>29</v>
      </c>
    </row>
    <row r="133" spans="1:11" ht="16.5" customHeight="1">
      <c r="A133" s="239" t="s">
        <v>636</v>
      </c>
      <c r="B133" s="255">
        <v>170</v>
      </c>
      <c r="C133" s="255">
        <v>471</v>
      </c>
      <c r="D133" s="255">
        <v>172</v>
      </c>
      <c r="E133" s="255">
        <v>471</v>
      </c>
      <c r="F133" s="255">
        <v>165</v>
      </c>
      <c r="G133" s="255">
        <v>441</v>
      </c>
      <c r="H133" s="255">
        <v>158</v>
      </c>
      <c r="I133" s="255">
        <v>423</v>
      </c>
      <c r="J133" s="255">
        <v>156</v>
      </c>
      <c r="K133" s="240">
        <v>414</v>
      </c>
    </row>
    <row r="134" spans="1:11" ht="16.5" customHeight="1">
      <c r="A134" s="239" t="s">
        <v>637</v>
      </c>
      <c r="B134" s="255">
        <v>33</v>
      </c>
      <c r="C134" s="255">
        <v>85</v>
      </c>
      <c r="D134" s="255">
        <v>33</v>
      </c>
      <c r="E134" s="255">
        <v>81</v>
      </c>
      <c r="F134" s="255">
        <v>33</v>
      </c>
      <c r="G134" s="255">
        <v>79</v>
      </c>
      <c r="H134" s="255">
        <v>34</v>
      </c>
      <c r="I134" s="255">
        <v>83</v>
      </c>
      <c r="J134" s="255">
        <v>34</v>
      </c>
      <c r="K134" s="240">
        <v>81</v>
      </c>
    </row>
    <row r="135" spans="1:11" ht="16.5" customHeight="1" thickBot="1">
      <c r="A135" s="239" t="s">
        <v>638</v>
      </c>
      <c r="B135" s="255">
        <v>24</v>
      </c>
      <c r="C135" s="255">
        <v>55</v>
      </c>
      <c r="D135" s="255">
        <v>22</v>
      </c>
      <c r="E135" s="255">
        <v>53</v>
      </c>
      <c r="F135" s="255">
        <v>21</v>
      </c>
      <c r="G135" s="255">
        <v>51</v>
      </c>
      <c r="H135" s="255">
        <v>21</v>
      </c>
      <c r="I135" s="255">
        <v>50</v>
      </c>
      <c r="J135" s="255">
        <v>21</v>
      </c>
      <c r="K135" s="240">
        <v>50</v>
      </c>
    </row>
    <row r="136" spans="1:11" ht="16.5" customHeight="1">
      <c r="A136" s="258" t="s">
        <v>639</v>
      </c>
      <c r="B136" s="262">
        <f t="shared" ref="B136:J136" si="11">SUM(B137:B141)</f>
        <v>497</v>
      </c>
      <c r="C136" s="262">
        <f t="shared" si="11"/>
        <v>1272</v>
      </c>
      <c r="D136" s="262">
        <f t="shared" si="11"/>
        <v>508</v>
      </c>
      <c r="E136" s="262">
        <f t="shared" si="11"/>
        <v>1259</v>
      </c>
      <c r="F136" s="262">
        <f t="shared" si="11"/>
        <v>505</v>
      </c>
      <c r="G136" s="262">
        <f t="shared" si="11"/>
        <v>1235</v>
      </c>
      <c r="H136" s="262">
        <f t="shared" si="11"/>
        <v>507</v>
      </c>
      <c r="I136" s="262">
        <f t="shared" si="11"/>
        <v>1225</v>
      </c>
      <c r="J136" s="262">
        <f t="shared" si="11"/>
        <v>503</v>
      </c>
      <c r="K136" s="262">
        <f>SUM(K137:K141)</f>
        <v>1210</v>
      </c>
    </row>
    <row r="137" spans="1:11" ht="16.5" customHeight="1">
      <c r="A137" s="239" t="s">
        <v>640</v>
      </c>
      <c r="B137" s="255">
        <v>90</v>
      </c>
      <c r="C137" s="255">
        <v>236</v>
      </c>
      <c r="D137" s="255">
        <v>88</v>
      </c>
      <c r="E137" s="255">
        <v>220</v>
      </c>
      <c r="F137" s="255">
        <v>90</v>
      </c>
      <c r="G137" s="255">
        <v>219</v>
      </c>
      <c r="H137" s="255">
        <v>91</v>
      </c>
      <c r="I137" s="255">
        <v>220</v>
      </c>
      <c r="J137" s="255">
        <v>87</v>
      </c>
      <c r="K137" s="240">
        <v>216</v>
      </c>
    </row>
    <row r="138" spans="1:11" ht="16.5" customHeight="1">
      <c r="A138" s="239" t="s">
        <v>641</v>
      </c>
      <c r="B138" s="255">
        <v>69</v>
      </c>
      <c r="C138" s="255">
        <v>189</v>
      </c>
      <c r="D138" s="255">
        <v>70</v>
      </c>
      <c r="E138" s="255">
        <v>188</v>
      </c>
      <c r="F138" s="255">
        <v>67</v>
      </c>
      <c r="G138" s="255">
        <v>182</v>
      </c>
      <c r="H138" s="255">
        <v>68</v>
      </c>
      <c r="I138" s="255">
        <v>183</v>
      </c>
      <c r="J138" s="255">
        <v>70</v>
      </c>
      <c r="K138" s="240">
        <v>181</v>
      </c>
    </row>
    <row r="139" spans="1:11" ht="16.5" customHeight="1">
      <c r="A139" s="239" t="s">
        <v>642</v>
      </c>
      <c r="B139" s="255">
        <v>89</v>
      </c>
      <c r="C139" s="255">
        <v>239</v>
      </c>
      <c r="D139" s="255">
        <v>93</v>
      </c>
      <c r="E139" s="255">
        <v>240</v>
      </c>
      <c r="F139" s="255">
        <v>96</v>
      </c>
      <c r="G139" s="255">
        <v>241</v>
      </c>
      <c r="H139" s="255">
        <v>95</v>
      </c>
      <c r="I139" s="255">
        <v>234</v>
      </c>
      <c r="J139" s="255">
        <v>91</v>
      </c>
      <c r="K139" s="240">
        <v>224</v>
      </c>
    </row>
    <row r="140" spans="1:11" ht="16.5" customHeight="1">
      <c r="A140" s="239" t="s">
        <v>643</v>
      </c>
      <c r="B140" s="255">
        <v>96</v>
      </c>
      <c r="C140" s="255">
        <v>246</v>
      </c>
      <c r="D140" s="255">
        <v>99</v>
      </c>
      <c r="E140" s="255">
        <v>245</v>
      </c>
      <c r="F140" s="255">
        <v>97</v>
      </c>
      <c r="G140" s="255">
        <v>233</v>
      </c>
      <c r="H140" s="255">
        <v>95</v>
      </c>
      <c r="I140" s="255">
        <v>228</v>
      </c>
      <c r="J140" s="255">
        <v>95</v>
      </c>
      <c r="K140" s="240">
        <v>223</v>
      </c>
    </row>
    <row r="141" spans="1:11" ht="16.5" customHeight="1" thickBot="1">
      <c r="A141" s="239" t="s">
        <v>644</v>
      </c>
      <c r="B141" s="246">
        <v>153</v>
      </c>
      <c r="C141" s="246">
        <v>362</v>
      </c>
      <c r="D141" s="246">
        <v>158</v>
      </c>
      <c r="E141" s="246">
        <v>366</v>
      </c>
      <c r="F141" s="246">
        <v>155</v>
      </c>
      <c r="G141" s="246">
        <v>360</v>
      </c>
      <c r="H141" s="246">
        <v>158</v>
      </c>
      <c r="I141" s="246">
        <v>360</v>
      </c>
      <c r="J141" s="246">
        <v>160</v>
      </c>
      <c r="K141" s="246">
        <v>366</v>
      </c>
    </row>
    <row r="142" spans="1:11" ht="16.5" customHeight="1">
      <c r="A142" s="258" t="s">
        <v>645</v>
      </c>
      <c r="B142" s="259">
        <f t="shared" ref="B142:J142" si="12">SUM(B143:B149)</f>
        <v>886</v>
      </c>
      <c r="C142" s="259">
        <f t="shared" si="12"/>
        <v>2314</v>
      </c>
      <c r="D142" s="263">
        <f t="shared" si="12"/>
        <v>893</v>
      </c>
      <c r="E142" s="263">
        <f t="shared" si="12"/>
        <v>2304</v>
      </c>
      <c r="F142" s="263">
        <f t="shared" si="12"/>
        <v>895</v>
      </c>
      <c r="G142" s="263">
        <f t="shared" si="12"/>
        <v>2265</v>
      </c>
      <c r="H142" s="263">
        <f t="shared" si="12"/>
        <v>896</v>
      </c>
      <c r="I142" s="263">
        <f t="shared" si="12"/>
        <v>2241</v>
      </c>
      <c r="J142" s="263">
        <f t="shared" si="12"/>
        <v>904</v>
      </c>
      <c r="K142" s="238">
        <f>SUM(K143:K149)</f>
        <v>2207</v>
      </c>
    </row>
    <row r="143" spans="1:11" ht="16.5" customHeight="1">
      <c r="A143" s="239" t="s">
        <v>646</v>
      </c>
      <c r="B143" s="255">
        <v>167</v>
      </c>
      <c r="C143" s="255">
        <v>405</v>
      </c>
      <c r="D143" s="255">
        <v>165</v>
      </c>
      <c r="E143" s="255">
        <v>400</v>
      </c>
      <c r="F143" s="255">
        <v>167</v>
      </c>
      <c r="G143" s="255">
        <v>398</v>
      </c>
      <c r="H143" s="255">
        <v>177</v>
      </c>
      <c r="I143" s="255">
        <v>412</v>
      </c>
      <c r="J143" s="255">
        <v>176</v>
      </c>
      <c r="K143" s="240">
        <v>397</v>
      </c>
    </row>
    <row r="144" spans="1:11" ht="16.5" customHeight="1">
      <c r="A144" s="239" t="s">
        <v>647</v>
      </c>
      <c r="B144" s="255">
        <v>88</v>
      </c>
      <c r="C144" s="255">
        <v>258</v>
      </c>
      <c r="D144" s="255">
        <v>85</v>
      </c>
      <c r="E144" s="255">
        <v>251</v>
      </c>
      <c r="F144" s="255">
        <v>86</v>
      </c>
      <c r="G144" s="255">
        <v>243</v>
      </c>
      <c r="H144" s="255">
        <v>85</v>
      </c>
      <c r="I144" s="255">
        <v>240</v>
      </c>
      <c r="J144" s="255">
        <v>87</v>
      </c>
      <c r="K144" s="240">
        <v>234</v>
      </c>
    </row>
    <row r="145" spans="1:11" ht="16.5" customHeight="1">
      <c r="A145" s="239" t="s">
        <v>648</v>
      </c>
      <c r="B145" s="255">
        <v>56</v>
      </c>
      <c r="C145" s="255">
        <v>166</v>
      </c>
      <c r="D145" s="255">
        <v>58</v>
      </c>
      <c r="E145" s="255">
        <v>165</v>
      </c>
      <c r="F145" s="255">
        <v>59</v>
      </c>
      <c r="G145" s="255">
        <v>166</v>
      </c>
      <c r="H145" s="255">
        <v>60</v>
      </c>
      <c r="I145" s="255">
        <v>166</v>
      </c>
      <c r="J145" s="255">
        <v>62</v>
      </c>
      <c r="K145" s="240">
        <v>162</v>
      </c>
    </row>
    <row r="146" spans="1:11" ht="16.5" customHeight="1">
      <c r="A146" s="239" t="s">
        <v>649</v>
      </c>
      <c r="B146" s="255">
        <v>101</v>
      </c>
      <c r="C146" s="255">
        <v>221</v>
      </c>
      <c r="D146" s="255">
        <v>103</v>
      </c>
      <c r="E146" s="255">
        <v>221</v>
      </c>
      <c r="F146" s="255">
        <v>100</v>
      </c>
      <c r="G146" s="255">
        <v>201</v>
      </c>
      <c r="H146" s="255">
        <v>98</v>
      </c>
      <c r="I146" s="255">
        <v>200</v>
      </c>
      <c r="J146" s="255">
        <v>101</v>
      </c>
      <c r="K146" s="240">
        <v>205</v>
      </c>
    </row>
    <row r="147" spans="1:11" ht="16.5" customHeight="1">
      <c r="A147" s="239" t="s">
        <v>650</v>
      </c>
      <c r="B147" s="255">
        <v>94</v>
      </c>
      <c r="C147" s="255">
        <v>304</v>
      </c>
      <c r="D147" s="255">
        <v>93</v>
      </c>
      <c r="E147" s="255">
        <v>298</v>
      </c>
      <c r="F147" s="255">
        <v>92</v>
      </c>
      <c r="G147" s="255">
        <v>293</v>
      </c>
      <c r="H147" s="255">
        <v>92</v>
      </c>
      <c r="I147" s="255">
        <v>282</v>
      </c>
      <c r="J147" s="255">
        <v>92</v>
      </c>
      <c r="K147" s="240">
        <v>277</v>
      </c>
    </row>
    <row r="148" spans="1:11" ht="16.5" customHeight="1">
      <c r="A148" s="239" t="s">
        <v>651</v>
      </c>
      <c r="B148" s="240">
        <v>149</v>
      </c>
      <c r="C148" s="240">
        <v>398</v>
      </c>
      <c r="D148" s="240">
        <v>158</v>
      </c>
      <c r="E148" s="240">
        <v>409</v>
      </c>
      <c r="F148" s="240">
        <v>157</v>
      </c>
      <c r="G148" s="240">
        <v>405</v>
      </c>
      <c r="H148" s="240">
        <v>154</v>
      </c>
      <c r="I148" s="240">
        <v>388</v>
      </c>
      <c r="J148" s="240">
        <v>154</v>
      </c>
      <c r="K148" s="240">
        <v>383</v>
      </c>
    </row>
    <row r="149" spans="1:11" ht="16.5" customHeight="1" thickBot="1">
      <c r="A149" s="239" t="s">
        <v>652</v>
      </c>
      <c r="B149" s="246">
        <v>231</v>
      </c>
      <c r="C149" s="246">
        <v>562</v>
      </c>
      <c r="D149" s="246">
        <v>231</v>
      </c>
      <c r="E149" s="246">
        <v>560</v>
      </c>
      <c r="F149" s="246">
        <v>234</v>
      </c>
      <c r="G149" s="246">
        <v>559</v>
      </c>
      <c r="H149" s="246">
        <v>230</v>
      </c>
      <c r="I149" s="246">
        <v>553</v>
      </c>
      <c r="J149" s="246">
        <v>232</v>
      </c>
      <c r="K149" s="246">
        <v>549</v>
      </c>
    </row>
    <row r="150" spans="1:11" ht="16.5" customHeight="1">
      <c r="A150" s="258" t="s">
        <v>653</v>
      </c>
      <c r="B150" s="260">
        <f t="shared" ref="B150:K150" si="13">SUM(B151:B163)</f>
        <v>677</v>
      </c>
      <c r="C150" s="260">
        <f t="shared" si="13"/>
        <v>1654</v>
      </c>
      <c r="D150" s="238">
        <f t="shared" si="13"/>
        <v>699</v>
      </c>
      <c r="E150" s="238">
        <f t="shared" si="13"/>
        <v>1625</v>
      </c>
      <c r="F150" s="238">
        <f t="shared" si="13"/>
        <v>649</v>
      </c>
      <c r="G150" s="238">
        <f t="shared" si="13"/>
        <v>1602</v>
      </c>
      <c r="H150" s="238">
        <f t="shared" si="13"/>
        <v>641</v>
      </c>
      <c r="I150" s="238">
        <f t="shared" si="13"/>
        <v>1573</v>
      </c>
      <c r="J150" s="238">
        <f t="shared" si="13"/>
        <v>631</v>
      </c>
      <c r="K150" s="238">
        <f t="shared" si="13"/>
        <v>1563</v>
      </c>
    </row>
    <row r="151" spans="1:11" ht="16.5" customHeight="1" thickBot="1">
      <c r="A151" s="245" t="s">
        <v>654</v>
      </c>
      <c r="B151" s="246">
        <v>103</v>
      </c>
      <c r="C151" s="246">
        <v>272</v>
      </c>
      <c r="D151" s="246">
        <v>99</v>
      </c>
      <c r="E151" s="246">
        <v>267</v>
      </c>
      <c r="F151" s="246">
        <v>103</v>
      </c>
      <c r="G151" s="246">
        <v>268</v>
      </c>
      <c r="H151" s="246">
        <v>100</v>
      </c>
      <c r="I151" s="246">
        <v>260</v>
      </c>
      <c r="J151" s="246">
        <v>103</v>
      </c>
      <c r="K151" s="246">
        <v>269</v>
      </c>
    </row>
    <row r="152" spans="1:11" ht="16.5" customHeight="1">
      <c r="A152" s="261"/>
      <c r="B152" s="240"/>
      <c r="C152" s="240"/>
      <c r="D152" s="240"/>
      <c r="E152" s="240"/>
      <c r="F152" s="240"/>
      <c r="G152" s="240"/>
      <c r="H152" s="240"/>
      <c r="I152" s="240"/>
      <c r="J152" s="240"/>
      <c r="K152" s="240"/>
    </row>
    <row r="153" spans="1:11" ht="15" customHeight="1" thickBot="1">
      <c r="A153" s="249"/>
      <c r="B153" s="227"/>
      <c r="C153" s="227"/>
      <c r="D153" s="227"/>
      <c r="E153" s="227"/>
      <c r="F153" s="228"/>
      <c r="G153" s="229"/>
      <c r="H153" s="228"/>
      <c r="I153" s="229"/>
      <c r="J153" s="228"/>
      <c r="K153" s="229" t="s">
        <v>372</v>
      </c>
    </row>
    <row r="154" spans="1:11" ht="18.75" customHeight="1">
      <c r="A154" s="4466" t="s">
        <v>512</v>
      </c>
      <c r="B154" s="4464" t="str">
        <f>B$3</f>
        <v>平成30年</v>
      </c>
      <c r="C154" s="4465"/>
      <c r="D154" s="4464">
        <f t="shared" ref="D154" si="14">D$3</f>
        <v>31</v>
      </c>
      <c r="E154" s="4465"/>
      <c r="F154" s="4464" t="str">
        <f t="shared" ref="F154" si="15">F$3</f>
        <v>令和2</v>
      </c>
      <c r="G154" s="4465"/>
      <c r="H154" s="4464">
        <f t="shared" ref="H154" si="16">H$3</f>
        <v>3</v>
      </c>
      <c r="I154" s="4465"/>
      <c r="J154" s="4464">
        <f t="shared" ref="J154" si="17">J$3</f>
        <v>4</v>
      </c>
      <c r="K154" s="4465"/>
    </row>
    <row r="155" spans="1:11" ht="18.75" customHeight="1">
      <c r="A155" s="4467"/>
      <c r="B155" s="250" t="s">
        <v>374</v>
      </c>
      <c r="C155" s="251" t="s">
        <v>514</v>
      </c>
      <c r="D155" s="252" t="s">
        <v>374</v>
      </c>
      <c r="E155" s="252" t="s">
        <v>514</v>
      </c>
      <c r="F155" s="252" t="s">
        <v>374</v>
      </c>
      <c r="G155" s="252" t="s">
        <v>514</v>
      </c>
      <c r="H155" s="252" t="s">
        <v>374</v>
      </c>
      <c r="I155" s="252" t="s">
        <v>514</v>
      </c>
      <c r="J155" s="252" t="s">
        <v>374</v>
      </c>
      <c r="K155" s="253" t="s">
        <v>514</v>
      </c>
    </row>
    <row r="156" spans="1:11" ht="16.5" customHeight="1">
      <c r="A156" s="239" t="s">
        <v>655</v>
      </c>
      <c r="B156" s="240">
        <v>170</v>
      </c>
      <c r="C156" s="240">
        <v>360</v>
      </c>
      <c r="D156" s="240">
        <v>173</v>
      </c>
      <c r="E156" s="240">
        <v>359</v>
      </c>
      <c r="F156" s="240">
        <v>156</v>
      </c>
      <c r="G156" s="240">
        <v>335</v>
      </c>
      <c r="H156" s="240">
        <v>136</v>
      </c>
      <c r="I156" s="240">
        <v>311</v>
      </c>
      <c r="J156" s="240">
        <v>120</v>
      </c>
      <c r="K156" s="240">
        <v>291</v>
      </c>
    </row>
    <row r="157" spans="1:11" ht="16.5" customHeight="1">
      <c r="A157" s="239" t="s">
        <v>656</v>
      </c>
      <c r="B157" s="255">
        <v>69</v>
      </c>
      <c r="C157" s="255">
        <v>206</v>
      </c>
      <c r="D157" s="255">
        <v>74</v>
      </c>
      <c r="E157" s="255">
        <v>212</v>
      </c>
      <c r="F157" s="255">
        <v>72</v>
      </c>
      <c r="G157" s="255">
        <v>209</v>
      </c>
      <c r="H157" s="255">
        <v>74</v>
      </c>
      <c r="I157" s="255">
        <v>207</v>
      </c>
      <c r="J157" s="255">
        <v>74</v>
      </c>
      <c r="K157" s="240">
        <v>202</v>
      </c>
    </row>
    <row r="158" spans="1:11" ht="16.5" customHeight="1">
      <c r="A158" s="239" t="s">
        <v>657</v>
      </c>
      <c r="B158" s="255">
        <v>42</v>
      </c>
      <c r="C158" s="255">
        <v>108</v>
      </c>
      <c r="D158" s="255">
        <v>42</v>
      </c>
      <c r="E158" s="255">
        <v>104</v>
      </c>
      <c r="F158" s="255">
        <v>41</v>
      </c>
      <c r="G158" s="255">
        <v>104</v>
      </c>
      <c r="H158" s="255">
        <v>41</v>
      </c>
      <c r="I158" s="255">
        <v>105</v>
      </c>
      <c r="J158" s="255">
        <v>41</v>
      </c>
      <c r="K158" s="240">
        <v>108</v>
      </c>
    </row>
    <row r="159" spans="1:11" ht="16.5" customHeight="1">
      <c r="A159" s="239" t="s">
        <v>658</v>
      </c>
      <c r="B159" s="255">
        <v>19</v>
      </c>
      <c r="C159" s="255">
        <v>53</v>
      </c>
      <c r="D159" s="255">
        <v>20</v>
      </c>
      <c r="E159" s="255">
        <v>53</v>
      </c>
      <c r="F159" s="255">
        <v>20</v>
      </c>
      <c r="G159" s="255">
        <v>56</v>
      </c>
      <c r="H159" s="255">
        <v>19</v>
      </c>
      <c r="I159" s="255">
        <v>54</v>
      </c>
      <c r="J159" s="255">
        <v>20</v>
      </c>
      <c r="K159" s="240">
        <v>54</v>
      </c>
    </row>
    <row r="160" spans="1:11" ht="16.5" customHeight="1">
      <c r="A160" s="239" t="s">
        <v>659</v>
      </c>
      <c r="B160" s="255">
        <v>60</v>
      </c>
      <c r="C160" s="255">
        <v>124</v>
      </c>
      <c r="D160" s="255">
        <v>44</v>
      </c>
      <c r="E160" s="255">
        <v>108</v>
      </c>
      <c r="F160" s="255">
        <v>46</v>
      </c>
      <c r="G160" s="255">
        <v>117</v>
      </c>
      <c r="H160" s="255">
        <v>50</v>
      </c>
      <c r="I160" s="255">
        <v>117</v>
      </c>
      <c r="J160" s="255">
        <v>50</v>
      </c>
      <c r="K160" s="240">
        <v>117</v>
      </c>
    </row>
    <row r="161" spans="1:11" ht="16.5" customHeight="1">
      <c r="A161" s="239" t="s">
        <v>660</v>
      </c>
      <c r="B161" s="255">
        <v>68</v>
      </c>
      <c r="C161" s="255">
        <v>176</v>
      </c>
      <c r="D161" s="255">
        <v>67</v>
      </c>
      <c r="E161" s="255">
        <v>177</v>
      </c>
      <c r="F161" s="255">
        <v>68</v>
      </c>
      <c r="G161" s="255">
        <v>180</v>
      </c>
      <c r="H161" s="255">
        <v>69</v>
      </c>
      <c r="I161" s="255">
        <v>180</v>
      </c>
      <c r="J161" s="255">
        <v>67</v>
      </c>
      <c r="K161" s="240">
        <v>178</v>
      </c>
    </row>
    <row r="162" spans="1:11" ht="16.5" customHeight="1">
      <c r="A162" s="239" t="s">
        <v>661</v>
      </c>
      <c r="B162" s="255">
        <v>111</v>
      </c>
      <c r="C162" s="255">
        <v>268</v>
      </c>
      <c r="D162" s="255">
        <v>114</v>
      </c>
      <c r="E162" s="255">
        <v>262</v>
      </c>
      <c r="F162" s="255">
        <v>110</v>
      </c>
      <c r="G162" s="255">
        <v>253</v>
      </c>
      <c r="H162" s="255">
        <v>115</v>
      </c>
      <c r="I162" s="255">
        <v>257</v>
      </c>
      <c r="J162" s="255">
        <v>118</v>
      </c>
      <c r="K162" s="240">
        <v>263</v>
      </c>
    </row>
    <row r="163" spans="1:11" ht="16.5" customHeight="1" thickBot="1">
      <c r="A163" s="239" t="s">
        <v>662</v>
      </c>
      <c r="B163" s="246">
        <v>35</v>
      </c>
      <c r="C163" s="246">
        <v>87</v>
      </c>
      <c r="D163" s="246">
        <v>35</v>
      </c>
      <c r="E163" s="246">
        <v>83</v>
      </c>
      <c r="F163" s="246">
        <v>33</v>
      </c>
      <c r="G163" s="246">
        <v>80</v>
      </c>
      <c r="H163" s="246">
        <v>34</v>
      </c>
      <c r="I163" s="246">
        <v>82</v>
      </c>
      <c r="J163" s="246">
        <v>34</v>
      </c>
      <c r="K163" s="246">
        <v>81</v>
      </c>
    </row>
    <row r="164" spans="1:11" ht="16.5" customHeight="1">
      <c r="A164" s="258" t="s">
        <v>663</v>
      </c>
      <c r="B164" s="259">
        <f t="shared" ref="B164:J164" si="18">SUM(B165:B171)</f>
        <v>387</v>
      </c>
      <c r="C164" s="259">
        <f t="shared" si="18"/>
        <v>941</v>
      </c>
      <c r="D164" s="263">
        <f t="shared" si="18"/>
        <v>384</v>
      </c>
      <c r="E164" s="263">
        <f t="shared" si="18"/>
        <v>916</v>
      </c>
      <c r="F164" s="263">
        <f t="shared" si="18"/>
        <v>382</v>
      </c>
      <c r="G164" s="263">
        <f t="shared" si="18"/>
        <v>902</v>
      </c>
      <c r="H164" s="263">
        <f t="shared" si="18"/>
        <v>380</v>
      </c>
      <c r="I164" s="263">
        <f t="shared" si="18"/>
        <v>889</v>
      </c>
      <c r="J164" s="263">
        <f t="shared" si="18"/>
        <v>378</v>
      </c>
      <c r="K164" s="238">
        <f>SUM(K165:K171)</f>
        <v>876</v>
      </c>
    </row>
    <row r="165" spans="1:11" ht="16.5" customHeight="1">
      <c r="A165" s="239" t="s">
        <v>664</v>
      </c>
      <c r="B165" s="255">
        <v>34</v>
      </c>
      <c r="C165" s="255">
        <v>92</v>
      </c>
      <c r="D165" s="255">
        <v>33</v>
      </c>
      <c r="E165" s="255">
        <v>88</v>
      </c>
      <c r="F165" s="255">
        <v>32</v>
      </c>
      <c r="G165" s="255">
        <v>86</v>
      </c>
      <c r="H165" s="255">
        <v>31</v>
      </c>
      <c r="I165" s="255">
        <v>80</v>
      </c>
      <c r="J165" s="255">
        <v>32</v>
      </c>
      <c r="K165" s="240">
        <v>82</v>
      </c>
    </row>
    <row r="166" spans="1:11" ht="16.5" customHeight="1">
      <c r="A166" s="239" t="s">
        <v>665</v>
      </c>
      <c r="B166" s="255">
        <v>43</v>
      </c>
      <c r="C166" s="255">
        <v>105</v>
      </c>
      <c r="D166" s="255">
        <v>41</v>
      </c>
      <c r="E166" s="255">
        <v>100</v>
      </c>
      <c r="F166" s="255">
        <v>38</v>
      </c>
      <c r="G166" s="255">
        <v>99</v>
      </c>
      <c r="H166" s="255">
        <v>39</v>
      </c>
      <c r="I166" s="255">
        <v>100</v>
      </c>
      <c r="J166" s="255">
        <v>39</v>
      </c>
      <c r="K166" s="240">
        <v>100</v>
      </c>
    </row>
    <row r="167" spans="1:11" ht="16.5" customHeight="1">
      <c r="A167" s="239" t="s">
        <v>666</v>
      </c>
      <c r="B167" s="255">
        <v>64</v>
      </c>
      <c r="C167" s="255">
        <v>191</v>
      </c>
      <c r="D167" s="255">
        <v>62</v>
      </c>
      <c r="E167" s="255">
        <v>180</v>
      </c>
      <c r="F167" s="255">
        <v>61</v>
      </c>
      <c r="G167" s="255">
        <v>176</v>
      </c>
      <c r="H167" s="255">
        <v>63</v>
      </c>
      <c r="I167" s="255">
        <v>174</v>
      </c>
      <c r="J167" s="255">
        <v>64</v>
      </c>
      <c r="K167" s="240">
        <v>174</v>
      </c>
    </row>
    <row r="168" spans="1:11" ht="16.5" customHeight="1">
      <c r="A168" s="239" t="s">
        <v>667</v>
      </c>
      <c r="B168" s="255">
        <v>135</v>
      </c>
      <c r="C168" s="255">
        <v>270</v>
      </c>
      <c r="D168" s="255">
        <v>134</v>
      </c>
      <c r="E168" s="255">
        <v>267</v>
      </c>
      <c r="F168" s="255">
        <v>136</v>
      </c>
      <c r="G168" s="255">
        <v>263</v>
      </c>
      <c r="H168" s="255">
        <v>131</v>
      </c>
      <c r="I168" s="255">
        <v>250</v>
      </c>
      <c r="J168" s="255">
        <v>128</v>
      </c>
      <c r="K168" s="240">
        <v>245</v>
      </c>
    </row>
    <row r="169" spans="1:11" ht="16.5" customHeight="1">
      <c r="A169" s="239" t="s">
        <v>668</v>
      </c>
      <c r="B169" s="255">
        <v>63</v>
      </c>
      <c r="C169" s="255">
        <v>152</v>
      </c>
      <c r="D169" s="255">
        <v>66</v>
      </c>
      <c r="E169" s="255">
        <v>152</v>
      </c>
      <c r="F169" s="255">
        <v>68</v>
      </c>
      <c r="G169" s="255">
        <v>154</v>
      </c>
      <c r="H169" s="255">
        <v>69</v>
      </c>
      <c r="I169" s="255">
        <v>160</v>
      </c>
      <c r="J169" s="255">
        <v>71</v>
      </c>
      <c r="K169" s="240">
        <v>159</v>
      </c>
    </row>
    <row r="170" spans="1:11" ht="16.5" customHeight="1">
      <c r="A170" s="239" t="s">
        <v>669</v>
      </c>
      <c r="B170" s="255">
        <v>20</v>
      </c>
      <c r="C170" s="255">
        <v>40</v>
      </c>
      <c r="D170" s="255">
        <v>20</v>
      </c>
      <c r="E170" s="255">
        <v>38</v>
      </c>
      <c r="F170" s="255">
        <v>19</v>
      </c>
      <c r="G170" s="255">
        <v>34</v>
      </c>
      <c r="H170" s="255">
        <v>20</v>
      </c>
      <c r="I170" s="255">
        <v>38</v>
      </c>
      <c r="J170" s="255">
        <v>19</v>
      </c>
      <c r="K170" s="240">
        <v>37</v>
      </c>
    </row>
    <row r="171" spans="1:11" ht="16.5" customHeight="1" thickBot="1">
      <c r="A171" s="239" t="s">
        <v>670</v>
      </c>
      <c r="B171" s="246">
        <v>28</v>
      </c>
      <c r="C171" s="246">
        <v>91</v>
      </c>
      <c r="D171" s="246">
        <v>28</v>
      </c>
      <c r="E171" s="246">
        <v>91</v>
      </c>
      <c r="F171" s="246">
        <v>28</v>
      </c>
      <c r="G171" s="246">
        <v>90</v>
      </c>
      <c r="H171" s="246">
        <v>27</v>
      </c>
      <c r="I171" s="246">
        <v>87</v>
      </c>
      <c r="J171" s="246">
        <v>25</v>
      </c>
      <c r="K171" s="246">
        <v>79</v>
      </c>
    </row>
    <row r="172" spans="1:11" ht="16.5" customHeight="1">
      <c r="A172" s="258" t="s">
        <v>671</v>
      </c>
      <c r="B172" s="259">
        <f t="shared" ref="B172:J172" si="19">SUM(B173:B181)</f>
        <v>2599</v>
      </c>
      <c r="C172" s="259">
        <f t="shared" si="19"/>
        <v>5099</v>
      </c>
      <c r="D172" s="263">
        <f t="shared" si="19"/>
        <v>2595</v>
      </c>
      <c r="E172" s="263">
        <f t="shared" si="19"/>
        <v>5048</v>
      </c>
      <c r="F172" s="263">
        <f t="shared" si="19"/>
        <v>2537</v>
      </c>
      <c r="G172" s="263">
        <f t="shared" si="19"/>
        <v>4921</v>
      </c>
      <c r="H172" s="263">
        <f t="shared" si="19"/>
        <v>2486</v>
      </c>
      <c r="I172" s="263">
        <f t="shared" si="19"/>
        <v>4760</v>
      </c>
      <c r="J172" s="263">
        <f t="shared" si="19"/>
        <v>2449</v>
      </c>
      <c r="K172" s="238">
        <f>SUM(K173:K181)</f>
        <v>4636</v>
      </c>
    </row>
    <row r="173" spans="1:11" ht="16.5" customHeight="1">
      <c r="A173" s="239" t="s">
        <v>672</v>
      </c>
      <c r="B173" s="255">
        <v>169</v>
      </c>
      <c r="C173" s="255">
        <v>278</v>
      </c>
      <c r="D173" s="255">
        <v>173</v>
      </c>
      <c r="E173" s="255">
        <v>274</v>
      </c>
      <c r="F173" s="255">
        <v>172</v>
      </c>
      <c r="G173" s="255">
        <v>272</v>
      </c>
      <c r="H173" s="255">
        <v>168</v>
      </c>
      <c r="I173" s="255">
        <v>265</v>
      </c>
      <c r="J173" s="255">
        <v>158</v>
      </c>
      <c r="K173" s="240">
        <v>248</v>
      </c>
    </row>
    <row r="174" spans="1:11" ht="16.5" customHeight="1">
      <c r="A174" s="239" t="s">
        <v>673</v>
      </c>
      <c r="B174" s="255">
        <v>53</v>
      </c>
      <c r="C174" s="255">
        <v>88</v>
      </c>
      <c r="D174" s="255">
        <v>53</v>
      </c>
      <c r="E174" s="255">
        <v>88</v>
      </c>
      <c r="F174" s="255">
        <v>49</v>
      </c>
      <c r="G174" s="255">
        <v>80</v>
      </c>
      <c r="H174" s="255">
        <v>44</v>
      </c>
      <c r="I174" s="255">
        <v>74</v>
      </c>
      <c r="J174" s="255">
        <v>44</v>
      </c>
      <c r="K174" s="240">
        <v>74</v>
      </c>
    </row>
    <row r="175" spans="1:11" ht="16.5" customHeight="1">
      <c r="A175" s="239" t="s">
        <v>674</v>
      </c>
      <c r="B175" s="255">
        <v>31</v>
      </c>
      <c r="C175" s="255">
        <v>57</v>
      </c>
      <c r="D175" s="255">
        <v>34</v>
      </c>
      <c r="E175" s="255">
        <v>61</v>
      </c>
      <c r="F175" s="255">
        <v>33</v>
      </c>
      <c r="G175" s="255">
        <v>56</v>
      </c>
      <c r="H175" s="255">
        <v>30</v>
      </c>
      <c r="I175" s="255">
        <v>48</v>
      </c>
      <c r="J175" s="255">
        <v>29</v>
      </c>
      <c r="K175" s="240">
        <v>46</v>
      </c>
    </row>
    <row r="176" spans="1:11" ht="16.5" customHeight="1">
      <c r="A176" s="239" t="s">
        <v>675</v>
      </c>
      <c r="B176" s="255">
        <v>85</v>
      </c>
      <c r="C176" s="255">
        <v>147</v>
      </c>
      <c r="D176" s="255">
        <v>81</v>
      </c>
      <c r="E176" s="255">
        <v>139</v>
      </c>
      <c r="F176" s="255">
        <v>82</v>
      </c>
      <c r="G176" s="255">
        <v>145</v>
      </c>
      <c r="H176" s="255">
        <v>80</v>
      </c>
      <c r="I176" s="255">
        <v>135</v>
      </c>
      <c r="J176" s="255">
        <v>75</v>
      </c>
      <c r="K176" s="240">
        <v>129</v>
      </c>
    </row>
    <row r="177" spans="1:11" ht="16.5" customHeight="1">
      <c r="A177" s="239" t="s">
        <v>676</v>
      </c>
      <c r="B177" s="255">
        <v>194</v>
      </c>
      <c r="C177" s="255">
        <v>378</v>
      </c>
      <c r="D177" s="255">
        <v>196</v>
      </c>
      <c r="E177" s="255">
        <v>377</v>
      </c>
      <c r="F177" s="255">
        <v>188</v>
      </c>
      <c r="G177" s="255">
        <v>369</v>
      </c>
      <c r="H177" s="255">
        <v>169</v>
      </c>
      <c r="I177" s="255">
        <v>342</v>
      </c>
      <c r="J177" s="255">
        <v>161</v>
      </c>
      <c r="K177" s="240">
        <v>326</v>
      </c>
    </row>
    <row r="178" spans="1:11" ht="16.5" customHeight="1">
      <c r="A178" s="239" t="s">
        <v>677</v>
      </c>
      <c r="B178" s="255">
        <v>243</v>
      </c>
      <c r="C178" s="255">
        <v>400</v>
      </c>
      <c r="D178" s="255">
        <v>237</v>
      </c>
      <c r="E178" s="255">
        <v>390</v>
      </c>
      <c r="F178" s="255">
        <v>232</v>
      </c>
      <c r="G178" s="255">
        <v>371</v>
      </c>
      <c r="H178" s="255">
        <v>230</v>
      </c>
      <c r="I178" s="255">
        <v>364</v>
      </c>
      <c r="J178" s="255">
        <v>223</v>
      </c>
      <c r="K178" s="240">
        <v>346</v>
      </c>
    </row>
    <row r="179" spans="1:11" ht="16.5" customHeight="1">
      <c r="A179" s="239" t="s">
        <v>678</v>
      </c>
      <c r="B179" s="255">
        <v>599</v>
      </c>
      <c r="C179" s="255">
        <v>1202</v>
      </c>
      <c r="D179" s="255">
        <v>596</v>
      </c>
      <c r="E179" s="255">
        <v>1189</v>
      </c>
      <c r="F179" s="255">
        <v>573</v>
      </c>
      <c r="G179" s="255">
        <v>1152</v>
      </c>
      <c r="H179" s="255">
        <v>570</v>
      </c>
      <c r="I179" s="255">
        <v>1121</v>
      </c>
      <c r="J179" s="255">
        <v>574</v>
      </c>
      <c r="K179" s="240">
        <v>1094</v>
      </c>
    </row>
    <row r="180" spans="1:11" ht="16.5" customHeight="1">
      <c r="A180" s="239" t="s">
        <v>679</v>
      </c>
      <c r="B180" s="255">
        <v>600</v>
      </c>
      <c r="C180" s="255">
        <v>1421</v>
      </c>
      <c r="D180" s="255">
        <v>611</v>
      </c>
      <c r="E180" s="255">
        <v>1421</v>
      </c>
      <c r="F180" s="255">
        <v>621</v>
      </c>
      <c r="G180" s="255">
        <v>1412</v>
      </c>
      <c r="H180" s="255">
        <v>622</v>
      </c>
      <c r="I180" s="255">
        <v>1380</v>
      </c>
      <c r="J180" s="255">
        <v>630</v>
      </c>
      <c r="K180" s="240">
        <v>1371</v>
      </c>
    </row>
    <row r="181" spans="1:11" ht="16.5" customHeight="1" thickBot="1">
      <c r="A181" s="239" t="s">
        <v>680</v>
      </c>
      <c r="B181" s="246">
        <v>625</v>
      </c>
      <c r="C181" s="246">
        <v>1128</v>
      </c>
      <c r="D181" s="246">
        <v>614</v>
      </c>
      <c r="E181" s="246">
        <v>1109</v>
      </c>
      <c r="F181" s="246">
        <v>587</v>
      </c>
      <c r="G181" s="246">
        <v>1064</v>
      </c>
      <c r="H181" s="246">
        <v>573</v>
      </c>
      <c r="I181" s="246">
        <v>1031</v>
      </c>
      <c r="J181" s="246">
        <v>555</v>
      </c>
      <c r="K181" s="246">
        <v>1002</v>
      </c>
    </row>
    <row r="182" spans="1:11" ht="16.5" customHeight="1">
      <c r="A182" s="258" t="s">
        <v>681</v>
      </c>
      <c r="B182" s="259">
        <f t="shared" ref="B182:K182" si="20">SUM(B183:B194,B195:B208)</f>
        <v>3338</v>
      </c>
      <c r="C182" s="259">
        <f t="shared" si="20"/>
        <v>7778</v>
      </c>
      <c r="D182" s="263">
        <f t="shared" si="20"/>
        <v>3389</v>
      </c>
      <c r="E182" s="263">
        <f t="shared" si="20"/>
        <v>7737</v>
      </c>
      <c r="F182" s="263">
        <f t="shared" si="20"/>
        <v>3394</v>
      </c>
      <c r="G182" s="263">
        <f t="shared" si="20"/>
        <v>7657</v>
      </c>
      <c r="H182" s="263">
        <f t="shared" si="20"/>
        <v>3420</v>
      </c>
      <c r="I182" s="263">
        <f t="shared" si="20"/>
        <v>7615</v>
      </c>
      <c r="J182" s="263">
        <f t="shared" si="20"/>
        <v>3476</v>
      </c>
      <c r="K182" s="238">
        <f t="shared" si="20"/>
        <v>7620</v>
      </c>
    </row>
    <row r="183" spans="1:11" ht="16.5" customHeight="1">
      <c r="A183" s="239" t="s">
        <v>682</v>
      </c>
      <c r="B183" s="255">
        <v>102</v>
      </c>
      <c r="C183" s="255">
        <v>298</v>
      </c>
      <c r="D183" s="255">
        <v>99</v>
      </c>
      <c r="E183" s="255">
        <v>294</v>
      </c>
      <c r="F183" s="255">
        <v>98</v>
      </c>
      <c r="G183" s="255">
        <v>287</v>
      </c>
      <c r="H183" s="255">
        <v>96</v>
      </c>
      <c r="I183" s="255">
        <v>284</v>
      </c>
      <c r="J183" s="255">
        <v>98</v>
      </c>
      <c r="K183" s="240">
        <v>278</v>
      </c>
    </row>
    <row r="184" spans="1:11" ht="16.5" customHeight="1">
      <c r="A184" s="239" t="s">
        <v>683</v>
      </c>
      <c r="B184" s="255">
        <v>176</v>
      </c>
      <c r="C184" s="255">
        <v>417</v>
      </c>
      <c r="D184" s="255">
        <v>182</v>
      </c>
      <c r="E184" s="255">
        <v>420</v>
      </c>
      <c r="F184" s="255">
        <v>180</v>
      </c>
      <c r="G184" s="255">
        <v>401</v>
      </c>
      <c r="H184" s="255">
        <v>180</v>
      </c>
      <c r="I184" s="255">
        <v>394</v>
      </c>
      <c r="J184" s="255">
        <v>174</v>
      </c>
      <c r="K184" s="240">
        <v>388</v>
      </c>
    </row>
    <row r="185" spans="1:11" ht="16.5" customHeight="1">
      <c r="A185" s="239" t="s">
        <v>684</v>
      </c>
      <c r="B185" s="255">
        <v>84</v>
      </c>
      <c r="C185" s="255">
        <v>236</v>
      </c>
      <c r="D185" s="255">
        <v>89</v>
      </c>
      <c r="E185" s="255">
        <v>248</v>
      </c>
      <c r="F185" s="255">
        <v>89</v>
      </c>
      <c r="G185" s="255">
        <v>245</v>
      </c>
      <c r="H185" s="255">
        <v>91</v>
      </c>
      <c r="I185" s="255">
        <v>248</v>
      </c>
      <c r="J185" s="255">
        <v>93</v>
      </c>
      <c r="K185" s="240">
        <v>248</v>
      </c>
    </row>
    <row r="186" spans="1:11" ht="16.5" customHeight="1">
      <c r="A186" s="239" t="s">
        <v>685</v>
      </c>
      <c r="B186" s="255">
        <v>391</v>
      </c>
      <c r="C186" s="255">
        <v>920</v>
      </c>
      <c r="D186" s="255">
        <v>402</v>
      </c>
      <c r="E186" s="255">
        <v>943</v>
      </c>
      <c r="F186" s="255">
        <v>398</v>
      </c>
      <c r="G186" s="255">
        <v>926</v>
      </c>
      <c r="H186" s="255">
        <v>412</v>
      </c>
      <c r="I186" s="255">
        <v>954</v>
      </c>
      <c r="J186" s="255">
        <v>429</v>
      </c>
      <c r="K186" s="240">
        <v>972</v>
      </c>
    </row>
    <row r="187" spans="1:11" ht="16.5" customHeight="1">
      <c r="A187" s="239" t="s">
        <v>686</v>
      </c>
      <c r="B187" s="255">
        <v>23</v>
      </c>
      <c r="C187" s="255">
        <v>29</v>
      </c>
      <c r="D187" s="255">
        <v>21</v>
      </c>
      <c r="E187" s="255">
        <v>27</v>
      </c>
      <c r="F187" s="255">
        <v>24</v>
      </c>
      <c r="G187" s="255">
        <v>29</v>
      </c>
      <c r="H187" s="255">
        <v>20</v>
      </c>
      <c r="I187" s="255">
        <v>24</v>
      </c>
      <c r="J187" s="255">
        <v>16</v>
      </c>
      <c r="K187" s="240">
        <v>20</v>
      </c>
    </row>
    <row r="188" spans="1:11" ht="16.5" customHeight="1">
      <c r="A188" s="239" t="s">
        <v>687</v>
      </c>
      <c r="B188" s="255">
        <v>254</v>
      </c>
      <c r="C188" s="255">
        <v>594</v>
      </c>
      <c r="D188" s="255">
        <v>248</v>
      </c>
      <c r="E188" s="255">
        <v>569</v>
      </c>
      <c r="F188" s="255">
        <v>260</v>
      </c>
      <c r="G188" s="255">
        <v>586</v>
      </c>
      <c r="H188" s="255">
        <v>268</v>
      </c>
      <c r="I188" s="255">
        <v>595</v>
      </c>
      <c r="J188" s="255">
        <v>277</v>
      </c>
      <c r="K188" s="240">
        <v>600</v>
      </c>
    </row>
    <row r="189" spans="1:11" ht="16.5" customHeight="1">
      <c r="A189" s="239" t="s">
        <v>688</v>
      </c>
      <c r="B189" s="255">
        <v>16</v>
      </c>
      <c r="C189" s="255">
        <v>44</v>
      </c>
      <c r="D189" s="255">
        <v>16</v>
      </c>
      <c r="E189" s="255">
        <v>43</v>
      </c>
      <c r="F189" s="255">
        <v>15</v>
      </c>
      <c r="G189" s="255">
        <v>41</v>
      </c>
      <c r="H189" s="255">
        <v>16</v>
      </c>
      <c r="I189" s="255">
        <v>40</v>
      </c>
      <c r="J189" s="255">
        <v>17</v>
      </c>
      <c r="K189" s="240">
        <v>39</v>
      </c>
    </row>
    <row r="190" spans="1:11" ht="16.5" customHeight="1">
      <c r="A190" s="239" t="s">
        <v>689</v>
      </c>
      <c r="B190" s="255">
        <v>104</v>
      </c>
      <c r="C190" s="255">
        <v>278</v>
      </c>
      <c r="D190" s="255">
        <v>110</v>
      </c>
      <c r="E190" s="255">
        <v>289</v>
      </c>
      <c r="F190" s="255">
        <v>111</v>
      </c>
      <c r="G190" s="255">
        <v>285</v>
      </c>
      <c r="H190" s="255">
        <v>109</v>
      </c>
      <c r="I190" s="255">
        <v>280</v>
      </c>
      <c r="J190" s="255">
        <v>112</v>
      </c>
      <c r="K190" s="240">
        <v>289</v>
      </c>
    </row>
    <row r="191" spans="1:11" ht="16.5" customHeight="1">
      <c r="A191" s="239" t="s">
        <v>690</v>
      </c>
      <c r="B191" s="255">
        <v>165</v>
      </c>
      <c r="C191" s="255">
        <v>265</v>
      </c>
      <c r="D191" s="255">
        <v>156</v>
      </c>
      <c r="E191" s="255">
        <v>257</v>
      </c>
      <c r="F191" s="255">
        <v>151</v>
      </c>
      <c r="G191" s="255">
        <v>249</v>
      </c>
      <c r="H191" s="255">
        <v>150</v>
      </c>
      <c r="I191" s="255">
        <v>241</v>
      </c>
      <c r="J191" s="255">
        <v>151</v>
      </c>
      <c r="K191" s="240">
        <v>231</v>
      </c>
    </row>
    <row r="192" spans="1:11" ht="16.5" customHeight="1">
      <c r="A192" s="239" t="s">
        <v>691</v>
      </c>
      <c r="B192" s="255">
        <v>44</v>
      </c>
      <c r="C192" s="255">
        <v>123</v>
      </c>
      <c r="D192" s="255">
        <v>44</v>
      </c>
      <c r="E192" s="255">
        <v>123</v>
      </c>
      <c r="F192" s="255">
        <v>45</v>
      </c>
      <c r="G192" s="255">
        <v>127</v>
      </c>
      <c r="H192" s="255">
        <v>49</v>
      </c>
      <c r="I192" s="255">
        <v>135</v>
      </c>
      <c r="J192" s="255">
        <v>47</v>
      </c>
      <c r="K192" s="240">
        <v>132</v>
      </c>
    </row>
    <row r="193" spans="1:11" ht="16.5" customHeight="1">
      <c r="A193" s="239" t="s">
        <v>692</v>
      </c>
      <c r="B193" s="240">
        <v>4</v>
      </c>
      <c r="C193" s="240">
        <v>7</v>
      </c>
      <c r="D193" s="240">
        <v>4</v>
      </c>
      <c r="E193" s="240">
        <v>7</v>
      </c>
      <c r="F193" s="240">
        <v>4</v>
      </c>
      <c r="G193" s="240">
        <v>8</v>
      </c>
      <c r="H193" s="240">
        <v>3</v>
      </c>
      <c r="I193" s="240">
        <v>8</v>
      </c>
      <c r="J193" s="240">
        <v>3</v>
      </c>
      <c r="K193" s="240">
        <v>6</v>
      </c>
    </row>
    <row r="194" spans="1:11" s="244" customFormat="1" ht="16.5" customHeight="1">
      <c r="A194" s="239" t="s">
        <v>693</v>
      </c>
      <c r="B194" s="240">
        <v>48</v>
      </c>
      <c r="C194" s="240">
        <v>122</v>
      </c>
      <c r="D194" s="240">
        <v>47</v>
      </c>
      <c r="E194" s="240">
        <v>118</v>
      </c>
      <c r="F194" s="240">
        <v>49</v>
      </c>
      <c r="G194" s="240">
        <v>124</v>
      </c>
      <c r="H194" s="240">
        <v>47</v>
      </c>
      <c r="I194" s="240">
        <v>112</v>
      </c>
      <c r="J194" s="240">
        <v>46</v>
      </c>
      <c r="K194" s="240">
        <v>111</v>
      </c>
    </row>
    <row r="195" spans="1:11" ht="16.5" customHeight="1">
      <c r="A195" s="239" t="s">
        <v>694</v>
      </c>
      <c r="B195" s="241">
        <v>18</v>
      </c>
      <c r="C195" s="241">
        <v>59</v>
      </c>
      <c r="D195" s="241">
        <v>20</v>
      </c>
      <c r="E195" s="241">
        <v>61</v>
      </c>
      <c r="F195" s="241">
        <v>20</v>
      </c>
      <c r="G195" s="241">
        <v>61</v>
      </c>
      <c r="H195" s="241">
        <v>20</v>
      </c>
      <c r="I195" s="241">
        <v>61</v>
      </c>
      <c r="J195" s="241">
        <v>19</v>
      </c>
      <c r="K195" s="254">
        <v>58</v>
      </c>
    </row>
    <row r="196" spans="1:11" ht="16.5" customHeight="1">
      <c r="A196" s="239" t="s">
        <v>695</v>
      </c>
      <c r="B196" s="241">
        <v>348</v>
      </c>
      <c r="C196" s="241">
        <v>838</v>
      </c>
      <c r="D196" s="241">
        <v>347</v>
      </c>
      <c r="E196" s="241">
        <v>817</v>
      </c>
      <c r="F196" s="241">
        <v>354</v>
      </c>
      <c r="G196" s="241">
        <v>820</v>
      </c>
      <c r="H196" s="241">
        <v>357</v>
      </c>
      <c r="I196" s="241">
        <v>815</v>
      </c>
      <c r="J196" s="241">
        <v>353</v>
      </c>
      <c r="K196" s="254">
        <v>807</v>
      </c>
    </row>
    <row r="197" spans="1:11" ht="16.5" customHeight="1">
      <c r="A197" s="239" t="s">
        <v>696</v>
      </c>
      <c r="B197" s="241">
        <v>201</v>
      </c>
      <c r="C197" s="241">
        <v>439</v>
      </c>
      <c r="D197" s="241">
        <v>194</v>
      </c>
      <c r="E197" s="241">
        <v>429</v>
      </c>
      <c r="F197" s="241">
        <v>186</v>
      </c>
      <c r="G197" s="241">
        <v>413</v>
      </c>
      <c r="H197" s="241">
        <v>181</v>
      </c>
      <c r="I197" s="241">
        <v>397</v>
      </c>
      <c r="J197" s="241">
        <v>188</v>
      </c>
      <c r="K197" s="254">
        <v>406</v>
      </c>
    </row>
    <row r="198" spans="1:11" ht="16.5" customHeight="1">
      <c r="A198" s="239" t="s">
        <v>697</v>
      </c>
      <c r="B198" s="241">
        <v>113</v>
      </c>
      <c r="C198" s="241">
        <v>271</v>
      </c>
      <c r="D198" s="241">
        <v>116</v>
      </c>
      <c r="E198" s="241">
        <v>270</v>
      </c>
      <c r="F198" s="241">
        <v>114</v>
      </c>
      <c r="G198" s="241">
        <v>270</v>
      </c>
      <c r="H198" s="241">
        <v>119</v>
      </c>
      <c r="I198" s="241">
        <v>276</v>
      </c>
      <c r="J198" s="241">
        <v>122</v>
      </c>
      <c r="K198" s="254">
        <v>283</v>
      </c>
    </row>
    <row r="199" spans="1:11" ht="16.5" customHeight="1">
      <c r="A199" s="239" t="s">
        <v>698</v>
      </c>
      <c r="B199" s="241">
        <v>156</v>
      </c>
      <c r="C199" s="241">
        <v>398</v>
      </c>
      <c r="D199" s="241">
        <v>156</v>
      </c>
      <c r="E199" s="241">
        <v>400</v>
      </c>
      <c r="F199" s="241">
        <v>160</v>
      </c>
      <c r="G199" s="241">
        <v>397</v>
      </c>
      <c r="H199" s="241">
        <v>165</v>
      </c>
      <c r="I199" s="241">
        <v>404</v>
      </c>
      <c r="J199" s="241">
        <v>166</v>
      </c>
      <c r="K199" s="254">
        <v>400</v>
      </c>
    </row>
    <row r="200" spans="1:11" ht="16.5" customHeight="1">
      <c r="A200" s="239" t="s">
        <v>699</v>
      </c>
      <c r="B200" s="254">
        <v>214</v>
      </c>
      <c r="C200" s="254">
        <v>487</v>
      </c>
      <c r="D200" s="254">
        <v>212</v>
      </c>
      <c r="E200" s="254">
        <v>469</v>
      </c>
      <c r="F200" s="254">
        <v>230</v>
      </c>
      <c r="G200" s="254">
        <v>473</v>
      </c>
      <c r="H200" s="254">
        <v>228</v>
      </c>
      <c r="I200" s="254">
        <v>462</v>
      </c>
      <c r="J200" s="254">
        <v>224</v>
      </c>
      <c r="K200" s="254">
        <v>448</v>
      </c>
    </row>
    <row r="201" spans="1:11" ht="16.5" customHeight="1">
      <c r="A201" s="239" t="s">
        <v>700</v>
      </c>
      <c r="B201" s="254">
        <v>321</v>
      </c>
      <c r="C201" s="254">
        <v>698</v>
      </c>
      <c r="D201" s="254">
        <v>341</v>
      </c>
      <c r="E201" s="254">
        <v>707</v>
      </c>
      <c r="F201" s="254">
        <v>349</v>
      </c>
      <c r="G201" s="254">
        <v>697</v>
      </c>
      <c r="H201" s="254">
        <v>345</v>
      </c>
      <c r="I201" s="254">
        <v>690</v>
      </c>
      <c r="J201" s="254">
        <v>365</v>
      </c>
      <c r="K201" s="254">
        <v>702</v>
      </c>
    </row>
    <row r="202" spans="1:11" ht="16.5" customHeight="1" thickBot="1">
      <c r="A202" s="245" t="s">
        <v>701</v>
      </c>
      <c r="B202" s="246">
        <v>262</v>
      </c>
      <c r="C202" s="246">
        <v>553</v>
      </c>
      <c r="D202" s="246">
        <v>260</v>
      </c>
      <c r="E202" s="246">
        <v>546</v>
      </c>
      <c r="F202" s="246">
        <v>261</v>
      </c>
      <c r="G202" s="246">
        <v>535</v>
      </c>
      <c r="H202" s="246">
        <v>268</v>
      </c>
      <c r="I202" s="246">
        <v>538</v>
      </c>
      <c r="J202" s="246">
        <v>274</v>
      </c>
      <c r="K202" s="246">
        <v>543</v>
      </c>
    </row>
    <row r="203" spans="1:11" ht="16.5" customHeight="1">
      <c r="A203" s="261"/>
      <c r="B203" s="240"/>
      <c r="C203" s="240"/>
      <c r="D203" s="240"/>
      <c r="E203" s="240"/>
      <c r="F203" s="240"/>
      <c r="G203" s="240"/>
      <c r="H203" s="240"/>
      <c r="I203" s="240"/>
      <c r="J203" s="240"/>
      <c r="K203" s="240"/>
    </row>
    <row r="204" spans="1:11" ht="15" customHeight="1" thickBot="1">
      <c r="A204" s="249"/>
      <c r="B204" s="227"/>
      <c r="C204" s="227"/>
      <c r="D204" s="227"/>
      <c r="E204" s="227"/>
      <c r="F204" s="228"/>
      <c r="G204" s="229"/>
      <c r="H204" s="228"/>
      <c r="I204" s="229"/>
      <c r="J204" s="228"/>
      <c r="K204" s="229" t="s">
        <v>372</v>
      </c>
    </row>
    <row r="205" spans="1:11" ht="18.75" customHeight="1">
      <c r="A205" s="4466" t="s">
        <v>512</v>
      </c>
      <c r="B205" s="4464" t="str">
        <f>B$3</f>
        <v>平成30年</v>
      </c>
      <c r="C205" s="4465"/>
      <c r="D205" s="4464">
        <f t="shared" ref="D205" si="21">D$3</f>
        <v>31</v>
      </c>
      <c r="E205" s="4465"/>
      <c r="F205" s="4464" t="str">
        <f t="shared" ref="F205" si="22">F$3</f>
        <v>令和2</v>
      </c>
      <c r="G205" s="4465"/>
      <c r="H205" s="4464">
        <f t="shared" ref="H205" si="23">H$3</f>
        <v>3</v>
      </c>
      <c r="I205" s="4465"/>
      <c r="J205" s="4464">
        <f t="shared" ref="J205" si="24">J$3</f>
        <v>4</v>
      </c>
      <c r="K205" s="4465"/>
    </row>
    <row r="206" spans="1:11" ht="18.75" customHeight="1">
      <c r="A206" s="4467"/>
      <c r="B206" s="250" t="s">
        <v>374</v>
      </c>
      <c r="C206" s="251" t="s">
        <v>514</v>
      </c>
      <c r="D206" s="252" t="s">
        <v>374</v>
      </c>
      <c r="E206" s="252" t="s">
        <v>514</v>
      </c>
      <c r="F206" s="252" t="s">
        <v>374</v>
      </c>
      <c r="G206" s="252" t="s">
        <v>514</v>
      </c>
      <c r="H206" s="252" t="s">
        <v>374</v>
      </c>
      <c r="I206" s="252" t="s">
        <v>514</v>
      </c>
      <c r="J206" s="252" t="s">
        <v>374</v>
      </c>
      <c r="K206" s="253" t="s">
        <v>514</v>
      </c>
    </row>
    <row r="207" spans="1:11" ht="16.5" customHeight="1">
      <c r="A207" s="239" t="s">
        <v>702</v>
      </c>
      <c r="B207" s="254">
        <v>146</v>
      </c>
      <c r="C207" s="254">
        <v>353</v>
      </c>
      <c r="D207" s="254">
        <v>143</v>
      </c>
      <c r="E207" s="254">
        <v>346</v>
      </c>
      <c r="F207" s="254">
        <v>146</v>
      </c>
      <c r="G207" s="254">
        <v>341</v>
      </c>
      <c r="H207" s="254">
        <v>146</v>
      </c>
      <c r="I207" s="254">
        <v>329</v>
      </c>
      <c r="J207" s="254">
        <v>150</v>
      </c>
      <c r="K207" s="254">
        <v>331</v>
      </c>
    </row>
    <row r="208" spans="1:11" ht="16.5" customHeight="1" thickBot="1">
      <c r="A208" s="245" t="s">
        <v>703</v>
      </c>
      <c r="B208" s="246">
        <v>148</v>
      </c>
      <c r="C208" s="246">
        <v>349</v>
      </c>
      <c r="D208" s="246">
        <v>151</v>
      </c>
      <c r="E208" s="246">
        <v>354</v>
      </c>
      <c r="F208" s="246">
        <v>150</v>
      </c>
      <c r="G208" s="246">
        <v>342</v>
      </c>
      <c r="H208" s="246">
        <v>147</v>
      </c>
      <c r="I208" s="246">
        <v>328</v>
      </c>
      <c r="J208" s="246">
        <v>148</v>
      </c>
      <c r="K208" s="246">
        <v>328</v>
      </c>
    </row>
    <row r="209" spans="1:11" ht="16.5" customHeight="1">
      <c r="A209" s="258" t="s">
        <v>704</v>
      </c>
      <c r="B209" s="264">
        <f t="shared" ref="B209:J209" si="25">SUM(B210:B217)</f>
        <v>770</v>
      </c>
      <c r="C209" s="264">
        <f t="shared" si="25"/>
        <v>2079</v>
      </c>
      <c r="D209" s="265">
        <f t="shared" si="25"/>
        <v>760</v>
      </c>
      <c r="E209" s="265">
        <f t="shared" si="25"/>
        <v>2045</v>
      </c>
      <c r="F209" s="265">
        <f t="shared" si="25"/>
        <v>737</v>
      </c>
      <c r="G209" s="265">
        <f t="shared" si="25"/>
        <v>2004</v>
      </c>
      <c r="H209" s="265">
        <f t="shared" si="25"/>
        <v>763</v>
      </c>
      <c r="I209" s="265">
        <f t="shared" si="25"/>
        <v>2010</v>
      </c>
      <c r="J209" s="265">
        <f t="shared" si="25"/>
        <v>781</v>
      </c>
      <c r="K209" s="266">
        <f>SUM(K210:K217)</f>
        <v>1979</v>
      </c>
    </row>
    <row r="210" spans="1:11" ht="16.5" customHeight="1">
      <c r="A210" s="239" t="s">
        <v>705</v>
      </c>
      <c r="B210" s="241">
        <v>98</v>
      </c>
      <c r="C210" s="241">
        <v>290</v>
      </c>
      <c r="D210" s="241">
        <v>98</v>
      </c>
      <c r="E210" s="241">
        <v>285</v>
      </c>
      <c r="F210" s="241">
        <v>97</v>
      </c>
      <c r="G210" s="241">
        <v>274</v>
      </c>
      <c r="H210" s="241">
        <v>104</v>
      </c>
      <c r="I210" s="241">
        <v>283</v>
      </c>
      <c r="J210" s="241">
        <v>107</v>
      </c>
      <c r="K210" s="254">
        <v>279</v>
      </c>
    </row>
    <row r="211" spans="1:11" ht="16.5" customHeight="1">
      <c r="A211" s="239" t="s">
        <v>706</v>
      </c>
      <c r="B211" s="241">
        <v>71</v>
      </c>
      <c r="C211" s="241">
        <v>117</v>
      </c>
      <c r="D211" s="241">
        <v>33</v>
      </c>
      <c r="E211" s="241">
        <v>78</v>
      </c>
      <c r="F211" s="241">
        <v>32</v>
      </c>
      <c r="G211" s="241">
        <v>74</v>
      </c>
      <c r="H211" s="241">
        <v>34</v>
      </c>
      <c r="I211" s="241">
        <v>77</v>
      </c>
      <c r="J211" s="241">
        <v>43</v>
      </c>
      <c r="K211" s="254">
        <v>84</v>
      </c>
    </row>
    <row r="212" spans="1:11" ht="16.5" customHeight="1">
      <c r="A212" s="239" t="s">
        <v>707</v>
      </c>
      <c r="B212" s="241">
        <v>131</v>
      </c>
      <c r="C212" s="241">
        <v>355</v>
      </c>
      <c r="D212" s="241">
        <v>158</v>
      </c>
      <c r="E212" s="241">
        <v>377</v>
      </c>
      <c r="F212" s="241">
        <v>144</v>
      </c>
      <c r="G212" s="241">
        <v>363</v>
      </c>
      <c r="H212" s="241">
        <v>159</v>
      </c>
      <c r="I212" s="241">
        <v>378</v>
      </c>
      <c r="J212" s="241">
        <v>162</v>
      </c>
      <c r="K212" s="254">
        <v>374</v>
      </c>
    </row>
    <row r="213" spans="1:11" ht="16.5" customHeight="1">
      <c r="A213" s="239" t="s">
        <v>708</v>
      </c>
      <c r="B213" s="241">
        <v>48</v>
      </c>
      <c r="C213" s="241">
        <v>163</v>
      </c>
      <c r="D213" s="241">
        <v>52</v>
      </c>
      <c r="E213" s="241">
        <v>165</v>
      </c>
      <c r="F213" s="241">
        <v>53</v>
      </c>
      <c r="G213" s="241">
        <v>167</v>
      </c>
      <c r="H213" s="241">
        <v>53</v>
      </c>
      <c r="I213" s="241">
        <v>162</v>
      </c>
      <c r="J213" s="241">
        <v>55</v>
      </c>
      <c r="K213" s="254">
        <v>158</v>
      </c>
    </row>
    <row r="214" spans="1:11" ht="16.5" customHeight="1">
      <c r="A214" s="239" t="s">
        <v>709</v>
      </c>
      <c r="B214" s="241">
        <v>150</v>
      </c>
      <c r="C214" s="241">
        <v>361</v>
      </c>
      <c r="D214" s="241">
        <v>149</v>
      </c>
      <c r="E214" s="241">
        <v>360</v>
      </c>
      <c r="F214" s="241">
        <v>144</v>
      </c>
      <c r="G214" s="241">
        <v>351</v>
      </c>
      <c r="H214" s="241">
        <v>146</v>
      </c>
      <c r="I214" s="241">
        <v>349</v>
      </c>
      <c r="J214" s="241">
        <v>151</v>
      </c>
      <c r="K214" s="254">
        <v>345</v>
      </c>
    </row>
    <row r="215" spans="1:11" ht="16.5" customHeight="1">
      <c r="A215" s="239" t="s">
        <v>710</v>
      </c>
      <c r="B215" s="241">
        <v>174</v>
      </c>
      <c r="C215" s="241">
        <v>481</v>
      </c>
      <c r="D215" s="241">
        <v>172</v>
      </c>
      <c r="E215" s="241">
        <v>476</v>
      </c>
      <c r="F215" s="241">
        <v>169</v>
      </c>
      <c r="G215" s="241">
        <v>471</v>
      </c>
      <c r="H215" s="241">
        <v>169</v>
      </c>
      <c r="I215" s="241">
        <v>465</v>
      </c>
      <c r="J215" s="241">
        <v>164</v>
      </c>
      <c r="K215" s="254">
        <v>445</v>
      </c>
    </row>
    <row r="216" spans="1:11" ht="16.5" customHeight="1">
      <c r="A216" s="239" t="s">
        <v>711</v>
      </c>
      <c r="B216" s="241">
        <v>68</v>
      </c>
      <c r="C216" s="241">
        <v>215</v>
      </c>
      <c r="D216" s="241">
        <v>68</v>
      </c>
      <c r="E216" s="241">
        <v>209</v>
      </c>
      <c r="F216" s="241">
        <v>67</v>
      </c>
      <c r="G216" s="241">
        <v>207</v>
      </c>
      <c r="H216" s="241">
        <v>67</v>
      </c>
      <c r="I216" s="241">
        <v>203</v>
      </c>
      <c r="J216" s="241">
        <v>69</v>
      </c>
      <c r="K216" s="254">
        <v>205</v>
      </c>
    </row>
    <row r="217" spans="1:11" ht="16.5" customHeight="1" thickBot="1">
      <c r="A217" s="239" t="s">
        <v>712</v>
      </c>
      <c r="B217" s="246">
        <v>30</v>
      </c>
      <c r="C217" s="246">
        <v>97</v>
      </c>
      <c r="D217" s="246">
        <v>30</v>
      </c>
      <c r="E217" s="246">
        <v>95</v>
      </c>
      <c r="F217" s="246">
        <v>31</v>
      </c>
      <c r="G217" s="246">
        <v>97</v>
      </c>
      <c r="H217" s="246">
        <v>31</v>
      </c>
      <c r="I217" s="246">
        <v>93</v>
      </c>
      <c r="J217" s="246">
        <v>30</v>
      </c>
      <c r="K217" s="246">
        <v>89</v>
      </c>
    </row>
    <row r="218" spans="1:11" ht="16.5" customHeight="1">
      <c r="A218" s="258" t="s">
        <v>713</v>
      </c>
      <c r="B218" s="264">
        <f t="shared" ref="B218:K218" si="26">SUM(B219:B225)</f>
        <v>740</v>
      </c>
      <c r="C218" s="264">
        <f t="shared" si="26"/>
        <v>2001</v>
      </c>
      <c r="D218" s="265">
        <f t="shared" si="26"/>
        <v>749</v>
      </c>
      <c r="E218" s="265">
        <f t="shared" si="26"/>
        <v>1993</v>
      </c>
      <c r="F218" s="265">
        <f t="shared" si="26"/>
        <v>774</v>
      </c>
      <c r="G218" s="265">
        <f t="shared" si="26"/>
        <v>1996</v>
      </c>
      <c r="H218" s="265">
        <f t="shared" si="26"/>
        <v>772</v>
      </c>
      <c r="I218" s="265">
        <f t="shared" si="26"/>
        <v>1962</v>
      </c>
      <c r="J218" s="265">
        <f t="shared" si="26"/>
        <v>767</v>
      </c>
      <c r="K218" s="266">
        <f t="shared" si="26"/>
        <v>1928</v>
      </c>
    </row>
    <row r="219" spans="1:11" ht="16.5" customHeight="1">
      <c r="A219" s="239" t="s">
        <v>714</v>
      </c>
      <c r="B219" s="241">
        <v>191</v>
      </c>
      <c r="C219" s="241">
        <v>501</v>
      </c>
      <c r="D219" s="241">
        <v>193</v>
      </c>
      <c r="E219" s="241">
        <v>492</v>
      </c>
      <c r="F219" s="241">
        <v>194</v>
      </c>
      <c r="G219" s="241">
        <v>482</v>
      </c>
      <c r="H219" s="241">
        <v>198</v>
      </c>
      <c r="I219" s="241">
        <v>482</v>
      </c>
      <c r="J219" s="241">
        <v>197</v>
      </c>
      <c r="K219" s="254">
        <v>475</v>
      </c>
    </row>
    <row r="220" spans="1:11" ht="16.5" customHeight="1">
      <c r="A220" s="267" t="s">
        <v>715</v>
      </c>
      <c r="B220" s="241">
        <v>67</v>
      </c>
      <c r="C220" s="241">
        <v>124</v>
      </c>
      <c r="D220" s="241">
        <v>65</v>
      </c>
      <c r="E220" s="241">
        <v>125</v>
      </c>
      <c r="F220" s="241">
        <v>67</v>
      </c>
      <c r="G220" s="241">
        <v>130</v>
      </c>
      <c r="H220" s="241">
        <v>70</v>
      </c>
      <c r="I220" s="241">
        <v>133</v>
      </c>
      <c r="J220" s="241">
        <v>67</v>
      </c>
      <c r="K220" s="254">
        <v>128</v>
      </c>
    </row>
    <row r="221" spans="1:11" ht="16.5" customHeight="1">
      <c r="A221" s="239" t="s">
        <v>716</v>
      </c>
      <c r="B221" s="241">
        <v>27</v>
      </c>
      <c r="C221" s="241">
        <v>35</v>
      </c>
      <c r="D221" s="241">
        <v>28</v>
      </c>
      <c r="E221" s="241">
        <v>36</v>
      </c>
      <c r="F221" s="241">
        <v>27</v>
      </c>
      <c r="G221" s="241">
        <v>35</v>
      </c>
      <c r="H221" s="241">
        <v>26</v>
      </c>
      <c r="I221" s="241">
        <v>35</v>
      </c>
      <c r="J221" s="241">
        <v>25</v>
      </c>
      <c r="K221" s="254">
        <v>33</v>
      </c>
    </row>
    <row r="222" spans="1:11" ht="16.5" customHeight="1">
      <c r="A222" s="239" t="s">
        <v>717</v>
      </c>
      <c r="B222" s="241">
        <v>204</v>
      </c>
      <c r="C222" s="241">
        <v>572</v>
      </c>
      <c r="D222" s="241">
        <v>207</v>
      </c>
      <c r="E222" s="241">
        <v>575</v>
      </c>
      <c r="F222" s="241">
        <v>226</v>
      </c>
      <c r="G222" s="241">
        <v>587</v>
      </c>
      <c r="H222" s="241">
        <v>215</v>
      </c>
      <c r="I222" s="241">
        <v>571</v>
      </c>
      <c r="J222" s="241">
        <v>214</v>
      </c>
      <c r="K222" s="254">
        <v>562</v>
      </c>
    </row>
    <row r="223" spans="1:11" ht="16.5" customHeight="1">
      <c r="A223" s="239" t="s">
        <v>718</v>
      </c>
      <c r="B223" s="241">
        <v>165</v>
      </c>
      <c r="C223" s="241">
        <v>502</v>
      </c>
      <c r="D223" s="241">
        <v>170</v>
      </c>
      <c r="E223" s="241">
        <v>499</v>
      </c>
      <c r="F223" s="241">
        <v>175</v>
      </c>
      <c r="G223" s="241">
        <v>497</v>
      </c>
      <c r="H223" s="241">
        <v>177</v>
      </c>
      <c r="I223" s="241">
        <v>483</v>
      </c>
      <c r="J223" s="241">
        <v>174</v>
      </c>
      <c r="K223" s="254">
        <v>474</v>
      </c>
    </row>
    <row r="224" spans="1:11" ht="16.5" customHeight="1">
      <c r="A224" s="239" t="s">
        <v>719</v>
      </c>
      <c r="B224" s="241">
        <v>86</v>
      </c>
      <c r="C224" s="241">
        <v>267</v>
      </c>
      <c r="D224" s="241">
        <v>86</v>
      </c>
      <c r="E224" s="241">
        <v>266</v>
      </c>
      <c r="F224" s="241">
        <v>85</v>
      </c>
      <c r="G224" s="241">
        <v>265</v>
      </c>
      <c r="H224" s="241">
        <v>86</v>
      </c>
      <c r="I224" s="241">
        <v>258</v>
      </c>
      <c r="J224" s="241">
        <v>90</v>
      </c>
      <c r="K224" s="254">
        <v>256</v>
      </c>
    </row>
    <row r="225" spans="1:11" ht="16.5" customHeight="1" thickBot="1">
      <c r="A225" s="239" t="s">
        <v>720</v>
      </c>
      <c r="B225" s="268" t="s">
        <v>356</v>
      </c>
      <c r="C225" s="268" t="s">
        <v>356</v>
      </c>
      <c r="D225" s="268" t="s">
        <v>356</v>
      </c>
      <c r="E225" s="268" t="s">
        <v>356</v>
      </c>
      <c r="F225" s="268" t="s">
        <v>356</v>
      </c>
      <c r="G225" s="268" t="s">
        <v>356</v>
      </c>
      <c r="H225" s="268" t="s">
        <v>356</v>
      </c>
      <c r="I225" s="268" t="s">
        <v>356</v>
      </c>
      <c r="J225" s="268" t="s">
        <v>356</v>
      </c>
      <c r="K225" s="268" t="s">
        <v>356</v>
      </c>
    </row>
    <row r="226" spans="1:11" ht="16.5" customHeight="1">
      <c r="A226" s="258" t="s">
        <v>721</v>
      </c>
      <c r="B226" s="264">
        <f t="shared" ref="B226:K226" si="27">SUM(B227:B240)</f>
        <v>1548</v>
      </c>
      <c r="C226" s="264">
        <f t="shared" si="27"/>
        <v>3938</v>
      </c>
      <c r="D226" s="265">
        <f t="shared" si="27"/>
        <v>1582</v>
      </c>
      <c r="E226" s="265">
        <f t="shared" si="27"/>
        <v>3904</v>
      </c>
      <c r="F226" s="265">
        <f t="shared" si="27"/>
        <v>1607</v>
      </c>
      <c r="G226" s="265">
        <f t="shared" si="27"/>
        <v>3915</v>
      </c>
      <c r="H226" s="265">
        <f t="shared" si="27"/>
        <v>1620</v>
      </c>
      <c r="I226" s="265">
        <f t="shared" si="27"/>
        <v>3901</v>
      </c>
      <c r="J226" s="265">
        <f t="shared" si="27"/>
        <v>1618</v>
      </c>
      <c r="K226" s="266">
        <f t="shared" si="27"/>
        <v>3862</v>
      </c>
    </row>
    <row r="227" spans="1:11" ht="16.5" customHeight="1">
      <c r="A227" s="239" t="s">
        <v>722</v>
      </c>
      <c r="B227" s="241">
        <v>132</v>
      </c>
      <c r="C227" s="241">
        <v>322</v>
      </c>
      <c r="D227" s="241">
        <v>136</v>
      </c>
      <c r="E227" s="241">
        <v>319</v>
      </c>
      <c r="F227" s="241">
        <v>135</v>
      </c>
      <c r="G227" s="241">
        <v>315</v>
      </c>
      <c r="H227" s="241">
        <v>138</v>
      </c>
      <c r="I227" s="241">
        <v>314</v>
      </c>
      <c r="J227" s="241">
        <v>134</v>
      </c>
      <c r="K227" s="254">
        <v>306</v>
      </c>
    </row>
    <row r="228" spans="1:11" ht="16.5" customHeight="1">
      <c r="A228" s="239" t="s">
        <v>723</v>
      </c>
      <c r="B228" s="241">
        <v>126</v>
      </c>
      <c r="C228" s="241">
        <v>357</v>
      </c>
      <c r="D228" s="241">
        <v>123</v>
      </c>
      <c r="E228" s="241">
        <v>343</v>
      </c>
      <c r="F228" s="241">
        <v>122</v>
      </c>
      <c r="G228" s="241">
        <v>333</v>
      </c>
      <c r="H228" s="241">
        <v>122</v>
      </c>
      <c r="I228" s="241">
        <v>325</v>
      </c>
      <c r="J228" s="241">
        <v>126</v>
      </c>
      <c r="K228" s="254">
        <v>327</v>
      </c>
    </row>
    <row r="229" spans="1:11" ht="16.5" customHeight="1">
      <c r="A229" s="239" t="s">
        <v>724</v>
      </c>
      <c r="B229" s="241">
        <v>134</v>
      </c>
      <c r="C229" s="241">
        <v>323</v>
      </c>
      <c r="D229" s="241">
        <v>138</v>
      </c>
      <c r="E229" s="241">
        <v>312</v>
      </c>
      <c r="F229" s="241">
        <v>142</v>
      </c>
      <c r="G229" s="241">
        <v>312</v>
      </c>
      <c r="H229" s="241">
        <v>136</v>
      </c>
      <c r="I229" s="241">
        <v>309</v>
      </c>
      <c r="J229" s="241">
        <v>131</v>
      </c>
      <c r="K229" s="254">
        <v>297</v>
      </c>
    </row>
    <row r="230" spans="1:11" ht="16.5" customHeight="1">
      <c r="A230" s="239" t="s">
        <v>725</v>
      </c>
      <c r="B230" s="241">
        <v>96</v>
      </c>
      <c r="C230" s="241">
        <v>235</v>
      </c>
      <c r="D230" s="241">
        <v>94</v>
      </c>
      <c r="E230" s="241">
        <v>228</v>
      </c>
      <c r="F230" s="241">
        <v>93</v>
      </c>
      <c r="G230" s="241">
        <v>229</v>
      </c>
      <c r="H230" s="241">
        <v>93</v>
      </c>
      <c r="I230" s="241">
        <v>222</v>
      </c>
      <c r="J230" s="241">
        <v>100</v>
      </c>
      <c r="K230" s="254">
        <v>231</v>
      </c>
    </row>
    <row r="231" spans="1:11" ht="16.5" customHeight="1">
      <c r="A231" s="239" t="s">
        <v>726</v>
      </c>
      <c r="B231" s="241">
        <v>71</v>
      </c>
      <c r="C231" s="241">
        <v>195</v>
      </c>
      <c r="D231" s="241">
        <v>73</v>
      </c>
      <c r="E231" s="241">
        <v>190</v>
      </c>
      <c r="F231" s="241">
        <v>72</v>
      </c>
      <c r="G231" s="241">
        <v>193</v>
      </c>
      <c r="H231" s="241">
        <v>72</v>
      </c>
      <c r="I231" s="241">
        <v>193</v>
      </c>
      <c r="J231" s="241">
        <v>68</v>
      </c>
      <c r="K231" s="254">
        <v>183</v>
      </c>
    </row>
    <row r="232" spans="1:11" ht="16.5" customHeight="1">
      <c r="A232" s="239" t="s">
        <v>727</v>
      </c>
      <c r="B232" s="241">
        <v>138</v>
      </c>
      <c r="C232" s="241">
        <v>397</v>
      </c>
      <c r="D232" s="241">
        <v>140</v>
      </c>
      <c r="E232" s="241">
        <v>397</v>
      </c>
      <c r="F232" s="241">
        <v>141</v>
      </c>
      <c r="G232" s="241">
        <v>395</v>
      </c>
      <c r="H232" s="241">
        <v>140</v>
      </c>
      <c r="I232" s="241">
        <v>396</v>
      </c>
      <c r="J232" s="241">
        <v>142</v>
      </c>
      <c r="K232" s="254">
        <v>396</v>
      </c>
    </row>
    <row r="233" spans="1:11" ht="16.5" customHeight="1">
      <c r="A233" s="239" t="s">
        <v>728</v>
      </c>
      <c r="B233" s="241">
        <v>189</v>
      </c>
      <c r="C233" s="241">
        <v>485</v>
      </c>
      <c r="D233" s="241">
        <v>188</v>
      </c>
      <c r="E233" s="241">
        <v>483</v>
      </c>
      <c r="F233" s="241">
        <v>196</v>
      </c>
      <c r="G233" s="241">
        <v>507</v>
      </c>
      <c r="H233" s="241">
        <v>204</v>
      </c>
      <c r="I233" s="241">
        <v>518</v>
      </c>
      <c r="J233" s="241">
        <v>208</v>
      </c>
      <c r="K233" s="254">
        <v>521</v>
      </c>
    </row>
    <row r="234" spans="1:11" ht="16.5" customHeight="1">
      <c r="A234" s="239" t="s">
        <v>729</v>
      </c>
      <c r="B234" s="241">
        <v>155</v>
      </c>
      <c r="C234" s="241">
        <v>378</v>
      </c>
      <c r="D234" s="241">
        <v>155</v>
      </c>
      <c r="E234" s="241">
        <v>373</v>
      </c>
      <c r="F234" s="241">
        <v>158</v>
      </c>
      <c r="G234" s="241">
        <v>371</v>
      </c>
      <c r="H234" s="241">
        <v>160</v>
      </c>
      <c r="I234" s="241">
        <v>369</v>
      </c>
      <c r="J234" s="241">
        <v>159</v>
      </c>
      <c r="K234" s="254">
        <v>368</v>
      </c>
    </row>
    <row r="235" spans="1:11" ht="16.5" customHeight="1">
      <c r="A235" s="239" t="s">
        <v>730</v>
      </c>
      <c r="B235" s="241">
        <v>27</v>
      </c>
      <c r="C235" s="241">
        <v>41</v>
      </c>
      <c r="D235" s="241">
        <v>28</v>
      </c>
      <c r="E235" s="241">
        <v>43</v>
      </c>
      <c r="F235" s="241">
        <v>32</v>
      </c>
      <c r="G235" s="241">
        <v>50</v>
      </c>
      <c r="H235" s="241">
        <v>38</v>
      </c>
      <c r="I235" s="241">
        <v>62</v>
      </c>
      <c r="J235" s="241">
        <v>42</v>
      </c>
      <c r="K235" s="254">
        <v>65</v>
      </c>
    </row>
    <row r="236" spans="1:11" ht="16.5" customHeight="1">
      <c r="A236" s="239" t="s">
        <v>731</v>
      </c>
      <c r="B236" s="241">
        <v>119</v>
      </c>
      <c r="C236" s="241">
        <v>299</v>
      </c>
      <c r="D236" s="241">
        <v>118</v>
      </c>
      <c r="E236" s="241">
        <v>293</v>
      </c>
      <c r="F236" s="241">
        <v>128</v>
      </c>
      <c r="G236" s="241">
        <v>308</v>
      </c>
      <c r="H236" s="241">
        <v>130</v>
      </c>
      <c r="I236" s="241">
        <v>302</v>
      </c>
      <c r="J236" s="241">
        <v>126</v>
      </c>
      <c r="K236" s="254">
        <v>290</v>
      </c>
    </row>
    <row r="237" spans="1:11" ht="16.5" customHeight="1">
      <c r="A237" s="239" t="s">
        <v>732</v>
      </c>
      <c r="B237" s="241">
        <v>229</v>
      </c>
      <c r="C237" s="241">
        <v>645</v>
      </c>
      <c r="D237" s="241">
        <v>231</v>
      </c>
      <c r="E237" s="241">
        <v>639</v>
      </c>
      <c r="F237" s="241">
        <v>232</v>
      </c>
      <c r="G237" s="241">
        <v>622</v>
      </c>
      <c r="H237" s="241">
        <v>234</v>
      </c>
      <c r="I237" s="241">
        <v>610</v>
      </c>
      <c r="J237" s="241">
        <v>231</v>
      </c>
      <c r="K237" s="254">
        <v>603</v>
      </c>
    </row>
    <row r="238" spans="1:11" ht="16.5" customHeight="1">
      <c r="A238" s="239" t="s">
        <v>733</v>
      </c>
      <c r="B238" s="241">
        <v>49</v>
      </c>
      <c r="C238" s="241">
        <v>138</v>
      </c>
      <c r="D238" s="241">
        <v>49</v>
      </c>
      <c r="E238" s="241">
        <v>134</v>
      </c>
      <c r="F238" s="241">
        <v>52</v>
      </c>
      <c r="G238" s="241">
        <v>136</v>
      </c>
      <c r="H238" s="241">
        <v>52</v>
      </c>
      <c r="I238" s="241">
        <v>139</v>
      </c>
      <c r="J238" s="241">
        <v>54</v>
      </c>
      <c r="K238" s="254">
        <v>141</v>
      </c>
    </row>
    <row r="239" spans="1:11" ht="16.5" customHeight="1">
      <c r="A239" s="239" t="s">
        <v>734</v>
      </c>
      <c r="B239" s="241">
        <v>57</v>
      </c>
      <c r="C239" s="241">
        <v>64</v>
      </c>
      <c r="D239" s="241">
        <v>83</v>
      </c>
      <c r="E239" s="241">
        <v>90</v>
      </c>
      <c r="F239" s="241">
        <v>77</v>
      </c>
      <c r="G239" s="241">
        <v>84</v>
      </c>
      <c r="H239" s="241">
        <v>75</v>
      </c>
      <c r="I239" s="241">
        <v>82</v>
      </c>
      <c r="J239" s="241">
        <v>71</v>
      </c>
      <c r="K239" s="254">
        <v>78</v>
      </c>
    </row>
    <row r="240" spans="1:11" ht="16.5" customHeight="1" thickBot="1">
      <c r="A240" s="239" t="s">
        <v>735</v>
      </c>
      <c r="B240" s="246">
        <v>26</v>
      </c>
      <c r="C240" s="246">
        <v>59</v>
      </c>
      <c r="D240" s="246">
        <v>26</v>
      </c>
      <c r="E240" s="246">
        <v>60</v>
      </c>
      <c r="F240" s="246">
        <v>27</v>
      </c>
      <c r="G240" s="246">
        <v>60</v>
      </c>
      <c r="H240" s="246">
        <v>26</v>
      </c>
      <c r="I240" s="246">
        <v>60</v>
      </c>
      <c r="J240" s="246">
        <v>26</v>
      </c>
      <c r="K240" s="246">
        <v>56</v>
      </c>
    </row>
    <row r="241" spans="1:11" ht="16.5" customHeight="1">
      <c r="A241" s="258" t="s">
        <v>736</v>
      </c>
      <c r="B241" s="264">
        <f t="shared" ref="B241:K241" si="28">SUM(B242:B246)</f>
        <v>780</v>
      </c>
      <c r="C241" s="264">
        <f t="shared" si="28"/>
        <v>2202</v>
      </c>
      <c r="D241" s="265">
        <f t="shared" si="28"/>
        <v>783</v>
      </c>
      <c r="E241" s="265">
        <f t="shared" si="28"/>
        <v>2175</v>
      </c>
      <c r="F241" s="265">
        <f t="shared" si="28"/>
        <v>792</v>
      </c>
      <c r="G241" s="265">
        <f t="shared" si="28"/>
        <v>2170</v>
      </c>
      <c r="H241" s="265">
        <f t="shared" si="28"/>
        <v>814</v>
      </c>
      <c r="I241" s="265">
        <f t="shared" si="28"/>
        <v>2183</v>
      </c>
      <c r="J241" s="265">
        <f t="shared" si="28"/>
        <v>800</v>
      </c>
      <c r="K241" s="266">
        <f t="shared" si="28"/>
        <v>2151</v>
      </c>
    </row>
    <row r="242" spans="1:11" ht="16.5" customHeight="1">
      <c r="A242" s="239" t="s">
        <v>737</v>
      </c>
      <c r="B242" s="241">
        <v>99</v>
      </c>
      <c r="C242" s="241">
        <v>278</v>
      </c>
      <c r="D242" s="241">
        <v>98</v>
      </c>
      <c r="E242" s="241">
        <v>267</v>
      </c>
      <c r="F242" s="241">
        <v>97</v>
      </c>
      <c r="G242" s="241">
        <v>263</v>
      </c>
      <c r="H242" s="241">
        <v>96</v>
      </c>
      <c r="I242" s="241">
        <v>261</v>
      </c>
      <c r="J242" s="241">
        <v>93</v>
      </c>
      <c r="K242" s="254">
        <v>253</v>
      </c>
    </row>
    <row r="243" spans="1:11" ht="16.5" customHeight="1">
      <c r="A243" s="239" t="s">
        <v>738</v>
      </c>
      <c r="B243" s="241">
        <v>127</v>
      </c>
      <c r="C243" s="241">
        <v>374</v>
      </c>
      <c r="D243" s="241">
        <v>127</v>
      </c>
      <c r="E243" s="241">
        <v>370</v>
      </c>
      <c r="F243" s="241">
        <v>129</v>
      </c>
      <c r="G243" s="241">
        <v>367</v>
      </c>
      <c r="H243" s="241">
        <v>130</v>
      </c>
      <c r="I243" s="241">
        <v>363</v>
      </c>
      <c r="J243" s="241">
        <v>127</v>
      </c>
      <c r="K243" s="254">
        <v>352</v>
      </c>
    </row>
    <row r="244" spans="1:11" ht="16.5" customHeight="1">
      <c r="A244" s="239" t="s">
        <v>739</v>
      </c>
      <c r="B244" s="241">
        <v>241</v>
      </c>
      <c r="C244" s="241">
        <v>660</v>
      </c>
      <c r="D244" s="241">
        <v>242</v>
      </c>
      <c r="E244" s="241">
        <v>658</v>
      </c>
      <c r="F244" s="241">
        <v>240</v>
      </c>
      <c r="G244" s="241">
        <v>662</v>
      </c>
      <c r="H244" s="241">
        <v>256</v>
      </c>
      <c r="I244" s="241">
        <v>673</v>
      </c>
      <c r="J244" s="241">
        <v>256</v>
      </c>
      <c r="K244" s="254">
        <v>675</v>
      </c>
    </row>
    <row r="245" spans="1:11" ht="16.5" customHeight="1">
      <c r="A245" s="239" t="s">
        <v>740</v>
      </c>
      <c r="B245" s="269" t="s">
        <v>356</v>
      </c>
      <c r="C245" s="269" t="s">
        <v>356</v>
      </c>
      <c r="D245" s="269" t="s">
        <v>356</v>
      </c>
      <c r="E245" s="269" t="s">
        <v>356</v>
      </c>
      <c r="F245" s="269" t="s">
        <v>356</v>
      </c>
      <c r="G245" s="269" t="s">
        <v>356</v>
      </c>
      <c r="H245" s="269" t="s">
        <v>356</v>
      </c>
      <c r="I245" s="269" t="s">
        <v>356</v>
      </c>
      <c r="J245" s="269" t="s">
        <v>356</v>
      </c>
      <c r="K245" s="270" t="s">
        <v>356</v>
      </c>
    </row>
    <row r="246" spans="1:11" ht="16.5" customHeight="1" thickBot="1">
      <c r="A246" s="239" t="s">
        <v>741</v>
      </c>
      <c r="B246" s="246">
        <v>313</v>
      </c>
      <c r="C246" s="246">
        <v>890</v>
      </c>
      <c r="D246" s="246">
        <v>316</v>
      </c>
      <c r="E246" s="246">
        <v>880</v>
      </c>
      <c r="F246" s="246">
        <v>326</v>
      </c>
      <c r="G246" s="246">
        <v>878</v>
      </c>
      <c r="H246" s="246">
        <v>332</v>
      </c>
      <c r="I246" s="246">
        <v>886</v>
      </c>
      <c r="J246" s="246">
        <v>324</v>
      </c>
      <c r="K246" s="246">
        <v>871</v>
      </c>
    </row>
    <row r="247" spans="1:11" ht="16.5" customHeight="1">
      <c r="A247" s="258" t="s">
        <v>742</v>
      </c>
      <c r="B247" s="264">
        <f t="shared" ref="B247:K247" si="29">SUM(B248:B260)</f>
        <v>1131</v>
      </c>
      <c r="C247" s="264">
        <f t="shared" si="29"/>
        <v>2851</v>
      </c>
      <c r="D247" s="265">
        <f t="shared" si="29"/>
        <v>1156</v>
      </c>
      <c r="E247" s="265">
        <f t="shared" si="29"/>
        <v>2808</v>
      </c>
      <c r="F247" s="265">
        <f t="shared" si="29"/>
        <v>1115</v>
      </c>
      <c r="G247" s="265">
        <f t="shared" si="29"/>
        <v>2739</v>
      </c>
      <c r="H247" s="265">
        <f t="shared" si="29"/>
        <v>1120</v>
      </c>
      <c r="I247" s="265">
        <f t="shared" si="29"/>
        <v>2697</v>
      </c>
      <c r="J247" s="265">
        <f t="shared" si="29"/>
        <v>1105</v>
      </c>
      <c r="K247" s="266">
        <f t="shared" si="29"/>
        <v>2639</v>
      </c>
    </row>
    <row r="248" spans="1:11" ht="16.5" customHeight="1">
      <c r="A248" s="239" t="s">
        <v>743</v>
      </c>
      <c r="B248" s="241">
        <v>303</v>
      </c>
      <c r="C248" s="241">
        <v>822</v>
      </c>
      <c r="D248" s="241">
        <v>303</v>
      </c>
      <c r="E248" s="241">
        <v>805</v>
      </c>
      <c r="F248" s="241">
        <v>301</v>
      </c>
      <c r="G248" s="241">
        <v>795</v>
      </c>
      <c r="H248" s="241">
        <v>304</v>
      </c>
      <c r="I248" s="241">
        <v>773</v>
      </c>
      <c r="J248" s="241">
        <v>299</v>
      </c>
      <c r="K248" s="254">
        <v>756</v>
      </c>
    </row>
    <row r="249" spans="1:11" ht="16.5" customHeight="1">
      <c r="A249" s="239" t="s">
        <v>744</v>
      </c>
      <c r="B249" s="241">
        <v>211</v>
      </c>
      <c r="C249" s="241">
        <v>541</v>
      </c>
      <c r="D249" s="241">
        <v>209</v>
      </c>
      <c r="E249" s="241">
        <v>530</v>
      </c>
      <c r="F249" s="241">
        <v>206</v>
      </c>
      <c r="G249" s="241">
        <v>514</v>
      </c>
      <c r="H249" s="241">
        <v>202</v>
      </c>
      <c r="I249" s="241">
        <v>502</v>
      </c>
      <c r="J249" s="241">
        <v>196</v>
      </c>
      <c r="K249" s="254">
        <v>485</v>
      </c>
    </row>
    <row r="250" spans="1:11" ht="16.5" customHeight="1">
      <c r="A250" s="239" t="s">
        <v>745</v>
      </c>
      <c r="B250" s="240">
        <v>154</v>
      </c>
      <c r="C250" s="240">
        <v>354</v>
      </c>
      <c r="D250" s="240">
        <v>154</v>
      </c>
      <c r="E250" s="240">
        <v>357</v>
      </c>
      <c r="F250" s="240">
        <v>155</v>
      </c>
      <c r="G250" s="240">
        <v>360</v>
      </c>
      <c r="H250" s="240">
        <v>153</v>
      </c>
      <c r="I250" s="240">
        <v>359</v>
      </c>
      <c r="J250" s="240">
        <v>146</v>
      </c>
      <c r="K250" s="240">
        <v>348</v>
      </c>
    </row>
    <row r="251" spans="1:11" ht="16.5" customHeight="1">
      <c r="A251" s="239" t="s">
        <v>746</v>
      </c>
      <c r="B251" s="241">
        <v>76</v>
      </c>
      <c r="C251" s="241">
        <v>197</v>
      </c>
      <c r="D251" s="241">
        <v>76</v>
      </c>
      <c r="E251" s="241">
        <v>192</v>
      </c>
      <c r="F251" s="241">
        <v>74</v>
      </c>
      <c r="G251" s="241">
        <v>189</v>
      </c>
      <c r="H251" s="241">
        <v>79</v>
      </c>
      <c r="I251" s="241">
        <v>191</v>
      </c>
      <c r="J251" s="241">
        <v>82</v>
      </c>
      <c r="K251" s="254">
        <v>192</v>
      </c>
    </row>
    <row r="252" spans="1:11" ht="16.5" customHeight="1">
      <c r="A252" s="239" t="s">
        <v>747</v>
      </c>
      <c r="B252" s="241">
        <v>21</v>
      </c>
      <c r="C252" s="241">
        <v>61</v>
      </c>
      <c r="D252" s="241">
        <v>21</v>
      </c>
      <c r="E252" s="241">
        <v>60</v>
      </c>
      <c r="F252" s="241">
        <v>21</v>
      </c>
      <c r="G252" s="241">
        <v>59</v>
      </c>
      <c r="H252" s="241">
        <v>22</v>
      </c>
      <c r="I252" s="241">
        <v>57</v>
      </c>
      <c r="J252" s="241">
        <v>23</v>
      </c>
      <c r="K252" s="254">
        <v>59</v>
      </c>
    </row>
    <row r="253" spans="1:11" ht="16.5" customHeight="1" thickBot="1">
      <c r="A253" s="245" t="s">
        <v>748</v>
      </c>
      <c r="B253" s="271">
        <v>131</v>
      </c>
      <c r="C253" s="271">
        <v>388</v>
      </c>
      <c r="D253" s="271">
        <v>135</v>
      </c>
      <c r="E253" s="271">
        <v>395</v>
      </c>
      <c r="F253" s="271">
        <v>131</v>
      </c>
      <c r="G253" s="271">
        <v>366</v>
      </c>
      <c r="H253" s="271">
        <v>136</v>
      </c>
      <c r="I253" s="271">
        <v>363</v>
      </c>
      <c r="J253" s="271">
        <v>139</v>
      </c>
      <c r="K253" s="271">
        <v>360</v>
      </c>
    </row>
    <row r="254" spans="1:11" ht="16.5" customHeight="1">
      <c r="A254" s="261"/>
      <c r="B254" s="254"/>
      <c r="C254" s="254"/>
      <c r="D254" s="254"/>
      <c r="E254" s="254"/>
      <c r="F254" s="254"/>
      <c r="G254" s="254"/>
      <c r="H254" s="254"/>
      <c r="I254" s="254"/>
      <c r="J254" s="254"/>
      <c r="K254" s="254"/>
    </row>
    <row r="255" spans="1:11" ht="15" customHeight="1" thickBot="1">
      <c r="A255" s="249"/>
      <c r="B255" s="227"/>
      <c r="C255" s="227"/>
      <c r="D255" s="227"/>
      <c r="E255" s="227"/>
      <c r="F255" s="228"/>
      <c r="G255" s="229"/>
      <c r="H255" s="228"/>
      <c r="I255" s="229"/>
      <c r="J255" s="228"/>
      <c r="K255" s="229" t="s">
        <v>372</v>
      </c>
    </row>
    <row r="256" spans="1:11" ht="18.75" customHeight="1">
      <c r="A256" s="4466" t="s">
        <v>512</v>
      </c>
      <c r="B256" s="4464" t="str">
        <f>B$3</f>
        <v>平成30年</v>
      </c>
      <c r="C256" s="4465"/>
      <c r="D256" s="4464">
        <f t="shared" ref="D256" si="30">D$3</f>
        <v>31</v>
      </c>
      <c r="E256" s="4465"/>
      <c r="F256" s="4464" t="str">
        <f t="shared" ref="F256" si="31">F$3</f>
        <v>令和2</v>
      </c>
      <c r="G256" s="4465"/>
      <c r="H256" s="4464">
        <f t="shared" ref="H256" si="32">H$3</f>
        <v>3</v>
      </c>
      <c r="I256" s="4465"/>
      <c r="J256" s="4464">
        <f t="shared" ref="J256" si="33">J$3</f>
        <v>4</v>
      </c>
      <c r="K256" s="4465"/>
    </row>
    <row r="257" spans="1:11" ht="18.75" customHeight="1">
      <c r="A257" s="4467"/>
      <c r="B257" s="250" t="s">
        <v>374</v>
      </c>
      <c r="C257" s="251" t="s">
        <v>514</v>
      </c>
      <c r="D257" s="252" t="s">
        <v>374</v>
      </c>
      <c r="E257" s="252" t="s">
        <v>514</v>
      </c>
      <c r="F257" s="252" t="s">
        <v>374</v>
      </c>
      <c r="G257" s="252" t="s">
        <v>514</v>
      </c>
      <c r="H257" s="252" t="s">
        <v>374</v>
      </c>
      <c r="I257" s="252" t="s">
        <v>514</v>
      </c>
      <c r="J257" s="252" t="s">
        <v>374</v>
      </c>
      <c r="K257" s="253" t="s">
        <v>514</v>
      </c>
    </row>
    <row r="258" spans="1:11" ht="16.5" customHeight="1">
      <c r="A258" s="239" t="s">
        <v>749</v>
      </c>
      <c r="B258" s="241">
        <v>9</v>
      </c>
      <c r="C258" s="241">
        <v>27</v>
      </c>
      <c r="D258" s="241">
        <v>9</v>
      </c>
      <c r="E258" s="241">
        <v>26</v>
      </c>
      <c r="F258" s="241">
        <v>8</v>
      </c>
      <c r="G258" s="241">
        <v>25</v>
      </c>
      <c r="H258" s="241">
        <v>159</v>
      </c>
      <c r="I258" s="241">
        <v>282</v>
      </c>
      <c r="J258" s="241">
        <v>8</v>
      </c>
      <c r="K258" s="254">
        <v>25</v>
      </c>
    </row>
    <row r="259" spans="1:11" ht="16.5" customHeight="1">
      <c r="A259" s="239" t="s">
        <v>750</v>
      </c>
      <c r="B259" s="241">
        <v>161</v>
      </c>
      <c r="C259" s="241">
        <v>296</v>
      </c>
      <c r="D259" s="241">
        <v>160</v>
      </c>
      <c r="E259" s="241">
        <v>291</v>
      </c>
      <c r="F259" s="241">
        <v>165</v>
      </c>
      <c r="G259" s="241">
        <v>288</v>
      </c>
      <c r="H259" s="241">
        <v>54</v>
      </c>
      <c r="I259" s="241">
        <v>145</v>
      </c>
      <c r="J259" s="241">
        <v>156</v>
      </c>
      <c r="K259" s="254">
        <v>274</v>
      </c>
    </row>
    <row r="260" spans="1:11" s="230" customFormat="1" ht="16.5" customHeight="1" thickBot="1">
      <c r="A260" s="245" t="s">
        <v>751</v>
      </c>
      <c r="B260" s="246">
        <v>65</v>
      </c>
      <c r="C260" s="246">
        <v>165</v>
      </c>
      <c r="D260" s="246">
        <v>58</v>
      </c>
      <c r="E260" s="246">
        <v>152</v>
      </c>
      <c r="F260" s="246">
        <v>54</v>
      </c>
      <c r="G260" s="246">
        <v>143</v>
      </c>
      <c r="H260" s="246">
        <v>8</v>
      </c>
      <c r="I260" s="246">
        <v>25</v>
      </c>
      <c r="J260" s="246">
        <v>52</v>
      </c>
      <c r="K260" s="246">
        <v>140</v>
      </c>
    </row>
    <row r="261" spans="1:11" ht="16.5" customHeight="1">
      <c r="A261" s="237" t="s">
        <v>752</v>
      </c>
      <c r="B261" s="259">
        <f t="shared" ref="B261:K261" si="34">SUM(B262:B268)</f>
        <v>643</v>
      </c>
      <c r="C261" s="259">
        <f t="shared" si="34"/>
        <v>1599</v>
      </c>
      <c r="D261" s="263">
        <f t="shared" si="34"/>
        <v>641</v>
      </c>
      <c r="E261" s="263">
        <f t="shared" si="34"/>
        <v>1561</v>
      </c>
      <c r="F261" s="263">
        <f t="shared" si="34"/>
        <v>658</v>
      </c>
      <c r="G261" s="263">
        <f t="shared" si="34"/>
        <v>1557</v>
      </c>
      <c r="H261" s="263">
        <f t="shared" si="34"/>
        <v>640</v>
      </c>
      <c r="I261" s="263">
        <f t="shared" si="34"/>
        <v>1508</v>
      </c>
      <c r="J261" s="263">
        <f t="shared" si="34"/>
        <v>646</v>
      </c>
      <c r="K261" s="238">
        <f t="shared" si="34"/>
        <v>1482</v>
      </c>
    </row>
    <row r="262" spans="1:11" ht="16.5" customHeight="1">
      <c r="A262" s="239" t="s">
        <v>753</v>
      </c>
      <c r="B262" s="255">
        <v>166</v>
      </c>
      <c r="C262" s="255">
        <v>460</v>
      </c>
      <c r="D262" s="255">
        <v>168</v>
      </c>
      <c r="E262" s="255">
        <v>458</v>
      </c>
      <c r="F262" s="255">
        <v>178</v>
      </c>
      <c r="G262" s="255">
        <v>463</v>
      </c>
      <c r="H262" s="255">
        <v>170</v>
      </c>
      <c r="I262" s="255">
        <v>440</v>
      </c>
      <c r="J262" s="255">
        <v>168</v>
      </c>
      <c r="K262" s="240">
        <v>432</v>
      </c>
    </row>
    <row r="263" spans="1:11" ht="16.5" customHeight="1">
      <c r="A263" s="239" t="s">
        <v>754</v>
      </c>
      <c r="B263" s="255">
        <v>182</v>
      </c>
      <c r="C263" s="255">
        <v>360</v>
      </c>
      <c r="D263" s="255">
        <v>185</v>
      </c>
      <c r="E263" s="255">
        <v>358</v>
      </c>
      <c r="F263" s="255">
        <v>195</v>
      </c>
      <c r="G263" s="255">
        <v>365</v>
      </c>
      <c r="H263" s="255">
        <v>188</v>
      </c>
      <c r="I263" s="255">
        <v>361</v>
      </c>
      <c r="J263" s="255">
        <v>201</v>
      </c>
      <c r="K263" s="240">
        <v>360</v>
      </c>
    </row>
    <row r="264" spans="1:11" ht="16.5" customHeight="1">
      <c r="A264" s="239" t="s">
        <v>755</v>
      </c>
      <c r="B264" s="255">
        <v>136</v>
      </c>
      <c r="C264" s="255">
        <v>365</v>
      </c>
      <c r="D264" s="255">
        <v>136</v>
      </c>
      <c r="E264" s="255">
        <v>358</v>
      </c>
      <c r="F264" s="255">
        <v>135</v>
      </c>
      <c r="G264" s="255">
        <v>355</v>
      </c>
      <c r="H264" s="255">
        <v>132</v>
      </c>
      <c r="I264" s="255">
        <v>341</v>
      </c>
      <c r="J264" s="255">
        <v>128</v>
      </c>
      <c r="K264" s="240">
        <v>334</v>
      </c>
    </row>
    <row r="265" spans="1:11" ht="16.5" customHeight="1">
      <c r="A265" s="239" t="s">
        <v>756</v>
      </c>
      <c r="B265" s="255">
        <v>33</v>
      </c>
      <c r="C265" s="255">
        <v>85</v>
      </c>
      <c r="D265" s="255">
        <v>33</v>
      </c>
      <c r="E265" s="255">
        <v>79</v>
      </c>
      <c r="F265" s="255">
        <v>33</v>
      </c>
      <c r="G265" s="255">
        <v>75</v>
      </c>
      <c r="H265" s="255">
        <v>31</v>
      </c>
      <c r="I265" s="255">
        <v>72</v>
      </c>
      <c r="J265" s="255">
        <v>31</v>
      </c>
      <c r="K265" s="240">
        <v>71</v>
      </c>
    </row>
    <row r="266" spans="1:11" ht="16.5" customHeight="1">
      <c r="A266" s="239" t="s">
        <v>757</v>
      </c>
      <c r="B266" s="255">
        <v>15</v>
      </c>
      <c r="C266" s="255">
        <v>55</v>
      </c>
      <c r="D266" s="255">
        <v>15</v>
      </c>
      <c r="E266" s="255">
        <v>50</v>
      </c>
      <c r="F266" s="255">
        <v>15</v>
      </c>
      <c r="G266" s="255">
        <v>47</v>
      </c>
      <c r="H266" s="255">
        <v>15</v>
      </c>
      <c r="I266" s="255">
        <v>47</v>
      </c>
      <c r="J266" s="255">
        <v>15</v>
      </c>
      <c r="K266" s="240">
        <v>46</v>
      </c>
    </row>
    <row r="267" spans="1:11" ht="16.5" customHeight="1">
      <c r="A267" s="239" t="s">
        <v>758</v>
      </c>
      <c r="B267" s="255">
        <v>55</v>
      </c>
      <c r="C267" s="255">
        <v>127</v>
      </c>
      <c r="D267" s="255">
        <v>51</v>
      </c>
      <c r="E267" s="255">
        <v>120</v>
      </c>
      <c r="F267" s="255">
        <v>50</v>
      </c>
      <c r="G267" s="255">
        <v>119</v>
      </c>
      <c r="H267" s="255">
        <v>50</v>
      </c>
      <c r="I267" s="255">
        <v>113</v>
      </c>
      <c r="J267" s="255">
        <v>49</v>
      </c>
      <c r="K267" s="240">
        <v>111</v>
      </c>
    </row>
    <row r="268" spans="1:11" ht="16.5" customHeight="1" thickBot="1">
      <c r="A268" s="239" t="s">
        <v>759</v>
      </c>
      <c r="B268" s="246">
        <v>56</v>
      </c>
      <c r="C268" s="246">
        <v>147</v>
      </c>
      <c r="D268" s="246">
        <v>53</v>
      </c>
      <c r="E268" s="246">
        <v>138</v>
      </c>
      <c r="F268" s="246">
        <v>52</v>
      </c>
      <c r="G268" s="246">
        <v>133</v>
      </c>
      <c r="H268" s="246">
        <v>54</v>
      </c>
      <c r="I268" s="246">
        <v>134</v>
      </c>
      <c r="J268" s="246">
        <v>54</v>
      </c>
      <c r="K268" s="246">
        <v>128</v>
      </c>
    </row>
    <row r="269" spans="1:11" ht="16.5" customHeight="1">
      <c r="A269" s="258" t="s">
        <v>760</v>
      </c>
      <c r="B269" s="259">
        <f t="shared" ref="B269:K269" si="35">SUM(B270:B277)</f>
        <v>653</v>
      </c>
      <c r="C269" s="259">
        <f t="shared" si="35"/>
        <v>1619</v>
      </c>
      <c r="D269" s="263">
        <f t="shared" si="35"/>
        <v>647</v>
      </c>
      <c r="E269" s="263">
        <f t="shared" si="35"/>
        <v>1581</v>
      </c>
      <c r="F269" s="263">
        <f t="shared" si="35"/>
        <v>635</v>
      </c>
      <c r="G269" s="263">
        <f t="shared" si="35"/>
        <v>1548</v>
      </c>
      <c r="H269" s="263">
        <f t="shared" si="35"/>
        <v>649</v>
      </c>
      <c r="I269" s="263">
        <f t="shared" si="35"/>
        <v>1537</v>
      </c>
      <c r="J269" s="263">
        <f t="shared" si="35"/>
        <v>639</v>
      </c>
      <c r="K269" s="238">
        <f t="shared" si="35"/>
        <v>1501</v>
      </c>
    </row>
    <row r="270" spans="1:11" ht="16.5" customHeight="1">
      <c r="A270" s="239" t="s">
        <v>761</v>
      </c>
      <c r="B270" s="255">
        <v>91</v>
      </c>
      <c r="C270" s="255">
        <v>255</v>
      </c>
      <c r="D270" s="255">
        <v>92</v>
      </c>
      <c r="E270" s="255">
        <v>251</v>
      </c>
      <c r="F270" s="255">
        <v>94</v>
      </c>
      <c r="G270" s="255">
        <v>242</v>
      </c>
      <c r="H270" s="255">
        <v>93</v>
      </c>
      <c r="I270" s="255">
        <v>233</v>
      </c>
      <c r="J270" s="255">
        <v>89</v>
      </c>
      <c r="K270" s="240">
        <v>225</v>
      </c>
    </row>
    <row r="271" spans="1:11" ht="16.5" customHeight="1">
      <c r="A271" s="239" t="s">
        <v>762</v>
      </c>
      <c r="B271" s="255">
        <v>96</v>
      </c>
      <c r="C271" s="255">
        <v>238</v>
      </c>
      <c r="D271" s="255">
        <v>90</v>
      </c>
      <c r="E271" s="255">
        <v>224</v>
      </c>
      <c r="F271" s="255">
        <v>84</v>
      </c>
      <c r="G271" s="255">
        <v>219</v>
      </c>
      <c r="H271" s="255">
        <v>88</v>
      </c>
      <c r="I271" s="255">
        <v>227</v>
      </c>
      <c r="J271" s="255">
        <v>87</v>
      </c>
      <c r="K271" s="240">
        <v>224</v>
      </c>
    </row>
    <row r="272" spans="1:11" ht="16.5" customHeight="1">
      <c r="A272" s="239" t="s">
        <v>763</v>
      </c>
      <c r="B272" s="255">
        <v>106</v>
      </c>
      <c r="C272" s="255">
        <v>292</v>
      </c>
      <c r="D272" s="255">
        <v>108</v>
      </c>
      <c r="E272" s="255">
        <v>289</v>
      </c>
      <c r="F272" s="255">
        <v>106</v>
      </c>
      <c r="G272" s="255">
        <v>288</v>
      </c>
      <c r="H272" s="255">
        <v>110</v>
      </c>
      <c r="I272" s="255">
        <v>288</v>
      </c>
      <c r="J272" s="255">
        <v>106</v>
      </c>
      <c r="K272" s="240">
        <v>277</v>
      </c>
    </row>
    <row r="273" spans="1:11" ht="16.5" customHeight="1">
      <c r="A273" s="239" t="s">
        <v>764</v>
      </c>
      <c r="B273" s="255">
        <v>33</v>
      </c>
      <c r="C273" s="255">
        <v>58</v>
      </c>
      <c r="D273" s="255">
        <v>33</v>
      </c>
      <c r="E273" s="255">
        <v>58</v>
      </c>
      <c r="F273" s="255">
        <v>32</v>
      </c>
      <c r="G273" s="255">
        <v>56</v>
      </c>
      <c r="H273" s="255">
        <v>28</v>
      </c>
      <c r="I273" s="255">
        <v>53</v>
      </c>
      <c r="J273" s="255">
        <v>27</v>
      </c>
      <c r="K273" s="240">
        <v>52</v>
      </c>
    </row>
    <row r="274" spans="1:11" ht="16.5" customHeight="1">
      <c r="A274" s="239" t="s">
        <v>765</v>
      </c>
      <c r="B274" s="255">
        <v>23</v>
      </c>
      <c r="C274" s="255">
        <v>65</v>
      </c>
      <c r="D274" s="255">
        <v>21</v>
      </c>
      <c r="E274" s="255">
        <v>60</v>
      </c>
      <c r="F274" s="255">
        <v>20</v>
      </c>
      <c r="G274" s="255">
        <v>57</v>
      </c>
      <c r="H274" s="255">
        <v>20</v>
      </c>
      <c r="I274" s="255">
        <v>55</v>
      </c>
      <c r="J274" s="255">
        <v>21</v>
      </c>
      <c r="K274" s="240">
        <v>54</v>
      </c>
    </row>
    <row r="275" spans="1:11" ht="16.5" customHeight="1">
      <c r="A275" s="239" t="s">
        <v>766</v>
      </c>
      <c r="B275" s="255">
        <v>99</v>
      </c>
      <c r="C275" s="255">
        <v>261</v>
      </c>
      <c r="D275" s="255">
        <v>100</v>
      </c>
      <c r="E275" s="255">
        <v>255</v>
      </c>
      <c r="F275" s="255">
        <v>98</v>
      </c>
      <c r="G275" s="255">
        <v>252</v>
      </c>
      <c r="H275" s="255">
        <v>98</v>
      </c>
      <c r="I275" s="255">
        <v>230</v>
      </c>
      <c r="J275" s="255">
        <v>99</v>
      </c>
      <c r="K275" s="240">
        <v>226</v>
      </c>
    </row>
    <row r="276" spans="1:11" ht="16.5" customHeight="1">
      <c r="A276" s="239" t="s">
        <v>767</v>
      </c>
      <c r="B276" s="255">
        <v>87</v>
      </c>
      <c r="C276" s="255">
        <v>154</v>
      </c>
      <c r="D276" s="255">
        <v>84</v>
      </c>
      <c r="E276" s="255">
        <v>150</v>
      </c>
      <c r="F276" s="255">
        <v>84</v>
      </c>
      <c r="G276" s="255">
        <v>149</v>
      </c>
      <c r="H276" s="255">
        <v>92</v>
      </c>
      <c r="I276" s="255">
        <v>162</v>
      </c>
      <c r="J276" s="255">
        <v>93</v>
      </c>
      <c r="K276" s="240">
        <v>163</v>
      </c>
    </row>
    <row r="277" spans="1:11" ht="16.5" customHeight="1" thickBot="1">
      <c r="A277" s="239" t="s">
        <v>768</v>
      </c>
      <c r="B277" s="246">
        <v>118</v>
      </c>
      <c r="C277" s="246">
        <v>296</v>
      </c>
      <c r="D277" s="246">
        <v>119</v>
      </c>
      <c r="E277" s="246">
        <v>294</v>
      </c>
      <c r="F277" s="246">
        <v>117</v>
      </c>
      <c r="G277" s="246">
        <v>285</v>
      </c>
      <c r="H277" s="246">
        <v>120</v>
      </c>
      <c r="I277" s="246">
        <v>289</v>
      </c>
      <c r="J277" s="246">
        <v>117</v>
      </c>
      <c r="K277" s="246">
        <v>280</v>
      </c>
    </row>
    <row r="278" spans="1:11" ht="16.5" customHeight="1">
      <c r="A278" s="258" t="s">
        <v>769</v>
      </c>
      <c r="B278" s="259">
        <f t="shared" ref="B278:K278" si="36">SUM(B279:B285)</f>
        <v>1248</v>
      </c>
      <c r="C278" s="259">
        <f t="shared" si="36"/>
        <v>3171</v>
      </c>
      <c r="D278" s="263">
        <f t="shared" si="36"/>
        <v>1262</v>
      </c>
      <c r="E278" s="263">
        <f t="shared" si="36"/>
        <v>3148</v>
      </c>
      <c r="F278" s="263">
        <f t="shared" si="36"/>
        <v>1252</v>
      </c>
      <c r="G278" s="263">
        <f t="shared" si="36"/>
        <v>3101</v>
      </c>
      <c r="H278" s="263">
        <f t="shared" si="36"/>
        <v>1238</v>
      </c>
      <c r="I278" s="263">
        <f t="shared" si="36"/>
        <v>3045</v>
      </c>
      <c r="J278" s="263">
        <f t="shared" si="36"/>
        <v>1227</v>
      </c>
      <c r="K278" s="238">
        <f t="shared" si="36"/>
        <v>3004</v>
      </c>
    </row>
    <row r="279" spans="1:11" ht="16.5" customHeight="1">
      <c r="A279" s="239" t="s">
        <v>770</v>
      </c>
      <c r="B279" s="255">
        <v>320</v>
      </c>
      <c r="C279" s="255">
        <v>660</v>
      </c>
      <c r="D279" s="255">
        <v>328</v>
      </c>
      <c r="E279" s="255">
        <v>658</v>
      </c>
      <c r="F279" s="255">
        <v>313</v>
      </c>
      <c r="G279" s="255">
        <v>639</v>
      </c>
      <c r="H279" s="255">
        <v>305</v>
      </c>
      <c r="I279" s="255">
        <v>634</v>
      </c>
      <c r="J279" s="255">
        <v>300</v>
      </c>
      <c r="K279" s="240">
        <v>632</v>
      </c>
    </row>
    <row r="280" spans="1:11" ht="16.5" customHeight="1">
      <c r="A280" s="239" t="s">
        <v>771</v>
      </c>
      <c r="B280" s="255">
        <v>50</v>
      </c>
      <c r="C280" s="255">
        <v>153</v>
      </c>
      <c r="D280" s="255">
        <v>52</v>
      </c>
      <c r="E280" s="255">
        <v>155</v>
      </c>
      <c r="F280" s="255">
        <v>52</v>
      </c>
      <c r="G280" s="255">
        <v>152</v>
      </c>
      <c r="H280" s="255">
        <v>54</v>
      </c>
      <c r="I280" s="255">
        <v>151</v>
      </c>
      <c r="J280" s="255">
        <v>54</v>
      </c>
      <c r="K280" s="240">
        <v>149</v>
      </c>
    </row>
    <row r="281" spans="1:11" ht="16.5" customHeight="1">
      <c r="A281" s="239" t="s">
        <v>772</v>
      </c>
      <c r="B281" s="255">
        <v>213</v>
      </c>
      <c r="C281" s="255">
        <v>622</v>
      </c>
      <c r="D281" s="255">
        <v>218</v>
      </c>
      <c r="E281" s="255">
        <v>616</v>
      </c>
      <c r="F281" s="255">
        <v>215</v>
      </c>
      <c r="G281" s="255">
        <v>601</v>
      </c>
      <c r="H281" s="255">
        <v>221</v>
      </c>
      <c r="I281" s="255">
        <v>609</v>
      </c>
      <c r="J281" s="255">
        <v>219</v>
      </c>
      <c r="K281" s="240">
        <v>594</v>
      </c>
    </row>
    <row r="282" spans="1:11" ht="16.5" customHeight="1">
      <c r="A282" s="239" t="s">
        <v>773</v>
      </c>
      <c r="B282" s="255">
        <v>98</v>
      </c>
      <c r="C282" s="255">
        <v>301</v>
      </c>
      <c r="D282" s="255">
        <v>101</v>
      </c>
      <c r="E282" s="255">
        <v>306</v>
      </c>
      <c r="F282" s="255">
        <v>102</v>
      </c>
      <c r="G282" s="255">
        <v>302</v>
      </c>
      <c r="H282" s="255">
        <v>102</v>
      </c>
      <c r="I282" s="255">
        <v>289</v>
      </c>
      <c r="J282" s="255">
        <v>104</v>
      </c>
      <c r="K282" s="240">
        <v>289</v>
      </c>
    </row>
    <row r="283" spans="1:11" ht="16.5" customHeight="1">
      <c r="A283" s="239" t="s">
        <v>774</v>
      </c>
      <c r="B283" s="255">
        <v>239</v>
      </c>
      <c r="C283" s="255">
        <v>578</v>
      </c>
      <c r="D283" s="255">
        <v>233</v>
      </c>
      <c r="E283" s="255">
        <v>570</v>
      </c>
      <c r="F283" s="255">
        <v>235</v>
      </c>
      <c r="G283" s="255">
        <v>575</v>
      </c>
      <c r="H283" s="255">
        <v>236</v>
      </c>
      <c r="I283" s="255">
        <v>565</v>
      </c>
      <c r="J283" s="255">
        <v>227</v>
      </c>
      <c r="K283" s="240">
        <v>553</v>
      </c>
    </row>
    <row r="284" spans="1:11" ht="16.5" customHeight="1">
      <c r="A284" s="239" t="s">
        <v>775</v>
      </c>
      <c r="B284" s="255">
        <v>281</v>
      </c>
      <c r="C284" s="255">
        <v>735</v>
      </c>
      <c r="D284" s="255">
        <v>283</v>
      </c>
      <c r="E284" s="255">
        <v>725</v>
      </c>
      <c r="F284" s="255">
        <v>288</v>
      </c>
      <c r="G284" s="255">
        <v>717</v>
      </c>
      <c r="H284" s="255">
        <v>274</v>
      </c>
      <c r="I284" s="255">
        <v>683</v>
      </c>
      <c r="J284" s="255">
        <v>279</v>
      </c>
      <c r="K284" s="240">
        <v>678</v>
      </c>
    </row>
    <row r="285" spans="1:11" ht="16.5" customHeight="1" thickBot="1">
      <c r="A285" s="239" t="s">
        <v>776</v>
      </c>
      <c r="B285" s="246">
        <v>47</v>
      </c>
      <c r="C285" s="246">
        <v>122</v>
      </c>
      <c r="D285" s="246">
        <v>47</v>
      </c>
      <c r="E285" s="246">
        <v>118</v>
      </c>
      <c r="F285" s="246">
        <v>47</v>
      </c>
      <c r="G285" s="246">
        <v>115</v>
      </c>
      <c r="H285" s="246">
        <v>46</v>
      </c>
      <c r="I285" s="246">
        <v>114</v>
      </c>
      <c r="J285" s="246">
        <v>44</v>
      </c>
      <c r="K285" s="246">
        <v>109</v>
      </c>
    </row>
    <row r="286" spans="1:11" ht="16.5" customHeight="1">
      <c r="A286" s="258" t="s">
        <v>777</v>
      </c>
      <c r="B286" s="259">
        <f t="shared" ref="B286:K286" si="37">SUM(B287:B290)</f>
        <v>305</v>
      </c>
      <c r="C286" s="259">
        <f t="shared" si="37"/>
        <v>668</v>
      </c>
      <c r="D286" s="263">
        <f t="shared" si="37"/>
        <v>303</v>
      </c>
      <c r="E286" s="263">
        <f t="shared" si="37"/>
        <v>643</v>
      </c>
      <c r="F286" s="263">
        <f t="shared" si="37"/>
        <v>295</v>
      </c>
      <c r="G286" s="263">
        <f t="shared" si="37"/>
        <v>625</v>
      </c>
      <c r="H286" s="263">
        <f t="shared" si="37"/>
        <v>284</v>
      </c>
      <c r="I286" s="263">
        <f t="shared" si="37"/>
        <v>600</v>
      </c>
      <c r="J286" s="263">
        <f t="shared" si="37"/>
        <v>283</v>
      </c>
      <c r="K286" s="238">
        <f t="shared" si="37"/>
        <v>589</v>
      </c>
    </row>
    <row r="287" spans="1:11" ht="16.5" customHeight="1">
      <c r="A287" s="239" t="s">
        <v>778</v>
      </c>
      <c r="B287" s="255">
        <v>100</v>
      </c>
      <c r="C287" s="255">
        <v>223</v>
      </c>
      <c r="D287" s="255">
        <v>101</v>
      </c>
      <c r="E287" s="255">
        <v>222</v>
      </c>
      <c r="F287" s="255">
        <v>98</v>
      </c>
      <c r="G287" s="255">
        <v>219</v>
      </c>
      <c r="H287" s="255">
        <v>91</v>
      </c>
      <c r="I287" s="255">
        <v>206</v>
      </c>
      <c r="J287" s="255">
        <v>92</v>
      </c>
      <c r="K287" s="240">
        <v>206</v>
      </c>
    </row>
    <row r="288" spans="1:11" ht="16.5" customHeight="1">
      <c r="A288" s="239" t="s">
        <v>779</v>
      </c>
      <c r="B288" s="255">
        <v>75</v>
      </c>
      <c r="C288" s="255">
        <v>152</v>
      </c>
      <c r="D288" s="255">
        <v>73</v>
      </c>
      <c r="E288" s="255">
        <v>143</v>
      </c>
      <c r="F288" s="255">
        <v>70</v>
      </c>
      <c r="G288" s="255">
        <v>139</v>
      </c>
      <c r="H288" s="255">
        <v>68</v>
      </c>
      <c r="I288" s="255">
        <v>136</v>
      </c>
      <c r="J288" s="255">
        <v>70</v>
      </c>
      <c r="K288" s="240">
        <v>131</v>
      </c>
    </row>
    <row r="289" spans="1:11" ht="16.5" customHeight="1">
      <c r="A289" s="239" t="s">
        <v>780</v>
      </c>
      <c r="B289" s="255">
        <v>62</v>
      </c>
      <c r="C289" s="255">
        <v>141</v>
      </c>
      <c r="D289" s="255">
        <v>59</v>
      </c>
      <c r="E289" s="255">
        <v>131</v>
      </c>
      <c r="F289" s="255">
        <v>58</v>
      </c>
      <c r="G289" s="255">
        <v>124</v>
      </c>
      <c r="H289" s="255">
        <v>57</v>
      </c>
      <c r="I289" s="255">
        <v>120</v>
      </c>
      <c r="J289" s="255">
        <v>58</v>
      </c>
      <c r="K289" s="240">
        <v>120</v>
      </c>
    </row>
    <row r="290" spans="1:11" ht="16.5" customHeight="1" thickBot="1">
      <c r="A290" s="239" t="s">
        <v>781</v>
      </c>
      <c r="B290" s="246">
        <v>68</v>
      </c>
      <c r="C290" s="246">
        <v>152</v>
      </c>
      <c r="D290" s="246">
        <v>70</v>
      </c>
      <c r="E290" s="246">
        <v>147</v>
      </c>
      <c r="F290" s="246">
        <v>69</v>
      </c>
      <c r="G290" s="246">
        <v>143</v>
      </c>
      <c r="H290" s="246">
        <v>68</v>
      </c>
      <c r="I290" s="246">
        <v>138</v>
      </c>
      <c r="J290" s="246">
        <v>63</v>
      </c>
      <c r="K290" s="246">
        <v>132</v>
      </c>
    </row>
    <row r="291" spans="1:11" ht="16.5" customHeight="1">
      <c r="A291" s="258" t="s">
        <v>782</v>
      </c>
      <c r="B291" s="259">
        <f t="shared" ref="B291:K291" si="38">SUM(B292:B313)</f>
        <v>1357</v>
      </c>
      <c r="C291" s="259">
        <f t="shared" si="38"/>
        <v>2738</v>
      </c>
      <c r="D291" s="263">
        <f t="shared" si="38"/>
        <v>1385</v>
      </c>
      <c r="E291" s="263">
        <f t="shared" si="38"/>
        <v>2703</v>
      </c>
      <c r="F291" s="263">
        <f t="shared" si="38"/>
        <v>1332</v>
      </c>
      <c r="G291" s="263">
        <f t="shared" si="38"/>
        <v>2629</v>
      </c>
      <c r="H291" s="263">
        <f t="shared" si="38"/>
        <v>1304</v>
      </c>
      <c r="I291" s="263">
        <f t="shared" si="38"/>
        <v>2525</v>
      </c>
      <c r="J291" s="263">
        <f t="shared" si="38"/>
        <v>1272</v>
      </c>
      <c r="K291" s="238">
        <f t="shared" si="38"/>
        <v>2444</v>
      </c>
    </row>
    <row r="292" spans="1:11" ht="16.5" customHeight="1">
      <c r="A292" s="239" t="s">
        <v>783</v>
      </c>
      <c r="B292" s="255">
        <v>82</v>
      </c>
      <c r="C292" s="255">
        <v>156</v>
      </c>
      <c r="D292" s="255">
        <v>81</v>
      </c>
      <c r="E292" s="255">
        <v>143</v>
      </c>
      <c r="F292" s="255">
        <v>87</v>
      </c>
      <c r="G292" s="255">
        <v>146</v>
      </c>
      <c r="H292" s="255">
        <v>91</v>
      </c>
      <c r="I292" s="255">
        <v>149</v>
      </c>
      <c r="J292" s="255">
        <v>85</v>
      </c>
      <c r="K292" s="240">
        <v>141</v>
      </c>
    </row>
    <row r="293" spans="1:11" ht="16.5" customHeight="1">
      <c r="A293" s="239" t="s">
        <v>784</v>
      </c>
      <c r="B293" s="255">
        <v>79</v>
      </c>
      <c r="C293" s="255">
        <v>161</v>
      </c>
      <c r="D293" s="255">
        <v>79</v>
      </c>
      <c r="E293" s="255">
        <v>165</v>
      </c>
      <c r="F293" s="255">
        <v>78</v>
      </c>
      <c r="G293" s="255">
        <v>163</v>
      </c>
      <c r="H293" s="255">
        <v>81</v>
      </c>
      <c r="I293" s="255">
        <v>157</v>
      </c>
      <c r="J293" s="255">
        <v>76</v>
      </c>
      <c r="K293" s="240">
        <v>146</v>
      </c>
    </row>
    <row r="294" spans="1:11" ht="16.5" customHeight="1">
      <c r="A294" s="239" t="s">
        <v>785</v>
      </c>
      <c r="B294" s="255">
        <v>81</v>
      </c>
      <c r="C294" s="255">
        <v>136</v>
      </c>
      <c r="D294" s="255">
        <v>79</v>
      </c>
      <c r="E294" s="255">
        <v>129</v>
      </c>
      <c r="F294" s="255">
        <v>74</v>
      </c>
      <c r="G294" s="255">
        <v>124</v>
      </c>
      <c r="H294" s="255">
        <v>67</v>
      </c>
      <c r="I294" s="255">
        <v>117</v>
      </c>
      <c r="J294" s="255">
        <v>66</v>
      </c>
      <c r="K294" s="240">
        <v>112</v>
      </c>
    </row>
    <row r="295" spans="1:11" ht="16.5" customHeight="1">
      <c r="A295" s="239" t="s">
        <v>786</v>
      </c>
      <c r="B295" s="255">
        <v>64</v>
      </c>
      <c r="C295" s="255">
        <v>113</v>
      </c>
      <c r="D295" s="255">
        <v>63</v>
      </c>
      <c r="E295" s="255">
        <v>110</v>
      </c>
      <c r="F295" s="255">
        <v>68</v>
      </c>
      <c r="G295" s="255">
        <v>110</v>
      </c>
      <c r="H295" s="255">
        <v>62</v>
      </c>
      <c r="I295" s="255">
        <v>102</v>
      </c>
      <c r="J295" s="255">
        <v>59</v>
      </c>
      <c r="K295" s="240">
        <v>99</v>
      </c>
    </row>
    <row r="296" spans="1:11" ht="16.5" customHeight="1">
      <c r="A296" s="239" t="s">
        <v>787</v>
      </c>
      <c r="B296" s="255">
        <v>48</v>
      </c>
      <c r="C296" s="255">
        <v>99</v>
      </c>
      <c r="D296" s="255">
        <v>47</v>
      </c>
      <c r="E296" s="255">
        <v>97</v>
      </c>
      <c r="F296" s="255">
        <v>48</v>
      </c>
      <c r="G296" s="255">
        <v>94</v>
      </c>
      <c r="H296" s="255">
        <v>47</v>
      </c>
      <c r="I296" s="255">
        <v>92</v>
      </c>
      <c r="J296" s="255">
        <v>44</v>
      </c>
      <c r="K296" s="240">
        <v>89</v>
      </c>
    </row>
    <row r="297" spans="1:11" ht="16.5" customHeight="1">
      <c r="A297" s="239" t="s">
        <v>788</v>
      </c>
      <c r="B297" s="255">
        <v>52</v>
      </c>
      <c r="C297" s="255">
        <v>125</v>
      </c>
      <c r="D297" s="255">
        <v>54</v>
      </c>
      <c r="E297" s="255">
        <v>127</v>
      </c>
      <c r="F297" s="255">
        <v>54</v>
      </c>
      <c r="G297" s="255">
        <v>128</v>
      </c>
      <c r="H297" s="255">
        <v>53</v>
      </c>
      <c r="I297" s="255">
        <v>125</v>
      </c>
      <c r="J297" s="255">
        <v>50</v>
      </c>
      <c r="K297" s="240">
        <v>117</v>
      </c>
    </row>
    <row r="298" spans="1:11" ht="16.5" customHeight="1">
      <c r="A298" s="239" t="s">
        <v>789</v>
      </c>
      <c r="B298" s="255">
        <v>26</v>
      </c>
      <c r="C298" s="255">
        <v>58</v>
      </c>
      <c r="D298" s="255">
        <v>25</v>
      </c>
      <c r="E298" s="255">
        <v>57</v>
      </c>
      <c r="F298" s="255">
        <v>25</v>
      </c>
      <c r="G298" s="255">
        <v>55</v>
      </c>
      <c r="H298" s="255">
        <v>23</v>
      </c>
      <c r="I298" s="255">
        <v>53</v>
      </c>
      <c r="J298" s="255">
        <v>21</v>
      </c>
      <c r="K298" s="240">
        <v>47</v>
      </c>
    </row>
    <row r="299" spans="1:11" ht="16.5" customHeight="1">
      <c r="A299" s="239" t="s">
        <v>790</v>
      </c>
      <c r="B299" s="240">
        <v>102</v>
      </c>
      <c r="C299" s="240">
        <v>168</v>
      </c>
      <c r="D299" s="240">
        <v>103</v>
      </c>
      <c r="E299" s="240">
        <v>168</v>
      </c>
      <c r="F299" s="240">
        <v>106</v>
      </c>
      <c r="G299" s="240">
        <v>168</v>
      </c>
      <c r="H299" s="240">
        <v>102</v>
      </c>
      <c r="I299" s="240">
        <v>155</v>
      </c>
      <c r="J299" s="240">
        <v>105</v>
      </c>
      <c r="K299" s="240">
        <v>159</v>
      </c>
    </row>
    <row r="300" spans="1:11" ht="16.5" customHeight="1">
      <c r="A300" s="239" t="s">
        <v>791</v>
      </c>
      <c r="B300" s="240">
        <v>123</v>
      </c>
      <c r="C300" s="240">
        <v>229</v>
      </c>
      <c r="D300" s="240">
        <v>124</v>
      </c>
      <c r="E300" s="240">
        <v>223</v>
      </c>
      <c r="F300" s="240">
        <v>117</v>
      </c>
      <c r="G300" s="240">
        <v>209</v>
      </c>
      <c r="H300" s="240">
        <v>118</v>
      </c>
      <c r="I300" s="240">
        <v>203</v>
      </c>
      <c r="J300" s="240">
        <v>114</v>
      </c>
      <c r="K300" s="240">
        <v>200</v>
      </c>
    </row>
    <row r="301" spans="1:11" ht="16.5" customHeight="1">
      <c r="A301" s="239" t="s">
        <v>792</v>
      </c>
      <c r="B301" s="255">
        <v>76</v>
      </c>
      <c r="C301" s="255">
        <v>133</v>
      </c>
      <c r="D301" s="255">
        <v>74</v>
      </c>
      <c r="E301" s="255">
        <v>132</v>
      </c>
      <c r="F301" s="255">
        <v>73</v>
      </c>
      <c r="G301" s="255">
        <v>126</v>
      </c>
      <c r="H301" s="255">
        <v>69</v>
      </c>
      <c r="I301" s="255">
        <v>118</v>
      </c>
      <c r="J301" s="255">
        <v>71</v>
      </c>
      <c r="K301" s="240">
        <v>118</v>
      </c>
    </row>
    <row r="302" spans="1:11" ht="16.5" customHeight="1">
      <c r="A302" s="239" t="s">
        <v>793</v>
      </c>
      <c r="B302" s="240">
        <v>49</v>
      </c>
      <c r="C302" s="240">
        <v>123</v>
      </c>
      <c r="D302" s="240">
        <v>45</v>
      </c>
      <c r="E302" s="240">
        <v>119</v>
      </c>
      <c r="F302" s="240">
        <v>45</v>
      </c>
      <c r="G302" s="240">
        <v>117</v>
      </c>
      <c r="H302" s="240">
        <v>44</v>
      </c>
      <c r="I302" s="240">
        <v>113</v>
      </c>
      <c r="J302" s="240">
        <v>44</v>
      </c>
      <c r="K302" s="240">
        <v>112</v>
      </c>
    </row>
    <row r="303" spans="1:11" ht="16.5" customHeight="1">
      <c r="A303" s="239" t="s">
        <v>794</v>
      </c>
      <c r="B303" s="240">
        <v>93</v>
      </c>
      <c r="C303" s="240">
        <v>198</v>
      </c>
      <c r="D303" s="240">
        <v>93</v>
      </c>
      <c r="E303" s="240">
        <v>195</v>
      </c>
      <c r="F303" s="240">
        <v>88</v>
      </c>
      <c r="G303" s="240">
        <v>182</v>
      </c>
      <c r="H303" s="240">
        <v>84</v>
      </c>
      <c r="I303" s="240">
        <v>171</v>
      </c>
      <c r="J303" s="240">
        <v>81</v>
      </c>
      <c r="K303" s="240">
        <v>162</v>
      </c>
    </row>
    <row r="304" spans="1:11" ht="16.5" customHeight="1" thickBot="1">
      <c r="A304" s="245" t="s">
        <v>795</v>
      </c>
      <c r="B304" s="246">
        <v>70</v>
      </c>
      <c r="C304" s="246">
        <v>172</v>
      </c>
      <c r="D304" s="246">
        <v>67</v>
      </c>
      <c r="E304" s="246">
        <v>166</v>
      </c>
      <c r="F304" s="246">
        <v>62</v>
      </c>
      <c r="G304" s="246">
        <v>150</v>
      </c>
      <c r="H304" s="246">
        <v>61</v>
      </c>
      <c r="I304" s="246">
        <v>138</v>
      </c>
      <c r="J304" s="246">
        <v>61</v>
      </c>
      <c r="K304" s="246">
        <v>136</v>
      </c>
    </row>
    <row r="305" spans="1:11" ht="15" customHeight="1">
      <c r="A305" s="272"/>
      <c r="B305" s="273"/>
      <c r="C305" s="273"/>
      <c r="D305" s="273"/>
      <c r="E305" s="273"/>
      <c r="F305" s="274"/>
      <c r="G305" s="275"/>
      <c r="H305" s="274"/>
      <c r="I305" s="275"/>
      <c r="J305" s="274"/>
      <c r="K305" s="275" t="s">
        <v>372</v>
      </c>
    </row>
    <row r="306" spans="1:11" ht="15" customHeight="1" thickBot="1">
      <c r="A306" s="272"/>
      <c r="B306" s="273"/>
      <c r="C306" s="273"/>
      <c r="D306" s="273"/>
      <c r="E306" s="273"/>
      <c r="F306" s="228"/>
      <c r="G306" s="275"/>
      <c r="H306" s="228"/>
      <c r="I306" s="275"/>
      <c r="J306" s="228"/>
      <c r="K306" s="275"/>
    </row>
    <row r="307" spans="1:11" ht="18.75" customHeight="1">
      <c r="A307" s="4466" t="s">
        <v>512</v>
      </c>
      <c r="B307" s="4464" t="str">
        <f>B$3</f>
        <v>平成30年</v>
      </c>
      <c r="C307" s="4465"/>
      <c r="D307" s="4464">
        <f t="shared" ref="D307" si="39">D$3</f>
        <v>31</v>
      </c>
      <c r="E307" s="4465"/>
      <c r="F307" s="4464" t="str">
        <f t="shared" ref="F307" si="40">F$3</f>
        <v>令和2</v>
      </c>
      <c r="G307" s="4465"/>
      <c r="H307" s="4464">
        <f t="shared" ref="H307" si="41">H$3</f>
        <v>3</v>
      </c>
      <c r="I307" s="4465"/>
      <c r="J307" s="4464">
        <f t="shared" ref="J307" si="42">J$3</f>
        <v>4</v>
      </c>
      <c r="K307" s="4465"/>
    </row>
    <row r="308" spans="1:11" ht="18.75" customHeight="1">
      <c r="A308" s="4467"/>
      <c r="B308" s="250" t="s">
        <v>374</v>
      </c>
      <c r="C308" s="251" t="s">
        <v>514</v>
      </c>
      <c r="D308" s="252" t="s">
        <v>374</v>
      </c>
      <c r="E308" s="252" t="s">
        <v>514</v>
      </c>
      <c r="F308" s="252" t="s">
        <v>374</v>
      </c>
      <c r="G308" s="252" t="s">
        <v>514</v>
      </c>
      <c r="H308" s="252" t="s">
        <v>374</v>
      </c>
      <c r="I308" s="252" t="s">
        <v>514</v>
      </c>
      <c r="J308" s="252" t="s">
        <v>374</v>
      </c>
      <c r="K308" s="253" t="s">
        <v>514</v>
      </c>
    </row>
    <row r="309" spans="1:11" ht="16.5" customHeight="1">
      <c r="A309" s="239" t="s">
        <v>796</v>
      </c>
      <c r="B309" s="255">
        <v>101</v>
      </c>
      <c r="C309" s="255">
        <v>223</v>
      </c>
      <c r="D309" s="255">
        <v>108</v>
      </c>
      <c r="E309" s="255">
        <v>229</v>
      </c>
      <c r="F309" s="255">
        <v>99</v>
      </c>
      <c r="G309" s="255">
        <v>215</v>
      </c>
      <c r="H309" s="255">
        <v>95</v>
      </c>
      <c r="I309" s="255">
        <v>206</v>
      </c>
      <c r="J309" s="255">
        <v>97</v>
      </c>
      <c r="K309" s="240">
        <v>207</v>
      </c>
    </row>
    <row r="310" spans="1:11" ht="16.5" customHeight="1">
      <c r="A310" s="239" t="s">
        <v>797</v>
      </c>
      <c r="B310" s="255">
        <v>72</v>
      </c>
      <c r="C310" s="255">
        <v>146</v>
      </c>
      <c r="D310" s="255">
        <v>74</v>
      </c>
      <c r="E310" s="255">
        <v>144</v>
      </c>
      <c r="F310" s="255">
        <v>73</v>
      </c>
      <c r="G310" s="255">
        <v>145</v>
      </c>
      <c r="H310" s="255">
        <v>73</v>
      </c>
      <c r="I310" s="255">
        <v>145</v>
      </c>
      <c r="J310" s="255">
        <v>69</v>
      </c>
      <c r="K310" s="240">
        <v>135</v>
      </c>
    </row>
    <row r="311" spans="1:11" ht="16.5" customHeight="1">
      <c r="A311" s="239" t="s">
        <v>798</v>
      </c>
      <c r="B311" s="255">
        <v>92</v>
      </c>
      <c r="C311" s="255">
        <v>179</v>
      </c>
      <c r="D311" s="255">
        <v>98</v>
      </c>
      <c r="E311" s="255">
        <v>189</v>
      </c>
      <c r="F311" s="255">
        <v>94</v>
      </c>
      <c r="G311" s="255">
        <v>184</v>
      </c>
      <c r="H311" s="255">
        <v>89</v>
      </c>
      <c r="I311" s="255">
        <v>175</v>
      </c>
      <c r="J311" s="255">
        <v>87</v>
      </c>
      <c r="K311" s="240">
        <v>166</v>
      </c>
    </row>
    <row r="312" spans="1:11" ht="16.5" customHeight="1">
      <c r="A312" s="239" t="s">
        <v>661</v>
      </c>
      <c r="B312" s="255">
        <v>80</v>
      </c>
      <c r="C312" s="255">
        <v>164</v>
      </c>
      <c r="D312" s="255">
        <v>75</v>
      </c>
      <c r="E312" s="255">
        <v>156</v>
      </c>
      <c r="F312" s="255">
        <v>77</v>
      </c>
      <c r="G312" s="255">
        <v>159</v>
      </c>
      <c r="H312" s="255">
        <v>73</v>
      </c>
      <c r="I312" s="255">
        <v>151</v>
      </c>
      <c r="J312" s="255">
        <v>71</v>
      </c>
      <c r="K312" s="240">
        <v>145</v>
      </c>
    </row>
    <row r="313" spans="1:11" ht="16.5" customHeight="1" thickBot="1">
      <c r="A313" s="239" t="s">
        <v>799</v>
      </c>
      <c r="B313" s="246">
        <v>67</v>
      </c>
      <c r="C313" s="246">
        <v>155</v>
      </c>
      <c r="D313" s="246">
        <v>65</v>
      </c>
      <c r="E313" s="246">
        <v>154</v>
      </c>
      <c r="F313" s="246">
        <v>64</v>
      </c>
      <c r="G313" s="246">
        <v>154</v>
      </c>
      <c r="H313" s="246">
        <v>69</v>
      </c>
      <c r="I313" s="246">
        <v>155</v>
      </c>
      <c r="J313" s="246">
        <v>67</v>
      </c>
      <c r="K313" s="246">
        <v>153</v>
      </c>
    </row>
    <row r="314" spans="1:11" ht="16.5" customHeight="1">
      <c r="A314" s="258" t="s">
        <v>800</v>
      </c>
      <c r="B314" s="238">
        <f t="shared" ref="B314:K314" si="43">SUM(B315:B324,B325:B326)</f>
        <v>1583</v>
      </c>
      <c r="C314" s="238">
        <f t="shared" si="43"/>
        <v>4067</v>
      </c>
      <c r="D314" s="238">
        <f t="shared" si="43"/>
        <v>1593</v>
      </c>
      <c r="E314" s="238">
        <f t="shared" si="43"/>
        <v>4004</v>
      </c>
      <c r="F314" s="238">
        <f t="shared" si="43"/>
        <v>1597</v>
      </c>
      <c r="G314" s="238">
        <f t="shared" si="43"/>
        <v>3955</v>
      </c>
      <c r="H314" s="238">
        <f t="shared" si="43"/>
        <v>1595</v>
      </c>
      <c r="I314" s="238">
        <f t="shared" si="43"/>
        <v>3909</v>
      </c>
      <c r="J314" s="238">
        <f t="shared" si="43"/>
        <v>1570</v>
      </c>
      <c r="K314" s="238">
        <f t="shared" si="43"/>
        <v>3833</v>
      </c>
    </row>
    <row r="315" spans="1:11" ht="16.5" customHeight="1">
      <c r="A315" s="239" t="s">
        <v>801</v>
      </c>
      <c r="B315" s="269">
        <v>214</v>
      </c>
      <c r="C315" s="269">
        <v>523</v>
      </c>
      <c r="D315" s="255">
        <v>224</v>
      </c>
      <c r="E315" s="255">
        <v>521</v>
      </c>
      <c r="F315" s="255">
        <v>229</v>
      </c>
      <c r="G315" s="255">
        <v>529</v>
      </c>
      <c r="H315" s="255">
        <v>226</v>
      </c>
      <c r="I315" s="255">
        <v>516</v>
      </c>
      <c r="J315" s="255">
        <v>219</v>
      </c>
      <c r="K315" s="240">
        <v>492</v>
      </c>
    </row>
    <row r="316" spans="1:11" ht="16.5" customHeight="1">
      <c r="A316" s="239" t="s">
        <v>802</v>
      </c>
      <c r="B316" s="269">
        <v>215</v>
      </c>
      <c r="C316" s="269">
        <v>580</v>
      </c>
      <c r="D316" s="255">
        <v>211</v>
      </c>
      <c r="E316" s="255">
        <v>568</v>
      </c>
      <c r="F316" s="255">
        <v>208</v>
      </c>
      <c r="G316" s="255">
        <v>556</v>
      </c>
      <c r="H316" s="255">
        <v>210</v>
      </c>
      <c r="I316" s="255">
        <v>548</v>
      </c>
      <c r="J316" s="255">
        <v>205</v>
      </c>
      <c r="K316" s="240">
        <v>535</v>
      </c>
    </row>
    <row r="317" spans="1:11" ht="16.5" customHeight="1">
      <c r="A317" s="239" t="s">
        <v>803</v>
      </c>
      <c r="B317" s="269">
        <v>56</v>
      </c>
      <c r="C317" s="269">
        <v>88</v>
      </c>
      <c r="D317" s="255">
        <v>54</v>
      </c>
      <c r="E317" s="255">
        <v>83</v>
      </c>
      <c r="F317" s="255">
        <v>52</v>
      </c>
      <c r="G317" s="255">
        <v>81</v>
      </c>
      <c r="H317" s="255">
        <v>50</v>
      </c>
      <c r="I317" s="255">
        <v>79</v>
      </c>
      <c r="J317" s="255">
        <v>48</v>
      </c>
      <c r="K317" s="240">
        <v>76</v>
      </c>
    </row>
    <row r="318" spans="1:11" ht="16.5" customHeight="1">
      <c r="A318" s="239" t="s">
        <v>804</v>
      </c>
      <c r="B318" s="269">
        <v>168</v>
      </c>
      <c r="C318" s="269">
        <v>456</v>
      </c>
      <c r="D318" s="255">
        <v>172</v>
      </c>
      <c r="E318" s="255">
        <v>442</v>
      </c>
      <c r="F318" s="255">
        <v>170</v>
      </c>
      <c r="G318" s="255">
        <v>431</v>
      </c>
      <c r="H318" s="255">
        <v>168</v>
      </c>
      <c r="I318" s="255">
        <v>414</v>
      </c>
      <c r="J318" s="255">
        <v>167</v>
      </c>
      <c r="K318" s="240">
        <v>405</v>
      </c>
    </row>
    <row r="319" spans="1:11" ht="16.5" customHeight="1">
      <c r="A319" s="239" t="s">
        <v>805</v>
      </c>
      <c r="B319" s="269">
        <v>259</v>
      </c>
      <c r="C319" s="269">
        <v>630</v>
      </c>
      <c r="D319" s="255">
        <v>248</v>
      </c>
      <c r="E319" s="255">
        <v>599</v>
      </c>
      <c r="F319" s="255">
        <v>248</v>
      </c>
      <c r="G319" s="255">
        <v>584</v>
      </c>
      <c r="H319" s="255">
        <v>248</v>
      </c>
      <c r="I319" s="255">
        <v>584</v>
      </c>
      <c r="J319" s="255">
        <v>245</v>
      </c>
      <c r="K319" s="240">
        <v>582</v>
      </c>
    </row>
    <row r="320" spans="1:11" ht="16.5" customHeight="1">
      <c r="A320" s="239" t="s">
        <v>806</v>
      </c>
      <c r="B320" s="269">
        <v>105</v>
      </c>
      <c r="C320" s="269">
        <v>227</v>
      </c>
      <c r="D320" s="255">
        <v>102</v>
      </c>
      <c r="E320" s="255">
        <v>217</v>
      </c>
      <c r="F320" s="255">
        <v>99</v>
      </c>
      <c r="G320" s="255">
        <v>209</v>
      </c>
      <c r="H320" s="255">
        <v>96</v>
      </c>
      <c r="I320" s="255">
        <v>202</v>
      </c>
      <c r="J320" s="255">
        <v>91</v>
      </c>
      <c r="K320" s="240">
        <v>196</v>
      </c>
    </row>
    <row r="321" spans="1:11" ht="16.5" customHeight="1">
      <c r="A321" s="239" t="s">
        <v>807</v>
      </c>
      <c r="B321" s="269">
        <v>62</v>
      </c>
      <c r="C321" s="269">
        <v>160</v>
      </c>
      <c r="D321" s="255">
        <v>61</v>
      </c>
      <c r="E321" s="255">
        <v>155</v>
      </c>
      <c r="F321" s="255">
        <v>65</v>
      </c>
      <c r="G321" s="255">
        <v>158</v>
      </c>
      <c r="H321" s="255">
        <v>64</v>
      </c>
      <c r="I321" s="255">
        <v>153</v>
      </c>
      <c r="J321" s="255">
        <v>64</v>
      </c>
      <c r="K321" s="240">
        <v>150</v>
      </c>
    </row>
    <row r="322" spans="1:11" ht="16.5" customHeight="1">
      <c r="A322" s="239" t="s">
        <v>808</v>
      </c>
      <c r="B322" s="269">
        <v>35</v>
      </c>
      <c r="C322" s="269">
        <v>87</v>
      </c>
      <c r="D322" s="255">
        <v>36</v>
      </c>
      <c r="E322" s="255">
        <v>85</v>
      </c>
      <c r="F322" s="255">
        <v>36</v>
      </c>
      <c r="G322" s="255">
        <v>83</v>
      </c>
      <c r="H322" s="255">
        <v>38</v>
      </c>
      <c r="I322" s="255">
        <v>82</v>
      </c>
      <c r="J322" s="255">
        <v>37</v>
      </c>
      <c r="K322" s="240">
        <v>81</v>
      </c>
    </row>
    <row r="323" spans="1:11" ht="16.5" customHeight="1">
      <c r="A323" s="239" t="s">
        <v>809</v>
      </c>
      <c r="B323" s="269">
        <v>127</v>
      </c>
      <c r="C323" s="269">
        <v>308</v>
      </c>
      <c r="D323" s="255">
        <v>130</v>
      </c>
      <c r="E323" s="255">
        <v>305</v>
      </c>
      <c r="F323" s="255">
        <v>132</v>
      </c>
      <c r="G323" s="255">
        <v>303</v>
      </c>
      <c r="H323" s="255">
        <v>127</v>
      </c>
      <c r="I323" s="255">
        <v>287</v>
      </c>
      <c r="J323" s="255">
        <v>127</v>
      </c>
      <c r="K323" s="240">
        <v>281</v>
      </c>
    </row>
    <row r="324" spans="1:11" s="230" customFormat="1" ht="16.5" customHeight="1">
      <c r="A324" s="239" t="s">
        <v>810</v>
      </c>
      <c r="B324" s="270">
        <v>3</v>
      </c>
      <c r="C324" s="270">
        <v>5</v>
      </c>
      <c r="D324" s="240">
        <v>3</v>
      </c>
      <c r="E324" s="240">
        <v>5</v>
      </c>
      <c r="F324" s="240">
        <v>2</v>
      </c>
      <c r="G324" s="240">
        <v>3</v>
      </c>
      <c r="H324" s="240">
        <v>2</v>
      </c>
      <c r="I324" s="240">
        <v>3</v>
      </c>
      <c r="J324" s="240">
        <v>2</v>
      </c>
      <c r="K324" s="240">
        <v>3</v>
      </c>
    </row>
    <row r="325" spans="1:11" ht="16.5" customHeight="1">
      <c r="A325" s="239" t="s">
        <v>811</v>
      </c>
      <c r="B325" s="276">
        <v>241</v>
      </c>
      <c r="C325" s="241">
        <v>694</v>
      </c>
      <c r="D325" s="241">
        <v>253</v>
      </c>
      <c r="E325" s="241">
        <v>706</v>
      </c>
      <c r="F325" s="241">
        <v>254</v>
      </c>
      <c r="G325" s="241">
        <v>701</v>
      </c>
      <c r="H325" s="241">
        <v>259</v>
      </c>
      <c r="I325" s="241">
        <v>711</v>
      </c>
      <c r="J325" s="241">
        <v>253</v>
      </c>
      <c r="K325" s="254">
        <v>690</v>
      </c>
    </row>
    <row r="326" spans="1:11" ht="16.5" customHeight="1" thickBot="1">
      <c r="A326" s="239" t="s">
        <v>812</v>
      </c>
      <c r="B326" s="246">
        <v>98</v>
      </c>
      <c r="C326" s="246">
        <v>309</v>
      </c>
      <c r="D326" s="246">
        <v>99</v>
      </c>
      <c r="E326" s="246">
        <v>318</v>
      </c>
      <c r="F326" s="246">
        <v>102</v>
      </c>
      <c r="G326" s="246">
        <v>317</v>
      </c>
      <c r="H326" s="246">
        <v>107</v>
      </c>
      <c r="I326" s="246">
        <v>330</v>
      </c>
      <c r="J326" s="246">
        <v>112</v>
      </c>
      <c r="K326" s="246">
        <v>342</v>
      </c>
    </row>
    <row r="327" spans="1:11" ht="16.5" customHeight="1">
      <c r="A327" s="258" t="s">
        <v>813</v>
      </c>
      <c r="B327" s="264">
        <f t="shared" ref="B327:K327" si="44">SUM(B328:B336)</f>
        <v>347</v>
      </c>
      <c r="C327" s="264">
        <f t="shared" si="44"/>
        <v>790</v>
      </c>
      <c r="D327" s="265">
        <f t="shared" si="44"/>
        <v>347</v>
      </c>
      <c r="E327" s="265">
        <f t="shared" si="44"/>
        <v>784</v>
      </c>
      <c r="F327" s="265">
        <f t="shared" si="44"/>
        <v>357</v>
      </c>
      <c r="G327" s="265">
        <f t="shared" si="44"/>
        <v>772</v>
      </c>
      <c r="H327" s="265">
        <f t="shared" si="44"/>
        <v>344</v>
      </c>
      <c r="I327" s="265">
        <f t="shared" si="44"/>
        <v>731</v>
      </c>
      <c r="J327" s="265">
        <f t="shared" si="44"/>
        <v>340</v>
      </c>
      <c r="K327" s="266">
        <f t="shared" si="44"/>
        <v>714</v>
      </c>
    </row>
    <row r="328" spans="1:11" ht="16.5" customHeight="1">
      <c r="A328" s="239" t="s">
        <v>814</v>
      </c>
      <c r="B328" s="241">
        <v>292</v>
      </c>
      <c r="C328" s="241">
        <v>655</v>
      </c>
      <c r="D328" s="241">
        <v>292</v>
      </c>
      <c r="E328" s="241">
        <v>651</v>
      </c>
      <c r="F328" s="241">
        <v>302</v>
      </c>
      <c r="G328" s="241">
        <v>645</v>
      </c>
      <c r="H328" s="241">
        <v>286</v>
      </c>
      <c r="I328" s="241">
        <v>605</v>
      </c>
      <c r="J328" s="241">
        <v>283</v>
      </c>
      <c r="K328" s="254">
        <v>594</v>
      </c>
    </row>
    <row r="329" spans="1:11" ht="16.5" customHeight="1">
      <c r="A329" s="239" t="s">
        <v>815</v>
      </c>
      <c r="B329" s="241">
        <v>38</v>
      </c>
      <c r="C329" s="241">
        <v>100</v>
      </c>
      <c r="D329" s="241">
        <v>38</v>
      </c>
      <c r="E329" s="241">
        <v>99</v>
      </c>
      <c r="F329" s="241">
        <v>41</v>
      </c>
      <c r="G329" s="241">
        <v>99</v>
      </c>
      <c r="H329" s="241">
        <v>44</v>
      </c>
      <c r="I329" s="241">
        <v>98</v>
      </c>
      <c r="J329" s="241">
        <v>43</v>
      </c>
      <c r="K329" s="254">
        <v>92</v>
      </c>
    </row>
    <row r="330" spans="1:11" ht="16.5" customHeight="1">
      <c r="A330" s="239" t="s">
        <v>816</v>
      </c>
      <c r="B330" s="241">
        <v>17</v>
      </c>
      <c r="C330" s="241">
        <v>35</v>
      </c>
      <c r="D330" s="241">
        <v>17</v>
      </c>
      <c r="E330" s="241">
        <v>34</v>
      </c>
      <c r="F330" s="241">
        <v>14</v>
      </c>
      <c r="G330" s="241">
        <v>28</v>
      </c>
      <c r="H330" s="241">
        <v>14</v>
      </c>
      <c r="I330" s="241">
        <v>28</v>
      </c>
      <c r="J330" s="241">
        <v>14</v>
      </c>
      <c r="K330" s="254">
        <v>28</v>
      </c>
    </row>
    <row r="331" spans="1:11" ht="16.5" customHeight="1">
      <c r="A331" s="239" t="s">
        <v>817</v>
      </c>
      <c r="B331" s="269" t="s">
        <v>356</v>
      </c>
      <c r="C331" s="269" t="s">
        <v>356</v>
      </c>
      <c r="D331" s="269" t="s">
        <v>356</v>
      </c>
      <c r="E331" s="269" t="s">
        <v>356</v>
      </c>
      <c r="F331" s="269" t="s">
        <v>356</v>
      </c>
      <c r="G331" s="269" t="s">
        <v>356</v>
      </c>
      <c r="H331" s="269" t="s">
        <v>356</v>
      </c>
      <c r="I331" s="269" t="s">
        <v>356</v>
      </c>
      <c r="J331" s="269" t="s">
        <v>356</v>
      </c>
      <c r="K331" s="269" t="s">
        <v>356</v>
      </c>
    </row>
    <row r="332" spans="1:11" ht="16.5" customHeight="1">
      <c r="A332" s="239" t="s">
        <v>818</v>
      </c>
      <c r="B332" s="269" t="s">
        <v>356</v>
      </c>
      <c r="C332" s="269" t="s">
        <v>356</v>
      </c>
      <c r="D332" s="269" t="s">
        <v>356</v>
      </c>
      <c r="E332" s="269" t="s">
        <v>356</v>
      </c>
      <c r="F332" s="269" t="s">
        <v>356</v>
      </c>
      <c r="G332" s="269" t="s">
        <v>356</v>
      </c>
      <c r="H332" s="269" t="s">
        <v>356</v>
      </c>
      <c r="I332" s="269" t="s">
        <v>356</v>
      </c>
      <c r="J332" s="269" t="s">
        <v>356</v>
      </c>
      <c r="K332" s="270" t="s">
        <v>356</v>
      </c>
    </row>
    <row r="333" spans="1:11" ht="16.5" customHeight="1">
      <c r="A333" s="239" t="s">
        <v>819</v>
      </c>
      <c r="B333" s="269" t="s">
        <v>356</v>
      </c>
      <c r="C333" s="269" t="s">
        <v>356</v>
      </c>
      <c r="D333" s="269" t="s">
        <v>356</v>
      </c>
      <c r="E333" s="269" t="s">
        <v>356</v>
      </c>
      <c r="F333" s="269" t="s">
        <v>356</v>
      </c>
      <c r="G333" s="269" t="s">
        <v>356</v>
      </c>
      <c r="H333" s="269" t="s">
        <v>356</v>
      </c>
      <c r="I333" s="269" t="s">
        <v>356</v>
      </c>
      <c r="J333" s="269" t="s">
        <v>356</v>
      </c>
      <c r="K333" s="270" t="s">
        <v>356</v>
      </c>
    </row>
    <row r="334" spans="1:11" ht="16.5" customHeight="1">
      <c r="A334" s="239" t="s">
        <v>820</v>
      </c>
      <c r="B334" s="269" t="s">
        <v>356</v>
      </c>
      <c r="C334" s="269" t="s">
        <v>356</v>
      </c>
      <c r="D334" s="269" t="s">
        <v>356</v>
      </c>
      <c r="E334" s="269" t="s">
        <v>356</v>
      </c>
      <c r="F334" s="269" t="s">
        <v>356</v>
      </c>
      <c r="G334" s="269" t="s">
        <v>356</v>
      </c>
      <c r="H334" s="269" t="s">
        <v>356</v>
      </c>
      <c r="I334" s="269" t="s">
        <v>356</v>
      </c>
      <c r="J334" s="269" t="s">
        <v>356</v>
      </c>
      <c r="K334" s="270" t="s">
        <v>356</v>
      </c>
    </row>
    <row r="335" spans="1:11" ht="16.5" customHeight="1">
      <c r="A335" s="239" t="s">
        <v>821</v>
      </c>
      <c r="B335" s="269" t="s">
        <v>356</v>
      </c>
      <c r="C335" s="269" t="s">
        <v>356</v>
      </c>
      <c r="D335" s="269" t="s">
        <v>356</v>
      </c>
      <c r="E335" s="269" t="s">
        <v>356</v>
      </c>
      <c r="F335" s="269" t="s">
        <v>356</v>
      </c>
      <c r="G335" s="269" t="s">
        <v>356</v>
      </c>
      <c r="H335" s="269" t="s">
        <v>356</v>
      </c>
      <c r="I335" s="269" t="s">
        <v>356</v>
      </c>
      <c r="J335" s="269" t="s">
        <v>356</v>
      </c>
      <c r="K335" s="270" t="s">
        <v>356</v>
      </c>
    </row>
    <row r="336" spans="1:11" ht="16.5" customHeight="1" thickBot="1">
      <c r="A336" s="239" t="s">
        <v>822</v>
      </c>
      <c r="B336" s="268" t="s">
        <v>356</v>
      </c>
      <c r="C336" s="268" t="s">
        <v>356</v>
      </c>
      <c r="D336" s="268" t="s">
        <v>356</v>
      </c>
      <c r="E336" s="268" t="s">
        <v>356</v>
      </c>
      <c r="F336" s="268" t="s">
        <v>356</v>
      </c>
      <c r="G336" s="268" t="s">
        <v>356</v>
      </c>
      <c r="H336" s="268" t="s">
        <v>356</v>
      </c>
      <c r="I336" s="268" t="s">
        <v>356</v>
      </c>
      <c r="J336" s="268" t="s">
        <v>356</v>
      </c>
      <c r="K336" s="268" t="s">
        <v>356</v>
      </c>
    </row>
    <row r="337" spans="1:11" ht="16.5" customHeight="1">
      <c r="A337" s="258" t="s">
        <v>823</v>
      </c>
      <c r="B337" s="259">
        <f t="shared" ref="B337:K337" si="45">SUM(B338:B347)</f>
        <v>138</v>
      </c>
      <c r="C337" s="259">
        <f t="shared" si="45"/>
        <v>306</v>
      </c>
      <c r="D337" s="263">
        <f t="shared" si="45"/>
        <v>134</v>
      </c>
      <c r="E337" s="263">
        <f t="shared" si="45"/>
        <v>294</v>
      </c>
      <c r="F337" s="263">
        <f t="shared" si="45"/>
        <v>139</v>
      </c>
      <c r="G337" s="263">
        <f t="shared" si="45"/>
        <v>291</v>
      </c>
      <c r="H337" s="263">
        <f t="shared" si="45"/>
        <v>138</v>
      </c>
      <c r="I337" s="263">
        <f t="shared" si="45"/>
        <v>292</v>
      </c>
      <c r="J337" s="263">
        <f t="shared" si="45"/>
        <v>129</v>
      </c>
      <c r="K337" s="238">
        <f t="shared" si="45"/>
        <v>272</v>
      </c>
    </row>
    <row r="338" spans="1:11" ht="16.5" customHeight="1">
      <c r="A338" s="239" t="s">
        <v>824</v>
      </c>
      <c r="B338" s="255">
        <v>34</v>
      </c>
      <c r="C338" s="255">
        <v>91</v>
      </c>
      <c r="D338" s="255">
        <v>36</v>
      </c>
      <c r="E338" s="255">
        <v>93</v>
      </c>
      <c r="F338" s="255">
        <v>36</v>
      </c>
      <c r="G338" s="255">
        <v>89</v>
      </c>
      <c r="H338" s="255">
        <v>38</v>
      </c>
      <c r="I338" s="255">
        <v>93</v>
      </c>
      <c r="J338" s="255">
        <v>37</v>
      </c>
      <c r="K338" s="240">
        <v>87</v>
      </c>
    </row>
    <row r="339" spans="1:11" ht="16.5" customHeight="1">
      <c r="A339" s="239" t="s">
        <v>825</v>
      </c>
      <c r="B339" s="255">
        <v>16</v>
      </c>
      <c r="C339" s="255">
        <v>40</v>
      </c>
      <c r="D339" s="255">
        <v>16</v>
      </c>
      <c r="E339" s="255">
        <v>40</v>
      </c>
      <c r="F339" s="255">
        <v>16</v>
      </c>
      <c r="G339" s="255">
        <v>38</v>
      </c>
      <c r="H339" s="255">
        <v>16</v>
      </c>
      <c r="I339" s="255">
        <v>37</v>
      </c>
      <c r="J339" s="255">
        <v>15</v>
      </c>
      <c r="K339" s="240">
        <v>35</v>
      </c>
    </row>
    <row r="340" spans="1:11" ht="16.5" customHeight="1">
      <c r="A340" s="239" t="s">
        <v>826</v>
      </c>
      <c r="B340" s="255">
        <v>45</v>
      </c>
      <c r="C340" s="255">
        <v>102</v>
      </c>
      <c r="D340" s="255">
        <v>41</v>
      </c>
      <c r="E340" s="255">
        <v>99</v>
      </c>
      <c r="F340" s="255">
        <v>42</v>
      </c>
      <c r="G340" s="255">
        <v>97</v>
      </c>
      <c r="H340" s="255">
        <v>43</v>
      </c>
      <c r="I340" s="255">
        <v>97</v>
      </c>
      <c r="J340" s="255">
        <v>38</v>
      </c>
      <c r="K340" s="240">
        <v>87</v>
      </c>
    </row>
    <row r="341" spans="1:11" ht="16.5" customHeight="1">
      <c r="A341" s="239" t="s">
        <v>827</v>
      </c>
      <c r="B341" s="255">
        <v>9</v>
      </c>
      <c r="C341" s="255">
        <v>18</v>
      </c>
      <c r="D341" s="255">
        <v>10</v>
      </c>
      <c r="E341" s="255">
        <v>19</v>
      </c>
      <c r="F341" s="255">
        <v>11</v>
      </c>
      <c r="G341" s="255">
        <v>20</v>
      </c>
      <c r="H341" s="255">
        <v>11</v>
      </c>
      <c r="I341" s="255">
        <v>19</v>
      </c>
      <c r="J341" s="255">
        <v>12</v>
      </c>
      <c r="K341" s="240">
        <v>19</v>
      </c>
    </row>
    <row r="342" spans="1:11" ht="16.5" customHeight="1">
      <c r="A342" s="239" t="s">
        <v>828</v>
      </c>
      <c r="B342" s="255">
        <v>16</v>
      </c>
      <c r="C342" s="255">
        <v>29</v>
      </c>
      <c r="D342" s="255">
        <v>15</v>
      </c>
      <c r="E342" s="255">
        <v>25</v>
      </c>
      <c r="F342" s="255">
        <v>17</v>
      </c>
      <c r="G342" s="255">
        <v>28</v>
      </c>
      <c r="H342" s="255">
        <v>13</v>
      </c>
      <c r="I342" s="255">
        <v>27</v>
      </c>
      <c r="J342" s="255">
        <v>13</v>
      </c>
      <c r="K342" s="240">
        <v>27</v>
      </c>
    </row>
    <row r="343" spans="1:11" ht="16.5" customHeight="1">
      <c r="A343" s="239" t="s">
        <v>829</v>
      </c>
      <c r="B343" s="255">
        <v>14</v>
      </c>
      <c r="C343" s="255">
        <v>18</v>
      </c>
      <c r="D343" s="255">
        <v>13</v>
      </c>
      <c r="E343" s="255">
        <v>14</v>
      </c>
      <c r="F343" s="255">
        <v>14</v>
      </c>
      <c r="G343" s="255">
        <v>15</v>
      </c>
      <c r="H343" s="255">
        <v>13</v>
      </c>
      <c r="I343" s="255">
        <v>14</v>
      </c>
      <c r="J343" s="255">
        <v>10</v>
      </c>
      <c r="K343" s="240">
        <v>12</v>
      </c>
    </row>
    <row r="344" spans="1:11" ht="16.5" customHeight="1">
      <c r="A344" s="239" t="s">
        <v>830</v>
      </c>
      <c r="B344" s="255">
        <v>1</v>
      </c>
      <c r="C344" s="255">
        <v>1</v>
      </c>
      <c r="D344" s="255">
        <v>1</v>
      </c>
      <c r="E344" s="255">
        <v>1</v>
      </c>
      <c r="F344" s="255">
        <v>1</v>
      </c>
      <c r="G344" s="255">
        <v>1</v>
      </c>
      <c r="H344" s="255">
        <v>1</v>
      </c>
      <c r="I344" s="255">
        <v>1</v>
      </c>
      <c r="J344" s="255">
        <v>1</v>
      </c>
      <c r="K344" s="240">
        <v>1</v>
      </c>
    </row>
    <row r="345" spans="1:11" ht="16.5" customHeight="1">
      <c r="A345" s="239" t="s">
        <v>831</v>
      </c>
      <c r="B345" s="255">
        <v>2</v>
      </c>
      <c r="C345" s="255">
        <v>4</v>
      </c>
      <c r="D345" s="255">
        <v>2</v>
      </c>
      <c r="E345" s="255">
        <v>3</v>
      </c>
      <c r="F345" s="255">
        <v>2</v>
      </c>
      <c r="G345" s="255">
        <v>3</v>
      </c>
      <c r="H345" s="255">
        <v>2</v>
      </c>
      <c r="I345" s="255">
        <v>3</v>
      </c>
      <c r="J345" s="255">
        <v>2</v>
      </c>
      <c r="K345" s="240">
        <v>3</v>
      </c>
    </row>
    <row r="346" spans="1:11" ht="16.5" customHeight="1">
      <c r="A346" s="239" t="s">
        <v>832</v>
      </c>
      <c r="B346" s="255">
        <v>1</v>
      </c>
      <c r="C346" s="240">
        <v>3</v>
      </c>
      <c r="D346" s="240" t="s">
        <v>356</v>
      </c>
      <c r="E346" s="240" t="s">
        <v>356</v>
      </c>
      <c r="F346" s="240" t="s">
        <v>356</v>
      </c>
      <c r="G346" s="240" t="s">
        <v>356</v>
      </c>
      <c r="H346" s="270" t="s">
        <v>356</v>
      </c>
      <c r="I346" s="270" t="s">
        <v>356</v>
      </c>
      <c r="J346" s="270" t="s">
        <v>356</v>
      </c>
      <c r="K346" s="270" t="s">
        <v>356</v>
      </c>
    </row>
    <row r="347" spans="1:11" ht="16.5" customHeight="1" thickBot="1">
      <c r="A347" s="245" t="s">
        <v>833</v>
      </c>
      <c r="B347" s="246" t="s">
        <v>356</v>
      </c>
      <c r="C347" s="246" t="s">
        <v>356</v>
      </c>
      <c r="D347" s="268" t="s">
        <v>356</v>
      </c>
      <c r="E347" s="268" t="s">
        <v>356</v>
      </c>
      <c r="F347" s="268" t="s">
        <v>356</v>
      </c>
      <c r="G347" s="268" t="s">
        <v>356</v>
      </c>
      <c r="H347" s="268">
        <v>1</v>
      </c>
      <c r="I347" s="268">
        <v>1</v>
      </c>
      <c r="J347" s="268">
        <v>1</v>
      </c>
      <c r="K347" s="268">
        <v>1</v>
      </c>
    </row>
    <row r="348" spans="1:11" ht="15" customHeight="1">
      <c r="A348" s="277" t="s">
        <v>834</v>
      </c>
      <c r="I348" s="280"/>
      <c r="K348" s="280" t="s">
        <v>478</v>
      </c>
    </row>
  </sheetData>
  <mergeCells count="42">
    <mergeCell ref="J3:K3"/>
    <mergeCell ref="A3:A4"/>
    <mergeCell ref="B3:C3"/>
    <mergeCell ref="D3:E3"/>
    <mergeCell ref="F3:G3"/>
    <mergeCell ref="H3:I3"/>
    <mergeCell ref="J103:K103"/>
    <mergeCell ref="A52:A53"/>
    <mergeCell ref="B52:C52"/>
    <mergeCell ref="D52:E52"/>
    <mergeCell ref="F52:G52"/>
    <mergeCell ref="H52:I52"/>
    <mergeCell ref="J52:K52"/>
    <mergeCell ref="A103:A104"/>
    <mergeCell ref="B103:C103"/>
    <mergeCell ref="D103:E103"/>
    <mergeCell ref="F103:G103"/>
    <mergeCell ref="H103:I103"/>
    <mergeCell ref="J205:K205"/>
    <mergeCell ref="A154:A155"/>
    <mergeCell ref="B154:C154"/>
    <mergeCell ref="D154:E154"/>
    <mergeCell ref="F154:G154"/>
    <mergeCell ref="H154:I154"/>
    <mergeCell ref="J154:K154"/>
    <mergeCell ref="A205:A206"/>
    <mergeCell ref="B205:C205"/>
    <mergeCell ref="D205:E205"/>
    <mergeCell ref="F205:G205"/>
    <mergeCell ref="H205:I205"/>
    <mergeCell ref="J307:K307"/>
    <mergeCell ref="A256:A257"/>
    <mergeCell ref="B256:C256"/>
    <mergeCell ref="D256:E256"/>
    <mergeCell ref="F256:G256"/>
    <mergeCell ref="H256:I256"/>
    <mergeCell ref="J256:K256"/>
    <mergeCell ref="A307:A308"/>
    <mergeCell ref="B307:C307"/>
    <mergeCell ref="D307:E307"/>
    <mergeCell ref="F307:G307"/>
    <mergeCell ref="H307:I307"/>
  </mergeCells>
  <phoneticPr fontId="2"/>
  <printOptions horizontalCentered="1"/>
  <pageMargins left="0.39370078740157483" right="0.39370078740157483" top="0.59055118110236227" bottom="0.59055118110236227" header="0.11811023622047245" footer="0.11811023622047245"/>
  <pageSetup paperSize="9" scale="97" firstPageNumber="6" fitToHeight="0" orientation="portrait" r:id="rId1"/>
  <headerFooter alignWithMargins="0">
    <oddFooter>&amp;C&amp;"ＭＳ 明朝,標準"&amp;10&amp;P</oddFooter>
  </headerFooter>
  <rowBreaks count="5" manualBreakCount="5">
    <brk id="50" max="10" man="1"/>
    <brk id="101" max="11" man="1"/>
    <brk id="152" max="11" man="1"/>
    <brk id="203" max="11" man="1"/>
    <brk id="254" max="11"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EDBA3-FD81-4FE1-B9AC-4A5EA0D8A3A5}">
  <dimension ref="A1:U30"/>
  <sheetViews>
    <sheetView view="pageBreakPreview" topLeftCell="A4" zoomScaleNormal="100" zoomScaleSheetLayoutView="100" workbookViewId="0">
      <selection activeCell="G15" sqref="G15:K15"/>
    </sheetView>
  </sheetViews>
  <sheetFormatPr defaultColWidth="9" defaultRowHeight="13"/>
  <cols>
    <col min="1" max="1" width="10.90625" style="2954" customWidth="1"/>
    <col min="2" max="3" width="8.1796875" style="2954" customWidth="1"/>
    <col min="4" max="4" width="10.81640625" style="2954" customWidth="1"/>
    <col min="5" max="6" width="8.90625" style="2954" customWidth="1"/>
    <col min="7" max="7" width="9" style="2954" customWidth="1"/>
    <col min="8" max="9" width="8.1796875" style="2954" customWidth="1"/>
    <col min="10" max="13" width="6.90625" style="2954" customWidth="1"/>
    <col min="14" max="14" width="7.08984375" style="2954" customWidth="1"/>
    <col min="15" max="15" width="9" style="2954" customWidth="1"/>
    <col min="16" max="16384" width="9" style="2954"/>
  </cols>
  <sheetData>
    <row r="1" spans="1:21" ht="30" customHeight="1">
      <c r="A1" s="2953" t="s">
        <v>4176</v>
      </c>
      <c r="B1" s="2953"/>
      <c r="C1" s="2953"/>
      <c r="D1" s="2953"/>
      <c r="E1" s="2953"/>
      <c r="F1" s="2953"/>
      <c r="G1" s="2953"/>
      <c r="H1" s="2953"/>
      <c r="I1" s="2953"/>
      <c r="J1" s="2953"/>
      <c r="K1" s="2953"/>
      <c r="L1" s="2953"/>
      <c r="M1" s="2953"/>
      <c r="N1" s="2953"/>
    </row>
    <row r="2" spans="1:21" s="2955" customFormat="1" ht="15" customHeight="1" thickBot="1">
      <c r="I2" s="2956" t="s">
        <v>4177</v>
      </c>
    </row>
    <row r="3" spans="1:21" ht="18.75" customHeight="1">
      <c r="A3" s="5868" t="s">
        <v>1420</v>
      </c>
      <c r="B3" s="5863" t="s">
        <v>4178</v>
      </c>
      <c r="C3" s="5861"/>
      <c r="D3" s="5864" t="s">
        <v>4179</v>
      </c>
      <c r="E3" s="5864"/>
      <c r="F3" s="5861"/>
      <c r="G3" s="5870" t="s">
        <v>4180</v>
      </c>
      <c r="H3" s="5870" t="s">
        <v>4181</v>
      </c>
      <c r="I3" s="5872" t="s">
        <v>4182</v>
      </c>
      <c r="J3" s="2957"/>
      <c r="K3" s="2957"/>
      <c r="L3" s="2957"/>
      <c r="M3" s="2957"/>
      <c r="N3" s="2957"/>
    </row>
    <row r="4" spans="1:21" ht="37.65" customHeight="1">
      <c r="A4" s="5869"/>
      <c r="B4" s="2958" t="s">
        <v>4183</v>
      </c>
      <c r="C4" s="2958" t="s">
        <v>381</v>
      </c>
      <c r="D4" s="2959" t="s">
        <v>4184</v>
      </c>
      <c r="E4" s="2958" t="s">
        <v>4185</v>
      </c>
      <c r="F4" s="2959" t="s">
        <v>4186</v>
      </c>
      <c r="G4" s="5871"/>
      <c r="H4" s="5871"/>
      <c r="I4" s="5873"/>
      <c r="J4" s="2957"/>
      <c r="K4" s="2957"/>
      <c r="L4" s="2957"/>
      <c r="M4" s="2957"/>
      <c r="N4" s="2957"/>
    </row>
    <row r="5" spans="1:21" ht="16.5" customHeight="1">
      <c r="A5" s="2960" t="s">
        <v>2434</v>
      </c>
      <c r="B5" s="2961">
        <v>10628</v>
      </c>
      <c r="C5" s="2962">
        <v>16926</v>
      </c>
      <c r="D5" s="2962">
        <v>1878148</v>
      </c>
      <c r="E5" s="2962">
        <v>176716.97403086201</v>
      </c>
      <c r="F5" s="2962">
        <v>110962.306510694</v>
      </c>
      <c r="G5" s="2962">
        <v>180193</v>
      </c>
      <c r="H5" s="2962">
        <v>10.6459293394777</v>
      </c>
      <c r="I5" s="2962">
        <v>30525.7479702319</v>
      </c>
      <c r="J5" s="2957"/>
      <c r="K5" s="2957"/>
      <c r="L5" s="2957"/>
      <c r="M5" s="2957"/>
      <c r="N5" s="2957"/>
    </row>
    <row r="6" spans="1:21" ht="16.5" customHeight="1">
      <c r="A6" s="2960" t="s">
        <v>1468</v>
      </c>
      <c r="B6" s="2961">
        <v>10170</v>
      </c>
      <c r="C6" s="2962">
        <v>15867</v>
      </c>
      <c r="D6" s="2962">
        <v>1796868</v>
      </c>
      <c r="E6" s="2962">
        <v>176683</v>
      </c>
      <c r="F6" s="2962">
        <v>113246</v>
      </c>
      <c r="G6" s="2962">
        <v>168364</v>
      </c>
      <c r="H6" s="2962">
        <v>11</v>
      </c>
      <c r="I6" s="2962">
        <v>30187</v>
      </c>
      <c r="J6" s="2957"/>
      <c r="K6" s="2957"/>
      <c r="L6" s="2957"/>
      <c r="M6" s="2957"/>
      <c r="N6" s="2957"/>
    </row>
    <row r="7" spans="1:21" ht="16.5" customHeight="1">
      <c r="A7" s="2960" t="s">
        <v>322</v>
      </c>
      <c r="B7" s="2961">
        <v>9873</v>
      </c>
      <c r="C7" s="2962">
        <v>15203</v>
      </c>
      <c r="D7" s="2962">
        <v>1442261</v>
      </c>
      <c r="E7" s="2962">
        <v>146081</v>
      </c>
      <c r="F7" s="2962">
        <v>94867</v>
      </c>
      <c r="G7" s="2962">
        <v>165902</v>
      </c>
      <c r="H7" s="2962">
        <v>11</v>
      </c>
      <c r="I7" s="2962">
        <v>30162</v>
      </c>
      <c r="J7" s="2957"/>
      <c r="K7" s="2957"/>
      <c r="L7" s="2957"/>
      <c r="M7" s="2957"/>
      <c r="N7" s="2957"/>
    </row>
    <row r="8" spans="1:21" ht="16.5" customHeight="1">
      <c r="A8" s="2960" t="s">
        <v>4149</v>
      </c>
      <c r="B8" s="2961">
        <v>9493</v>
      </c>
      <c r="C8" s="2962">
        <v>14430</v>
      </c>
      <c r="D8" s="2962">
        <v>1376219</v>
      </c>
      <c r="E8" s="2962">
        <v>144971.97935320763</v>
      </c>
      <c r="F8" s="2962">
        <v>95372.072072072071</v>
      </c>
      <c r="G8" s="2962">
        <v>159694</v>
      </c>
      <c r="H8" s="2962">
        <v>11</v>
      </c>
      <c r="I8" s="2962">
        <v>31126</v>
      </c>
      <c r="J8" s="2957"/>
      <c r="K8" s="2957"/>
      <c r="L8" s="2957"/>
      <c r="M8" s="2957"/>
      <c r="N8" s="2957"/>
    </row>
    <row r="9" spans="1:21" ht="16.5" customHeight="1" thickBot="1">
      <c r="A9" s="2960" t="s">
        <v>1469</v>
      </c>
      <c r="B9" s="2963">
        <v>9424</v>
      </c>
      <c r="C9" s="2964">
        <v>14194</v>
      </c>
      <c r="D9" s="2964">
        <v>1380146</v>
      </c>
      <c r="E9" s="2964">
        <v>146450</v>
      </c>
      <c r="F9" s="2964">
        <v>97234</v>
      </c>
      <c r="G9" s="2964">
        <v>146763</v>
      </c>
      <c r="H9" s="2964">
        <v>10</v>
      </c>
      <c r="I9" s="2964">
        <v>32901</v>
      </c>
      <c r="J9" s="2957"/>
      <c r="K9" s="2957"/>
      <c r="L9" s="2957"/>
      <c r="M9" s="2957"/>
      <c r="N9" s="2957"/>
    </row>
    <row r="10" spans="1:21" s="2955" customFormat="1" ht="15" customHeight="1">
      <c r="A10" s="2965" t="s">
        <v>4187</v>
      </c>
      <c r="B10" s="2965"/>
      <c r="C10" s="2965"/>
      <c r="D10" s="2965"/>
      <c r="E10" s="2965"/>
      <c r="F10" s="2965"/>
      <c r="G10" s="2965"/>
      <c r="H10" s="2965"/>
      <c r="I10" s="2966" t="s">
        <v>4188</v>
      </c>
      <c r="J10" s="2967"/>
      <c r="K10" s="2967"/>
      <c r="L10" s="2967"/>
      <c r="M10" s="2967"/>
      <c r="N10" s="2967"/>
    </row>
    <row r="11" spans="1:21" s="2967" customFormat="1" ht="15" customHeight="1">
      <c r="A11" s="2967" t="s">
        <v>4189</v>
      </c>
    </row>
    <row r="12" spans="1:21" ht="30" customHeight="1">
      <c r="A12" s="2953"/>
      <c r="B12" s="2953"/>
      <c r="C12" s="2953"/>
      <c r="D12" s="2953"/>
      <c r="E12" s="2953"/>
      <c r="F12" s="2953"/>
      <c r="G12" s="2953"/>
      <c r="H12" s="2953"/>
      <c r="I12" s="2953"/>
      <c r="J12" s="2953"/>
      <c r="K12" s="2953"/>
      <c r="L12" s="2953"/>
      <c r="M12" s="2953"/>
      <c r="N12" s="2953"/>
      <c r="Q12" s="2957"/>
    </row>
    <row r="13" spans="1:21" ht="30" customHeight="1">
      <c r="A13" s="2953" t="s">
        <v>4190</v>
      </c>
      <c r="B13" s="2953"/>
      <c r="C13" s="2953"/>
      <c r="D13" s="2953"/>
      <c r="E13" s="2953"/>
      <c r="F13" s="2953"/>
      <c r="G13" s="2953"/>
      <c r="H13" s="2953"/>
      <c r="I13" s="2953"/>
      <c r="J13" s="2953"/>
      <c r="K13" s="2953"/>
      <c r="L13" s="2953"/>
      <c r="M13" s="2953"/>
      <c r="N13" s="2953"/>
    </row>
    <row r="14" spans="1:21" s="2955" customFormat="1" ht="15" customHeight="1" thickBot="1">
      <c r="K14" s="2956" t="s">
        <v>4191</v>
      </c>
      <c r="L14" s="2967"/>
      <c r="M14" s="2967"/>
      <c r="N14" s="2968"/>
    </row>
    <row r="15" spans="1:21" ht="18.75" customHeight="1">
      <c r="A15" s="5861" t="s">
        <v>1420</v>
      </c>
      <c r="B15" s="5863" t="s">
        <v>4192</v>
      </c>
      <c r="C15" s="5864"/>
      <c r="D15" s="5864"/>
      <c r="E15" s="5864"/>
      <c r="F15" s="5861"/>
      <c r="G15" s="5863" t="s">
        <v>4193</v>
      </c>
      <c r="H15" s="5864"/>
      <c r="I15" s="5864"/>
      <c r="J15" s="5864"/>
      <c r="K15" s="5864"/>
      <c r="L15" s="5865"/>
      <c r="M15" s="5865"/>
      <c r="N15" s="5865"/>
      <c r="U15" s="2954" t="s">
        <v>170</v>
      </c>
    </row>
    <row r="16" spans="1:21" ht="37.65" customHeight="1">
      <c r="A16" s="5862"/>
      <c r="B16" s="2969" t="s">
        <v>4194</v>
      </c>
      <c r="C16" s="2969" t="s">
        <v>4195</v>
      </c>
      <c r="D16" s="2970" t="s">
        <v>4196</v>
      </c>
      <c r="E16" s="2970" t="s">
        <v>4197</v>
      </c>
      <c r="F16" s="2970" t="s">
        <v>4198</v>
      </c>
      <c r="G16" s="2969" t="s">
        <v>4199</v>
      </c>
      <c r="H16" s="2969" t="s">
        <v>4200</v>
      </c>
      <c r="I16" s="2970" t="s">
        <v>4201</v>
      </c>
      <c r="J16" s="2970" t="s">
        <v>4202</v>
      </c>
      <c r="K16" s="2971" t="s">
        <v>4203</v>
      </c>
      <c r="L16" s="2972"/>
      <c r="M16" s="2972"/>
      <c r="N16" s="5865"/>
    </row>
    <row r="17" spans="1:14" ht="16.5" customHeight="1">
      <c r="A17" s="2960" t="s">
        <v>2434</v>
      </c>
      <c r="B17" s="2962">
        <v>381</v>
      </c>
      <c r="C17" s="2962">
        <v>39</v>
      </c>
      <c r="D17" s="2962">
        <v>1684</v>
      </c>
      <c r="E17" s="2962">
        <v>17</v>
      </c>
      <c r="F17" s="2962">
        <v>6</v>
      </c>
      <c r="G17" s="2962">
        <v>331</v>
      </c>
      <c r="H17" s="2962">
        <v>114</v>
      </c>
      <c r="I17" s="2962">
        <v>1943</v>
      </c>
      <c r="J17" s="2962">
        <v>46</v>
      </c>
      <c r="K17" s="2962">
        <v>876</v>
      </c>
      <c r="L17" s="2973"/>
      <c r="M17" s="2973"/>
      <c r="N17" s="2962"/>
    </row>
    <row r="18" spans="1:14" ht="16.5" customHeight="1">
      <c r="A18" s="2960" t="s">
        <v>1468</v>
      </c>
      <c r="B18" s="2962">
        <v>448</v>
      </c>
      <c r="C18" s="2962">
        <v>38</v>
      </c>
      <c r="D18" s="2962">
        <v>1711</v>
      </c>
      <c r="E18" s="2962">
        <v>16</v>
      </c>
      <c r="F18" s="2962" t="s">
        <v>356</v>
      </c>
      <c r="G18" s="2962">
        <v>344</v>
      </c>
      <c r="H18" s="2962">
        <v>101</v>
      </c>
      <c r="I18" s="2962">
        <v>1570</v>
      </c>
      <c r="J18" s="2962">
        <v>31</v>
      </c>
      <c r="K18" s="2962">
        <v>784</v>
      </c>
      <c r="L18" s="2973"/>
      <c r="M18" s="2973"/>
      <c r="N18" s="2962"/>
    </row>
    <row r="19" spans="1:14" ht="16.5" customHeight="1">
      <c r="A19" s="2960" t="s">
        <v>322</v>
      </c>
      <c r="B19" s="2962">
        <v>479</v>
      </c>
      <c r="C19" s="2962">
        <v>40</v>
      </c>
      <c r="D19" s="2962">
        <v>1712</v>
      </c>
      <c r="E19" s="2962">
        <v>17</v>
      </c>
      <c r="F19" s="2962">
        <v>3</v>
      </c>
      <c r="G19" s="2962">
        <v>434</v>
      </c>
      <c r="H19" s="2962">
        <v>107</v>
      </c>
      <c r="I19" s="2962">
        <v>1512</v>
      </c>
      <c r="J19" s="2962">
        <v>31</v>
      </c>
      <c r="K19" s="2962">
        <v>799</v>
      </c>
      <c r="L19" s="2973"/>
      <c r="M19" s="2973"/>
      <c r="N19" s="2962"/>
    </row>
    <row r="20" spans="1:14" ht="16.5" customHeight="1">
      <c r="A20" s="2960" t="s">
        <v>4149</v>
      </c>
      <c r="B20" s="2962">
        <v>504</v>
      </c>
      <c r="C20" s="2962">
        <v>32</v>
      </c>
      <c r="D20" s="2962">
        <v>1719</v>
      </c>
      <c r="E20" s="2962">
        <v>17</v>
      </c>
      <c r="F20" s="2962">
        <v>4</v>
      </c>
      <c r="G20" s="2962">
        <v>485</v>
      </c>
      <c r="H20" s="2962">
        <v>99</v>
      </c>
      <c r="I20" s="2962">
        <v>1317</v>
      </c>
      <c r="J20" s="2962">
        <v>41</v>
      </c>
      <c r="K20" s="2962">
        <v>737</v>
      </c>
      <c r="L20" s="2973"/>
      <c r="M20" s="2973"/>
      <c r="N20" s="2962"/>
    </row>
    <row r="21" spans="1:14" ht="16.5" customHeight="1" thickBot="1">
      <c r="A21" s="2960" t="s">
        <v>1469</v>
      </c>
      <c r="B21" s="2962">
        <v>389</v>
      </c>
      <c r="C21" s="2962">
        <v>33</v>
      </c>
      <c r="D21" s="2962">
        <v>1909</v>
      </c>
      <c r="E21" s="2962">
        <v>19</v>
      </c>
      <c r="F21" s="2962">
        <v>3</v>
      </c>
      <c r="G21" s="2962">
        <v>346</v>
      </c>
      <c r="H21" s="2962">
        <v>124</v>
      </c>
      <c r="I21" s="2962">
        <v>1349</v>
      </c>
      <c r="J21" s="2962">
        <v>50</v>
      </c>
      <c r="K21" s="2962">
        <v>515</v>
      </c>
      <c r="L21" s="2973"/>
      <c r="M21" s="2973"/>
      <c r="N21" s="2962"/>
    </row>
    <row r="22" spans="1:14" s="2976" customFormat="1" ht="15" customHeight="1" thickBot="1">
      <c r="A22" s="2974"/>
      <c r="B22" s="2974"/>
      <c r="C22" s="2974"/>
      <c r="D22" s="2974"/>
      <c r="E22" s="2974"/>
      <c r="F22" s="2974"/>
      <c r="G22" s="2974"/>
      <c r="H22" s="2974"/>
      <c r="I22" s="2974"/>
      <c r="J22" s="2974"/>
      <c r="K22" s="2974"/>
      <c r="L22" s="2975"/>
      <c r="M22" s="2968"/>
      <c r="N22" s="2968"/>
    </row>
    <row r="23" spans="1:14" ht="18" customHeight="1">
      <c r="A23" s="5861" t="s">
        <v>1420</v>
      </c>
      <c r="B23" s="5863" t="s">
        <v>4204</v>
      </c>
      <c r="C23" s="5861"/>
      <c r="D23" s="5866" t="s">
        <v>2037</v>
      </c>
    </row>
    <row r="24" spans="1:14" ht="37.25" customHeight="1">
      <c r="A24" s="5862"/>
      <c r="B24" s="2970" t="s">
        <v>4205</v>
      </c>
      <c r="C24" s="2970" t="s">
        <v>4206</v>
      </c>
      <c r="D24" s="5867"/>
    </row>
    <row r="25" spans="1:14" ht="16.25" customHeight="1">
      <c r="A25" s="2960" t="s">
        <v>2434</v>
      </c>
      <c r="B25" s="2973" t="s">
        <v>356</v>
      </c>
      <c r="C25" s="2973" t="s">
        <v>356</v>
      </c>
      <c r="D25" s="2962">
        <v>635</v>
      </c>
    </row>
    <row r="26" spans="1:14" ht="16.25" customHeight="1">
      <c r="A26" s="2960" t="s">
        <v>1468</v>
      </c>
      <c r="B26" s="2973" t="s">
        <v>356</v>
      </c>
      <c r="C26" s="2973" t="s">
        <v>356</v>
      </c>
      <c r="D26" s="2962">
        <v>500</v>
      </c>
    </row>
    <row r="27" spans="1:14" ht="16.25" customHeight="1">
      <c r="A27" s="2960" t="s">
        <v>322</v>
      </c>
      <c r="B27" s="2973" t="s">
        <v>356</v>
      </c>
      <c r="C27" s="2973" t="s">
        <v>356</v>
      </c>
      <c r="D27" s="2962">
        <v>547</v>
      </c>
    </row>
    <row r="28" spans="1:14" ht="16.25" customHeight="1">
      <c r="A28" s="2960" t="s">
        <v>4149</v>
      </c>
      <c r="B28" s="2973" t="s">
        <v>356</v>
      </c>
      <c r="C28" s="2973" t="s">
        <v>356</v>
      </c>
      <c r="D28" s="2962">
        <v>636</v>
      </c>
    </row>
    <row r="29" spans="1:14" ht="16.25" customHeight="1" thickBot="1">
      <c r="A29" s="2977" t="s">
        <v>1469</v>
      </c>
      <c r="B29" s="2973" t="s">
        <v>356</v>
      </c>
      <c r="C29" s="2973" t="s">
        <v>356</v>
      </c>
      <c r="D29" s="2962">
        <v>486</v>
      </c>
    </row>
    <row r="30" spans="1:14" ht="15.65" customHeight="1">
      <c r="B30" s="2974"/>
      <c r="C30" s="2966"/>
      <c r="D30" s="2966" t="s">
        <v>4188</v>
      </c>
    </row>
  </sheetData>
  <mergeCells count="14">
    <mergeCell ref="G3:G4"/>
    <mergeCell ref="H3:H4"/>
    <mergeCell ref="I3:I4"/>
    <mergeCell ref="A23:A24"/>
    <mergeCell ref="B23:C23"/>
    <mergeCell ref="D23:D24"/>
    <mergeCell ref="A3:A4"/>
    <mergeCell ref="B3:C3"/>
    <mergeCell ref="D3:F3"/>
    <mergeCell ref="A15:A16"/>
    <mergeCell ref="B15:F15"/>
    <mergeCell ref="G15:K15"/>
    <mergeCell ref="L15:M15"/>
    <mergeCell ref="N15:N16"/>
  </mergeCells>
  <phoneticPr fontId="2"/>
  <printOptions horizontalCentered="1"/>
  <pageMargins left="0.39370078740157483" right="0.39370078740157483" top="0.59055118110236227" bottom="0.59055118110236227" header="0.11811023622047245" footer="0.11811023622047245"/>
  <pageSetup paperSize="9" firstPageNumber="110" orientation="portrait" r:id="rId1"/>
  <headerFooter alignWithMargins="0">
    <oddFooter>&amp;C&amp;"ＭＳ 明朝,標準"&amp;10&amp;P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1C5B7-FB7F-4135-8AB6-7F2204AAA293}">
  <dimension ref="A1:AG48"/>
  <sheetViews>
    <sheetView view="pageBreakPreview" zoomScale="85" zoomScaleNormal="100" zoomScaleSheetLayoutView="85" workbookViewId="0">
      <selection activeCell="I18" sqref="I18"/>
    </sheetView>
  </sheetViews>
  <sheetFormatPr defaultColWidth="9" defaultRowHeight="13"/>
  <cols>
    <col min="1" max="1" width="11.54296875" style="2992" customWidth="1"/>
    <col min="2" max="2" width="9" style="2992" customWidth="1"/>
    <col min="3" max="3" width="12.36328125" style="2992" customWidth="1"/>
    <col min="4" max="4" width="9" style="2992" customWidth="1"/>
    <col min="5" max="5" width="14.08984375" style="2992" customWidth="1"/>
    <col min="6" max="6" width="9" style="2992" customWidth="1"/>
    <col min="7" max="7" width="12.36328125" style="2992" customWidth="1"/>
    <col min="8" max="8" width="9" style="2992" customWidth="1"/>
    <col min="9" max="9" width="12.36328125" style="2992" customWidth="1"/>
    <col min="10" max="10" width="9" style="2992" customWidth="1"/>
    <col min="11" max="11" width="12.36328125" style="2992" customWidth="1"/>
    <col min="12" max="12" width="9" style="2992" customWidth="1"/>
    <col min="13" max="13" width="12.36328125" style="2992" customWidth="1"/>
    <col min="14" max="14" width="9" style="2992" customWidth="1"/>
    <col min="15" max="15" width="12.36328125" style="2992" customWidth="1"/>
    <col min="16" max="16" width="9" style="2992" customWidth="1"/>
    <col min="17" max="17" width="12.36328125" style="2992" customWidth="1"/>
    <col min="18" max="18" width="9" style="2992" customWidth="1"/>
    <col min="19" max="19" width="12.36328125" style="2992" customWidth="1"/>
    <col min="20" max="20" width="9" style="2992" customWidth="1"/>
    <col min="21" max="21" width="12.36328125" style="2992" customWidth="1"/>
    <col min="22" max="22" width="9" style="2992" customWidth="1"/>
    <col min="23" max="23" width="12.36328125" style="2992" customWidth="1"/>
    <col min="24" max="24" width="9" style="2992" customWidth="1"/>
    <col min="25" max="25" width="12.36328125" style="2992" customWidth="1"/>
    <col min="26" max="16384" width="9" style="2992"/>
  </cols>
  <sheetData>
    <row r="1" spans="1:33" s="2979" customFormat="1" ht="30.75" customHeight="1">
      <c r="A1" s="2978" t="s">
        <v>4207</v>
      </c>
      <c r="B1" s="2978"/>
      <c r="C1" s="2978"/>
      <c r="D1" s="2978"/>
      <c r="E1" s="2978"/>
      <c r="F1" s="2978"/>
      <c r="G1" s="2978"/>
      <c r="H1" s="2978"/>
      <c r="I1" s="2978"/>
      <c r="J1" s="2978"/>
      <c r="L1" s="2980"/>
      <c r="M1" s="2980"/>
      <c r="N1" s="2980"/>
      <c r="O1" s="2980"/>
      <c r="P1" s="2980"/>
      <c r="AA1" s="2978"/>
      <c r="AB1" s="2978"/>
      <c r="AC1" s="2978"/>
      <c r="AD1" s="2978"/>
      <c r="AE1" s="2978"/>
      <c r="AF1" s="2978"/>
      <c r="AG1" s="2978"/>
    </row>
    <row r="2" spans="1:33" s="2981" customFormat="1" ht="15" customHeight="1" thickBot="1">
      <c r="U2" s="2982"/>
      <c r="W2" s="2982"/>
      <c r="X2" s="2982"/>
      <c r="Y2" s="2983" t="s">
        <v>4208</v>
      </c>
      <c r="AA2" s="2984"/>
      <c r="AG2" s="2984"/>
    </row>
    <row r="3" spans="1:33" s="2985" customFormat="1" ht="18" customHeight="1">
      <c r="A3" s="5883" t="s">
        <v>1420</v>
      </c>
      <c r="B3" s="5880" t="s">
        <v>838</v>
      </c>
      <c r="C3" s="5885"/>
      <c r="D3" s="5880" t="s">
        <v>4209</v>
      </c>
      <c r="E3" s="5885"/>
      <c r="F3" s="5880" t="s">
        <v>4210</v>
      </c>
      <c r="G3" s="5885"/>
      <c r="H3" s="5880" t="s">
        <v>4211</v>
      </c>
      <c r="I3" s="5885"/>
      <c r="J3" s="5880" t="s">
        <v>4212</v>
      </c>
      <c r="K3" s="5885"/>
      <c r="L3" s="5880" t="s">
        <v>4213</v>
      </c>
      <c r="M3" s="5885"/>
      <c r="N3" s="5880" t="s">
        <v>4214</v>
      </c>
      <c r="O3" s="5885"/>
      <c r="P3" s="5880" t="s">
        <v>4215</v>
      </c>
      <c r="Q3" s="5885"/>
      <c r="R3" s="5880" t="s">
        <v>4216</v>
      </c>
      <c r="S3" s="5885"/>
      <c r="T3" s="5886" t="s">
        <v>4217</v>
      </c>
      <c r="U3" s="5887"/>
      <c r="V3" s="5880" t="s">
        <v>4218</v>
      </c>
      <c r="W3" s="5885"/>
      <c r="X3" s="5880" t="s">
        <v>4219</v>
      </c>
      <c r="Y3" s="5881"/>
      <c r="AA3" s="2986"/>
      <c r="AG3" s="2986"/>
    </row>
    <row r="4" spans="1:33" s="2985" customFormat="1" ht="18" customHeight="1">
      <c r="A4" s="5884"/>
      <c r="B4" s="2987" t="s">
        <v>1467</v>
      </c>
      <c r="C4" s="2987" t="s">
        <v>4220</v>
      </c>
      <c r="D4" s="2987" t="s">
        <v>1467</v>
      </c>
      <c r="E4" s="2987" t="s">
        <v>4220</v>
      </c>
      <c r="F4" s="2987" t="s">
        <v>1467</v>
      </c>
      <c r="G4" s="2987" t="s">
        <v>4220</v>
      </c>
      <c r="H4" s="2987" t="s">
        <v>1467</v>
      </c>
      <c r="I4" s="2987" t="s">
        <v>4220</v>
      </c>
      <c r="J4" s="2987" t="s">
        <v>1467</v>
      </c>
      <c r="K4" s="2988" t="s">
        <v>4220</v>
      </c>
      <c r="L4" s="2987" t="s">
        <v>1467</v>
      </c>
      <c r="M4" s="2987" t="s">
        <v>4220</v>
      </c>
      <c r="N4" s="2987" t="s">
        <v>1467</v>
      </c>
      <c r="O4" s="2987" t="s">
        <v>4220</v>
      </c>
      <c r="P4" s="2987" t="s">
        <v>1467</v>
      </c>
      <c r="Q4" s="2988" t="s">
        <v>4220</v>
      </c>
      <c r="R4" s="2987" t="s">
        <v>1467</v>
      </c>
      <c r="S4" s="2987" t="s">
        <v>4220</v>
      </c>
      <c r="T4" s="2987" t="s">
        <v>1467</v>
      </c>
      <c r="U4" s="2987" t="s">
        <v>4220</v>
      </c>
      <c r="V4" s="2987" t="s">
        <v>1467</v>
      </c>
      <c r="W4" s="2987" t="s">
        <v>4220</v>
      </c>
      <c r="X4" s="2987" t="s">
        <v>1467</v>
      </c>
      <c r="Y4" s="2988" t="s">
        <v>4220</v>
      </c>
      <c r="AA4" s="2986"/>
      <c r="AG4" s="2986"/>
    </row>
    <row r="5" spans="1:33" ht="16.5" customHeight="1">
      <c r="A5" s="2254" t="s">
        <v>3217</v>
      </c>
      <c r="B5" s="2989">
        <v>269838</v>
      </c>
      <c r="C5" s="2990">
        <v>7471857</v>
      </c>
      <c r="D5" s="2991">
        <v>5576</v>
      </c>
      <c r="E5" s="2991">
        <v>2885187</v>
      </c>
      <c r="F5" s="2991">
        <v>142623</v>
      </c>
      <c r="G5" s="2991">
        <v>2054040</v>
      </c>
      <c r="H5" s="2991">
        <v>25807</v>
      </c>
      <c r="I5" s="2991">
        <v>383765</v>
      </c>
      <c r="J5" s="2991">
        <v>76991</v>
      </c>
      <c r="K5" s="2991">
        <v>1152880</v>
      </c>
      <c r="L5" s="2991" t="s">
        <v>4221</v>
      </c>
      <c r="M5" s="2991">
        <v>179422</v>
      </c>
      <c r="N5" s="2991">
        <v>264</v>
      </c>
      <c r="O5" s="2991">
        <v>13898</v>
      </c>
      <c r="P5" s="2991">
        <v>6827</v>
      </c>
      <c r="Q5" s="2991">
        <v>64419</v>
      </c>
      <c r="R5" s="2991">
        <v>11600</v>
      </c>
      <c r="S5" s="2991">
        <v>720654</v>
      </c>
      <c r="T5" s="2991">
        <v>16</v>
      </c>
      <c r="U5" s="2991">
        <v>77</v>
      </c>
      <c r="V5" s="2991">
        <v>28</v>
      </c>
      <c r="W5" s="2991">
        <v>12215</v>
      </c>
      <c r="X5" s="2991">
        <v>106</v>
      </c>
      <c r="Y5" s="2991">
        <v>5300</v>
      </c>
      <c r="AA5" s="2978"/>
      <c r="AG5" s="2978"/>
    </row>
    <row r="6" spans="1:33" s="2993" customFormat="1" ht="16.5" customHeight="1">
      <c r="A6" s="2254">
        <v>29</v>
      </c>
      <c r="B6" s="2989">
        <v>257510</v>
      </c>
      <c r="C6" s="2990">
        <v>7038527.0550000006</v>
      </c>
      <c r="D6" s="2991">
        <v>5067</v>
      </c>
      <c r="E6" s="2991">
        <v>2637706.1230000001</v>
      </c>
      <c r="F6" s="2991">
        <v>135372</v>
      </c>
      <c r="G6" s="2991">
        <v>2016749.8089999999</v>
      </c>
      <c r="H6" s="2991">
        <v>24550</v>
      </c>
      <c r="I6" s="2991">
        <v>349995.48</v>
      </c>
      <c r="J6" s="2991">
        <v>74756</v>
      </c>
      <c r="K6" s="2991">
        <v>1103221.3810000001</v>
      </c>
      <c r="L6" s="2991" t="s">
        <v>4222</v>
      </c>
      <c r="M6" s="2991">
        <v>165121.285</v>
      </c>
      <c r="N6" s="2991">
        <v>238</v>
      </c>
      <c r="O6" s="2991">
        <v>12962.95</v>
      </c>
      <c r="P6" s="2991">
        <v>6196</v>
      </c>
      <c r="Q6" s="2991">
        <v>55907.423999999999</v>
      </c>
      <c r="R6" s="2991">
        <v>11187</v>
      </c>
      <c r="S6" s="2991">
        <v>676682.26300000004</v>
      </c>
      <c r="T6" s="2991">
        <v>14</v>
      </c>
      <c r="U6" s="2991">
        <v>237.464</v>
      </c>
      <c r="V6" s="2991">
        <v>38</v>
      </c>
      <c r="W6" s="2991">
        <v>15342.876</v>
      </c>
      <c r="X6" s="2991">
        <v>92</v>
      </c>
      <c r="Y6" s="2991">
        <v>4600</v>
      </c>
      <c r="AA6" s="2994"/>
      <c r="AG6" s="2994"/>
    </row>
    <row r="7" spans="1:33" s="2993" customFormat="1" ht="16.5" customHeight="1">
      <c r="A7" s="2254">
        <v>30</v>
      </c>
      <c r="B7" s="2989">
        <v>258304</v>
      </c>
      <c r="C7" s="2990">
        <v>6904772</v>
      </c>
      <c r="D7" s="2991">
        <v>4863</v>
      </c>
      <c r="E7" s="2991">
        <v>2600403</v>
      </c>
      <c r="F7" s="2991">
        <v>134830</v>
      </c>
      <c r="G7" s="2991">
        <v>2009280</v>
      </c>
      <c r="H7" s="2991">
        <v>24973</v>
      </c>
      <c r="I7" s="2991">
        <v>344792</v>
      </c>
      <c r="J7" s="2991">
        <v>76111</v>
      </c>
      <c r="K7" s="2991">
        <v>1038742</v>
      </c>
      <c r="L7" s="2991" t="s">
        <v>4223</v>
      </c>
      <c r="M7" s="2991">
        <v>158617</v>
      </c>
      <c r="N7" s="2991">
        <v>253</v>
      </c>
      <c r="O7" s="2991">
        <v>19571</v>
      </c>
      <c r="P7" s="2991">
        <v>6010</v>
      </c>
      <c r="Q7" s="2991">
        <v>55989</v>
      </c>
      <c r="R7" s="2991">
        <v>11111</v>
      </c>
      <c r="S7" s="2991">
        <v>657564</v>
      </c>
      <c r="T7" s="2991">
        <v>17</v>
      </c>
      <c r="U7" s="2991">
        <v>281</v>
      </c>
      <c r="V7" s="2991">
        <v>34</v>
      </c>
      <c r="W7" s="2991">
        <v>14433</v>
      </c>
      <c r="X7" s="2991">
        <v>102</v>
      </c>
      <c r="Y7" s="2991">
        <v>5100</v>
      </c>
      <c r="AA7" s="2994"/>
      <c r="AG7" s="2994"/>
    </row>
    <row r="8" spans="1:33" s="2993" customFormat="1" ht="16.5" customHeight="1">
      <c r="A8" s="2254" t="s">
        <v>3218</v>
      </c>
      <c r="B8" s="2989">
        <v>251190</v>
      </c>
      <c r="C8" s="2990">
        <v>6892733</v>
      </c>
      <c r="D8" s="2991">
        <v>4746</v>
      </c>
      <c r="E8" s="2991">
        <v>2700222</v>
      </c>
      <c r="F8" s="2991">
        <v>129404</v>
      </c>
      <c r="G8" s="2991">
        <v>1919736</v>
      </c>
      <c r="H8" s="2991">
        <v>25254</v>
      </c>
      <c r="I8" s="2991">
        <v>341193</v>
      </c>
      <c r="J8" s="2991">
        <v>74488</v>
      </c>
      <c r="K8" s="2991">
        <v>1004150</v>
      </c>
      <c r="L8" s="2995" t="s">
        <v>4224</v>
      </c>
      <c r="M8" s="2991">
        <v>155056</v>
      </c>
      <c r="N8" s="2991">
        <v>330</v>
      </c>
      <c r="O8" s="2991">
        <v>20372</v>
      </c>
      <c r="P8" s="2991">
        <v>5905</v>
      </c>
      <c r="Q8" s="2991">
        <v>62344</v>
      </c>
      <c r="R8" s="2991">
        <v>10927</v>
      </c>
      <c r="S8" s="2991">
        <v>674334</v>
      </c>
      <c r="T8" s="2991">
        <v>19</v>
      </c>
      <c r="U8" s="2991">
        <v>655</v>
      </c>
      <c r="V8" s="2991">
        <v>24</v>
      </c>
      <c r="W8" s="2991">
        <v>10021</v>
      </c>
      <c r="X8" s="2991">
        <v>93</v>
      </c>
      <c r="Y8" s="2991">
        <v>4650</v>
      </c>
      <c r="AA8" s="2978"/>
      <c r="AG8" s="2978"/>
    </row>
    <row r="9" spans="1:33" s="2993" customFormat="1" ht="16.5" customHeight="1" thickBot="1">
      <c r="A9" s="2192">
        <v>2</v>
      </c>
      <c r="B9" s="2996">
        <v>234632</v>
      </c>
      <c r="C9" s="2997">
        <v>6779180</v>
      </c>
      <c r="D9" s="2998">
        <v>4501</v>
      </c>
      <c r="E9" s="2998">
        <v>2611207</v>
      </c>
      <c r="F9" s="2998">
        <v>119586</v>
      </c>
      <c r="G9" s="2998">
        <v>1891642</v>
      </c>
      <c r="H9" s="2998">
        <v>22676</v>
      </c>
      <c r="I9" s="2998">
        <v>325841</v>
      </c>
      <c r="J9" s="2998">
        <v>70979</v>
      </c>
      <c r="K9" s="2998">
        <v>1014988</v>
      </c>
      <c r="L9" s="2999" t="s">
        <v>4225</v>
      </c>
      <c r="M9" s="2998">
        <v>153274</v>
      </c>
      <c r="N9" s="2998">
        <v>341</v>
      </c>
      <c r="O9" s="2998">
        <v>18100</v>
      </c>
      <c r="P9" s="2998">
        <v>5137</v>
      </c>
      <c r="Q9" s="2998">
        <v>48436</v>
      </c>
      <c r="R9" s="2998">
        <v>11255</v>
      </c>
      <c r="S9" s="2998">
        <v>699487</v>
      </c>
      <c r="T9" s="2998">
        <v>23</v>
      </c>
      <c r="U9" s="2998">
        <v>582</v>
      </c>
      <c r="V9" s="2998">
        <v>24</v>
      </c>
      <c r="W9" s="2998">
        <v>10123</v>
      </c>
      <c r="X9" s="2998">
        <v>110</v>
      </c>
      <c r="Y9" s="2998">
        <v>5500</v>
      </c>
      <c r="AA9" s="2978"/>
      <c r="AG9" s="2978"/>
    </row>
    <row r="10" spans="1:33" s="2981" customFormat="1" ht="15" customHeight="1">
      <c r="A10" s="3000" t="s">
        <v>4226</v>
      </c>
      <c r="B10" s="1591"/>
      <c r="C10" s="1591"/>
      <c r="D10" s="1591"/>
      <c r="E10" s="1591"/>
      <c r="F10" s="1591"/>
      <c r="G10" s="1591"/>
      <c r="H10" s="1591"/>
      <c r="I10" s="1591"/>
      <c r="J10" s="1591"/>
      <c r="K10" s="3001"/>
      <c r="L10" s="3001"/>
      <c r="M10" s="3001"/>
      <c r="N10" s="3001"/>
      <c r="O10" s="3001"/>
      <c r="P10" s="3001"/>
      <c r="Q10" s="3001"/>
      <c r="R10" s="3001"/>
      <c r="S10" s="3001"/>
      <c r="T10" s="3001"/>
      <c r="U10" s="3001"/>
      <c r="V10" s="3001"/>
      <c r="W10" s="3001"/>
      <c r="X10" s="3001"/>
      <c r="Y10" s="3002" t="s">
        <v>4227</v>
      </c>
    </row>
    <row r="11" spans="1:33" s="2981" customFormat="1" ht="15" customHeight="1">
      <c r="A11" s="2984"/>
      <c r="B11" s="2984"/>
      <c r="C11" s="2984"/>
      <c r="D11" s="2984"/>
      <c r="E11" s="2984"/>
      <c r="F11" s="2984"/>
      <c r="G11" s="2984"/>
      <c r="K11" s="2984"/>
      <c r="L11" s="2984"/>
      <c r="M11" s="2984"/>
      <c r="N11" s="2984"/>
      <c r="O11" s="2984"/>
      <c r="P11" s="2984"/>
    </row>
    <row r="12" spans="1:33" s="2979" customFormat="1" ht="30" customHeight="1">
      <c r="A12" s="2978" t="s">
        <v>4228</v>
      </c>
      <c r="B12" s="3003"/>
      <c r="C12" s="3003"/>
      <c r="D12" s="3003"/>
      <c r="E12" s="3003"/>
      <c r="F12" s="3003"/>
      <c r="G12" s="3003"/>
      <c r="H12" s="3003"/>
      <c r="I12" s="3003"/>
      <c r="J12" s="3003"/>
      <c r="K12" s="2978"/>
      <c r="L12" s="2978"/>
      <c r="M12" s="2978"/>
      <c r="N12" s="2978"/>
      <c r="O12" s="2978"/>
      <c r="P12" s="2978"/>
    </row>
    <row r="13" spans="1:33" s="2981" customFormat="1" ht="15" customHeight="1" thickBot="1">
      <c r="R13" s="2982"/>
      <c r="S13" s="2983" t="s">
        <v>4208</v>
      </c>
    </row>
    <row r="14" spans="1:33" s="2985" customFormat="1" ht="18" customHeight="1">
      <c r="A14" s="5883" t="s">
        <v>1420</v>
      </c>
      <c r="B14" s="5880" t="s">
        <v>838</v>
      </c>
      <c r="C14" s="5881"/>
      <c r="D14" s="5880" t="s">
        <v>4209</v>
      </c>
      <c r="E14" s="5885"/>
      <c r="F14" s="5880" t="s">
        <v>4210</v>
      </c>
      <c r="G14" s="5885"/>
      <c r="H14" s="5880" t="s">
        <v>4211</v>
      </c>
      <c r="I14" s="5885"/>
      <c r="J14" s="5880" t="s">
        <v>4212</v>
      </c>
      <c r="K14" s="5885"/>
      <c r="L14" s="5880" t="s">
        <v>4213</v>
      </c>
      <c r="M14" s="5885"/>
      <c r="N14" s="5880" t="s">
        <v>4214</v>
      </c>
      <c r="O14" s="5885"/>
      <c r="P14" s="5880" t="s">
        <v>4215</v>
      </c>
      <c r="Q14" s="5885"/>
      <c r="R14" s="5880" t="s">
        <v>4229</v>
      </c>
      <c r="S14" s="5881"/>
    </row>
    <row r="15" spans="1:33" s="2985" customFormat="1" ht="18" customHeight="1">
      <c r="A15" s="5884"/>
      <c r="B15" s="2987" t="s">
        <v>1467</v>
      </c>
      <c r="C15" s="2987" t="s">
        <v>4220</v>
      </c>
      <c r="D15" s="2987" t="s">
        <v>1467</v>
      </c>
      <c r="E15" s="2987" t="s">
        <v>4220</v>
      </c>
      <c r="F15" s="2987" t="s">
        <v>1467</v>
      </c>
      <c r="G15" s="2987" t="s">
        <v>4220</v>
      </c>
      <c r="H15" s="2987" t="s">
        <v>1467</v>
      </c>
      <c r="I15" s="2987" t="s">
        <v>4220</v>
      </c>
      <c r="J15" s="3004" t="s">
        <v>1467</v>
      </c>
      <c r="K15" s="2988" t="s">
        <v>4220</v>
      </c>
      <c r="L15" s="2987" t="s">
        <v>1467</v>
      </c>
      <c r="M15" s="2987" t="s">
        <v>4220</v>
      </c>
      <c r="N15" s="2987" t="s">
        <v>1467</v>
      </c>
      <c r="O15" s="2987" t="s">
        <v>4220</v>
      </c>
      <c r="P15" s="2987" t="s">
        <v>1467</v>
      </c>
      <c r="Q15" s="2988" t="s">
        <v>4220</v>
      </c>
      <c r="R15" s="2987" t="s">
        <v>1467</v>
      </c>
      <c r="S15" s="2988" t="s">
        <v>4220</v>
      </c>
    </row>
    <row r="16" spans="1:33" ht="16.5" customHeight="1">
      <c r="A16" s="2254" t="s">
        <v>3217</v>
      </c>
      <c r="B16" s="2989">
        <v>8173</v>
      </c>
      <c r="C16" s="2990">
        <v>219752</v>
      </c>
      <c r="D16" s="3005">
        <v>117</v>
      </c>
      <c r="E16" s="3005">
        <v>69446</v>
      </c>
      <c r="F16" s="3005">
        <v>4353</v>
      </c>
      <c r="G16" s="3005">
        <v>72160</v>
      </c>
      <c r="H16" s="3005">
        <v>826</v>
      </c>
      <c r="I16" s="3005">
        <v>10887</v>
      </c>
      <c r="J16" s="3005">
        <v>2309</v>
      </c>
      <c r="K16" s="3005">
        <v>34940</v>
      </c>
      <c r="L16" s="3005" t="s">
        <v>4230</v>
      </c>
      <c r="M16" s="3005">
        <v>3772</v>
      </c>
      <c r="N16" s="3005">
        <v>5</v>
      </c>
      <c r="O16" s="3005">
        <v>157</v>
      </c>
      <c r="P16" s="3005">
        <v>239</v>
      </c>
      <c r="Q16" s="3005">
        <v>2459</v>
      </c>
      <c r="R16" s="3005">
        <v>324</v>
      </c>
      <c r="S16" s="3005">
        <v>25931</v>
      </c>
      <c r="T16" s="2985"/>
      <c r="U16" s="2985"/>
      <c r="V16" s="2985"/>
    </row>
    <row r="17" spans="1:19" ht="16.5" customHeight="1">
      <c r="A17" s="2254">
        <v>29</v>
      </c>
      <c r="B17" s="2989">
        <v>4375</v>
      </c>
      <c r="C17" s="2990">
        <v>90205.046999999991</v>
      </c>
      <c r="D17" s="3006">
        <v>52</v>
      </c>
      <c r="E17" s="3006">
        <v>17584.076000000001</v>
      </c>
      <c r="F17" s="3006">
        <v>2344</v>
      </c>
      <c r="G17" s="3006">
        <v>36036.044999999998</v>
      </c>
      <c r="H17" s="3006">
        <v>455</v>
      </c>
      <c r="I17" s="3006">
        <v>7116.99</v>
      </c>
      <c r="J17" s="3006">
        <v>1250</v>
      </c>
      <c r="K17" s="3006">
        <v>16654.34</v>
      </c>
      <c r="L17" s="3006" t="s">
        <v>4231</v>
      </c>
      <c r="M17" s="3006">
        <v>711.18</v>
      </c>
      <c r="N17" s="3006">
        <v>1</v>
      </c>
      <c r="O17" s="3006">
        <v>31.51</v>
      </c>
      <c r="P17" s="3006">
        <v>116</v>
      </c>
      <c r="Q17" s="3006">
        <v>977.67600000000004</v>
      </c>
      <c r="R17" s="3006">
        <v>157</v>
      </c>
      <c r="S17" s="3006">
        <v>11093.23</v>
      </c>
    </row>
    <row r="18" spans="1:19" ht="16.5" customHeight="1">
      <c r="A18" s="2254">
        <v>30</v>
      </c>
      <c r="B18" s="2989">
        <v>1701</v>
      </c>
      <c r="C18" s="2990">
        <v>59886</v>
      </c>
      <c r="D18" s="3006">
        <v>56</v>
      </c>
      <c r="E18" s="3006">
        <v>25218</v>
      </c>
      <c r="F18" s="3006">
        <v>860</v>
      </c>
      <c r="G18" s="3006">
        <v>17007</v>
      </c>
      <c r="H18" s="3006">
        <v>183</v>
      </c>
      <c r="I18" s="3006">
        <v>2655</v>
      </c>
      <c r="J18" s="3006">
        <v>461</v>
      </c>
      <c r="K18" s="3006">
        <v>5800</v>
      </c>
      <c r="L18" s="3006" t="s">
        <v>4232</v>
      </c>
      <c r="M18" s="3006">
        <v>1033</v>
      </c>
      <c r="N18" s="3006">
        <v>3</v>
      </c>
      <c r="O18" s="3006">
        <v>199</v>
      </c>
      <c r="P18" s="3006">
        <v>46</v>
      </c>
      <c r="Q18" s="3006">
        <v>447</v>
      </c>
      <c r="R18" s="3006">
        <v>92</v>
      </c>
      <c r="S18" s="3006">
        <v>7527</v>
      </c>
    </row>
    <row r="19" spans="1:19" ht="16.5" customHeight="1">
      <c r="A19" s="2254" t="s">
        <v>3218</v>
      </c>
      <c r="B19" s="2989">
        <v>424</v>
      </c>
      <c r="C19" s="2990">
        <v>12665</v>
      </c>
      <c r="D19" s="3006">
        <v>2</v>
      </c>
      <c r="E19" s="2991">
        <v>2086</v>
      </c>
      <c r="F19" s="3006">
        <v>221</v>
      </c>
      <c r="G19" s="2991">
        <v>5835</v>
      </c>
      <c r="H19" s="3006">
        <v>47</v>
      </c>
      <c r="I19" s="2991">
        <v>673</v>
      </c>
      <c r="J19" s="3006">
        <v>115</v>
      </c>
      <c r="K19" s="2991">
        <v>1647</v>
      </c>
      <c r="L19" s="3007" t="s">
        <v>4233</v>
      </c>
      <c r="M19" s="2991">
        <v>40</v>
      </c>
      <c r="N19" s="3006">
        <v>3</v>
      </c>
      <c r="O19" s="3006">
        <v>97</v>
      </c>
      <c r="P19" s="3006">
        <v>10</v>
      </c>
      <c r="Q19" s="2991">
        <v>121</v>
      </c>
      <c r="R19" s="3006">
        <v>26</v>
      </c>
      <c r="S19" s="2991">
        <v>2166</v>
      </c>
    </row>
    <row r="20" spans="1:19" ht="16.5" customHeight="1" thickBot="1">
      <c r="A20" s="2192">
        <v>2</v>
      </c>
      <c r="B20" s="2996">
        <v>1</v>
      </c>
      <c r="C20" s="2997">
        <v>6</v>
      </c>
      <c r="D20" s="2964" t="s">
        <v>356</v>
      </c>
      <c r="E20" s="2964" t="s">
        <v>356</v>
      </c>
      <c r="F20" s="3008">
        <v>1</v>
      </c>
      <c r="G20" s="2998">
        <v>6</v>
      </c>
      <c r="H20" s="2964" t="s">
        <v>356</v>
      </c>
      <c r="I20" s="2964" t="s">
        <v>356</v>
      </c>
      <c r="J20" s="2964" t="s">
        <v>356</v>
      </c>
      <c r="K20" s="2964" t="s">
        <v>356</v>
      </c>
      <c r="L20" s="2964" t="s">
        <v>356</v>
      </c>
      <c r="M20" s="2964" t="s">
        <v>356</v>
      </c>
      <c r="N20" s="2964" t="s">
        <v>356</v>
      </c>
      <c r="O20" s="2964" t="s">
        <v>356</v>
      </c>
      <c r="P20" s="2964" t="s">
        <v>356</v>
      </c>
      <c r="Q20" s="2964" t="s">
        <v>356</v>
      </c>
      <c r="R20" s="2964" t="s">
        <v>356</v>
      </c>
      <c r="S20" s="2964" t="s">
        <v>356</v>
      </c>
    </row>
    <row r="21" spans="1:19" s="3009" customFormat="1" ht="15" customHeight="1">
      <c r="A21" s="3000" t="s">
        <v>4226</v>
      </c>
      <c r="B21" s="3001"/>
      <c r="C21" s="3001"/>
      <c r="D21" s="3001"/>
      <c r="E21" s="3001"/>
      <c r="F21" s="3001"/>
      <c r="G21" s="3001"/>
      <c r="H21" s="3001"/>
      <c r="I21" s="3001"/>
      <c r="J21" s="3001"/>
      <c r="K21" s="3001"/>
      <c r="L21" s="5882"/>
      <c r="M21" s="5882"/>
      <c r="N21" s="5882"/>
      <c r="O21" s="3001"/>
      <c r="P21" s="3001"/>
      <c r="Q21" s="3001"/>
      <c r="R21" s="3001"/>
      <c r="S21" s="3002" t="s">
        <v>4227</v>
      </c>
    </row>
    <row r="22" spans="1:19" ht="15" customHeight="1">
      <c r="A22" s="2981" t="s">
        <v>4234</v>
      </c>
    </row>
    <row r="23" spans="1:19" ht="15" customHeight="1">
      <c r="A23" s="3001" t="s">
        <v>4235</v>
      </c>
    </row>
    <row r="24" spans="1:19" ht="15" customHeight="1">
      <c r="A24" s="3001" t="s">
        <v>4236</v>
      </c>
    </row>
    <row r="25" spans="1:19" s="2981" customFormat="1" ht="15" customHeight="1"/>
    <row r="26" spans="1:19" s="2985" customFormat="1" ht="30" customHeight="1">
      <c r="A26" s="2978" t="s">
        <v>4237</v>
      </c>
      <c r="B26" s="2978"/>
      <c r="C26" s="2978"/>
      <c r="D26" s="2978"/>
      <c r="E26" s="2978"/>
      <c r="F26" s="2978"/>
      <c r="G26" s="2978"/>
      <c r="H26" s="2978"/>
      <c r="I26" s="2978"/>
      <c r="J26" s="2978"/>
      <c r="K26" s="2978"/>
    </row>
    <row r="27" spans="1:19" s="2981" customFormat="1" ht="15" customHeight="1" thickBot="1">
      <c r="J27" s="3010"/>
      <c r="K27" s="3010"/>
      <c r="R27" s="2982"/>
      <c r="S27" s="2983" t="s">
        <v>4208</v>
      </c>
    </row>
    <row r="28" spans="1:19" s="2985" customFormat="1" ht="18" customHeight="1">
      <c r="A28" s="5883" t="s">
        <v>1420</v>
      </c>
      <c r="B28" s="5874" t="s">
        <v>838</v>
      </c>
      <c r="C28" s="5875"/>
      <c r="D28" s="5876" t="s">
        <v>4209</v>
      </c>
      <c r="E28" s="5875"/>
      <c r="F28" s="5874" t="s">
        <v>4210</v>
      </c>
      <c r="G28" s="5875"/>
      <c r="H28" s="5874" t="s">
        <v>4211</v>
      </c>
      <c r="I28" s="5875"/>
      <c r="J28" s="5880" t="s">
        <v>4212</v>
      </c>
      <c r="K28" s="5885"/>
      <c r="L28" s="5874" t="s">
        <v>4213</v>
      </c>
      <c r="M28" s="5875"/>
      <c r="N28" s="5880" t="s">
        <v>4214</v>
      </c>
      <c r="O28" s="5885"/>
      <c r="P28" s="5874" t="s">
        <v>4215</v>
      </c>
      <c r="Q28" s="5875"/>
      <c r="R28" s="5874" t="s">
        <v>4229</v>
      </c>
      <c r="S28" s="5876"/>
    </row>
    <row r="29" spans="1:19" s="2985" customFormat="1" ht="18" customHeight="1">
      <c r="A29" s="5884"/>
      <c r="B29" s="3011" t="s">
        <v>1467</v>
      </c>
      <c r="C29" s="3011" t="s">
        <v>4220</v>
      </c>
      <c r="D29" s="2987" t="s">
        <v>1467</v>
      </c>
      <c r="E29" s="2987" t="s">
        <v>4220</v>
      </c>
      <c r="F29" s="2987" t="s">
        <v>1467</v>
      </c>
      <c r="G29" s="2987" t="s">
        <v>4220</v>
      </c>
      <c r="H29" s="2987" t="s">
        <v>1467</v>
      </c>
      <c r="I29" s="2987" t="s">
        <v>4220</v>
      </c>
      <c r="J29" s="3004" t="s">
        <v>1467</v>
      </c>
      <c r="K29" s="2987" t="s">
        <v>4220</v>
      </c>
      <c r="L29" s="3012" t="s">
        <v>1467</v>
      </c>
      <c r="M29" s="3011" t="s">
        <v>4220</v>
      </c>
      <c r="N29" s="2987" t="s">
        <v>1467</v>
      </c>
      <c r="O29" s="2987" t="s">
        <v>4220</v>
      </c>
      <c r="P29" s="2987" t="s">
        <v>1467</v>
      </c>
      <c r="Q29" s="2988" t="s">
        <v>4220</v>
      </c>
      <c r="R29" s="2987" t="s">
        <v>1467</v>
      </c>
      <c r="S29" s="2988" t="s">
        <v>4220</v>
      </c>
    </row>
    <row r="30" spans="1:19" ht="16.5" customHeight="1">
      <c r="A30" s="2254" t="s">
        <v>3217</v>
      </c>
      <c r="B30" s="2989">
        <v>1274</v>
      </c>
      <c r="C30" s="2990">
        <v>31671</v>
      </c>
      <c r="D30" s="3013">
        <v>34</v>
      </c>
      <c r="E30" s="3013">
        <v>14828</v>
      </c>
      <c r="F30" s="3013">
        <v>653</v>
      </c>
      <c r="G30" s="3013">
        <v>7160</v>
      </c>
      <c r="H30" s="3013">
        <v>204</v>
      </c>
      <c r="I30" s="3013">
        <v>3054</v>
      </c>
      <c r="J30" s="3013">
        <v>383</v>
      </c>
      <c r="K30" s="3013">
        <v>4870</v>
      </c>
      <c r="L30" s="2991" t="s">
        <v>4238</v>
      </c>
      <c r="M30" s="3013">
        <v>1759</v>
      </c>
      <c r="N30" s="2991" t="s">
        <v>356</v>
      </c>
      <c r="O30" s="2991" t="s">
        <v>356</v>
      </c>
      <c r="P30" s="2991" t="s">
        <v>356</v>
      </c>
      <c r="Q30" s="2991" t="s">
        <v>356</v>
      </c>
      <c r="R30" s="2991" t="s">
        <v>356</v>
      </c>
      <c r="S30" s="2991" t="s">
        <v>356</v>
      </c>
    </row>
    <row r="31" spans="1:19" ht="16.5" customHeight="1">
      <c r="A31" s="2254">
        <v>29</v>
      </c>
      <c r="B31" s="2989">
        <v>733</v>
      </c>
      <c r="C31" s="2990">
        <v>21587.179999999997</v>
      </c>
      <c r="D31" s="3013">
        <v>25</v>
      </c>
      <c r="E31" s="3013">
        <v>11575.15</v>
      </c>
      <c r="F31" s="3013">
        <v>379</v>
      </c>
      <c r="G31" s="3013">
        <v>3845.32</v>
      </c>
      <c r="H31" s="3013">
        <v>120</v>
      </c>
      <c r="I31" s="3013">
        <v>1873.79</v>
      </c>
      <c r="J31" s="3013">
        <v>209</v>
      </c>
      <c r="K31" s="3013">
        <v>2974.53</v>
      </c>
      <c r="L31" s="2991" t="s">
        <v>4239</v>
      </c>
      <c r="M31" s="3013">
        <v>1318.39</v>
      </c>
      <c r="N31" s="2991" t="s">
        <v>356</v>
      </c>
      <c r="O31" s="2991" t="s">
        <v>356</v>
      </c>
      <c r="P31" s="2991" t="s">
        <v>356</v>
      </c>
      <c r="Q31" s="2991" t="s">
        <v>356</v>
      </c>
      <c r="R31" s="2991" t="s">
        <v>356</v>
      </c>
      <c r="S31" s="2991" t="s">
        <v>356</v>
      </c>
    </row>
    <row r="32" spans="1:19" ht="16.5" customHeight="1">
      <c r="A32" s="2254">
        <v>30</v>
      </c>
      <c r="B32" s="2989">
        <v>194</v>
      </c>
      <c r="C32" s="2990">
        <v>5423</v>
      </c>
      <c r="D32" s="3013">
        <v>9</v>
      </c>
      <c r="E32" s="3013">
        <v>3339</v>
      </c>
      <c r="F32" s="3013">
        <v>91</v>
      </c>
      <c r="G32" s="3013">
        <v>717</v>
      </c>
      <c r="H32" s="3013">
        <v>37</v>
      </c>
      <c r="I32" s="3013">
        <v>463</v>
      </c>
      <c r="J32" s="3013">
        <v>57</v>
      </c>
      <c r="K32" s="3013">
        <v>500</v>
      </c>
      <c r="L32" s="2991" t="s">
        <v>4240</v>
      </c>
      <c r="M32" s="3013">
        <v>404</v>
      </c>
      <c r="N32" s="2991" t="s">
        <v>356</v>
      </c>
      <c r="O32" s="2991" t="s">
        <v>356</v>
      </c>
      <c r="P32" s="2991" t="s">
        <v>356</v>
      </c>
      <c r="Q32" s="2991" t="s">
        <v>356</v>
      </c>
      <c r="R32" s="2991" t="s">
        <v>356</v>
      </c>
      <c r="S32" s="2991" t="s">
        <v>356</v>
      </c>
    </row>
    <row r="33" spans="1:19" ht="16.5" customHeight="1">
      <c r="A33" s="2254" t="s">
        <v>3218</v>
      </c>
      <c r="B33" s="3014">
        <v>21</v>
      </c>
      <c r="C33" s="3015">
        <v>853</v>
      </c>
      <c r="D33" s="3013">
        <v>1</v>
      </c>
      <c r="E33" s="2991">
        <v>505</v>
      </c>
      <c r="F33" s="3013">
        <v>11</v>
      </c>
      <c r="G33" s="2991">
        <v>130</v>
      </c>
      <c r="H33" s="3013">
        <v>8</v>
      </c>
      <c r="I33" s="2991">
        <v>186</v>
      </c>
      <c r="J33" s="3013">
        <v>1</v>
      </c>
      <c r="K33" s="2991">
        <v>26</v>
      </c>
      <c r="L33" s="2991" t="s">
        <v>4241</v>
      </c>
      <c r="M33" s="2991">
        <v>6</v>
      </c>
      <c r="N33" s="2991" t="s">
        <v>356</v>
      </c>
      <c r="O33" s="2991" t="s">
        <v>356</v>
      </c>
      <c r="P33" s="2991" t="s">
        <v>356</v>
      </c>
      <c r="Q33" s="2991" t="s">
        <v>356</v>
      </c>
      <c r="R33" s="2991" t="s">
        <v>356</v>
      </c>
      <c r="S33" s="2991" t="s">
        <v>356</v>
      </c>
    </row>
    <row r="34" spans="1:19" ht="16.5" customHeight="1" thickBot="1">
      <c r="A34" s="2192">
        <v>2</v>
      </c>
      <c r="B34" s="3016" t="s">
        <v>356</v>
      </c>
      <c r="C34" s="3017" t="s">
        <v>356</v>
      </c>
      <c r="D34" s="2962" t="s">
        <v>356</v>
      </c>
      <c r="E34" s="2964" t="s">
        <v>356</v>
      </c>
      <c r="F34" s="2964" t="s">
        <v>356</v>
      </c>
      <c r="G34" s="2964" t="s">
        <v>356</v>
      </c>
      <c r="H34" s="2964" t="s">
        <v>356</v>
      </c>
      <c r="I34" s="2964" t="s">
        <v>356</v>
      </c>
      <c r="J34" s="2964" t="s">
        <v>356</v>
      </c>
      <c r="K34" s="2964" t="s">
        <v>356</v>
      </c>
      <c r="L34" s="2964" t="s">
        <v>356</v>
      </c>
      <c r="M34" s="2964" t="s">
        <v>356</v>
      </c>
      <c r="N34" s="2964" t="s">
        <v>356</v>
      </c>
      <c r="O34" s="2964" t="s">
        <v>356</v>
      </c>
      <c r="P34" s="2998" t="s">
        <v>356</v>
      </c>
      <c r="Q34" s="2998" t="s">
        <v>356</v>
      </c>
      <c r="R34" s="2998" t="s">
        <v>356</v>
      </c>
      <c r="S34" s="2998" t="s">
        <v>356</v>
      </c>
    </row>
    <row r="35" spans="1:19" s="3009" customFormat="1" ht="15" customHeight="1">
      <c r="A35" s="3000" t="s">
        <v>4226</v>
      </c>
      <c r="B35" s="3000"/>
      <c r="C35" s="3000"/>
      <c r="D35" s="3000"/>
      <c r="E35" s="2981"/>
      <c r="F35" s="2981"/>
      <c r="G35" s="2981"/>
      <c r="H35" s="2981"/>
      <c r="I35" s="2981"/>
      <c r="J35" s="2981"/>
      <c r="K35" s="2981"/>
      <c r="L35" s="2981"/>
      <c r="M35" s="2981"/>
      <c r="N35" s="2981"/>
      <c r="O35" s="2981"/>
      <c r="P35" s="2981"/>
      <c r="Q35" s="3001"/>
      <c r="R35" s="3001"/>
      <c r="S35" s="3002" t="s">
        <v>4242</v>
      </c>
    </row>
    <row r="36" spans="1:19" s="3009" customFormat="1" ht="15" customHeight="1">
      <c r="A36" s="3001" t="s">
        <v>4235</v>
      </c>
      <c r="B36" s="3001"/>
      <c r="C36" s="3001"/>
      <c r="D36" s="3001"/>
      <c r="E36" s="2981"/>
      <c r="F36" s="2981"/>
      <c r="G36" s="2981"/>
      <c r="H36" s="2981"/>
      <c r="I36" s="2981"/>
      <c r="J36" s="2981"/>
      <c r="K36" s="2981"/>
      <c r="L36" s="2981"/>
      <c r="M36" s="2981"/>
      <c r="N36" s="2981"/>
      <c r="O36" s="2981"/>
      <c r="P36" s="2981"/>
      <c r="Q36" s="3001"/>
      <c r="R36" s="3001"/>
      <c r="S36" s="3002"/>
    </row>
    <row r="37" spans="1:19" s="3009" customFormat="1" ht="15" customHeight="1">
      <c r="A37" s="3001" t="s">
        <v>4236</v>
      </c>
      <c r="B37" s="3001"/>
      <c r="C37" s="3001"/>
      <c r="D37" s="3001"/>
      <c r="E37" s="2981"/>
      <c r="F37" s="2981"/>
      <c r="G37" s="2981"/>
      <c r="H37" s="2981"/>
      <c r="I37" s="2981"/>
      <c r="J37" s="2981"/>
      <c r="K37" s="2981"/>
      <c r="L37" s="2981"/>
      <c r="M37" s="2981"/>
      <c r="N37" s="2981"/>
      <c r="O37" s="2981"/>
      <c r="P37" s="2981"/>
      <c r="Q37" s="3001"/>
      <c r="R37" s="3001"/>
      <c r="S37" s="3002"/>
    </row>
    <row r="38" spans="1:19" s="2981" customFormat="1" ht="15" customHeight="1">
      <c r="A38" s="3018"/>
    </row>
    <row r="39" spans="1:19" s="1539" customFormat="1" ht="30" customHeight="1">
      <c r="A39" s="2953" t="s">
        <v>4243</v>
      </c>
      <c r="B39" s="2953"/>
      <c r="C39" s="2953"/>
      <c r="D39" s="2953"/>
      <c r="E39" s="2953"/>
      <c r="F39" s="2953"/>
      <c r="G39" s="2953"/>
      <c r="H39" s="2953"/>
      <c r="I39" s="2953"/>
    </row>
    <row r="40" spans="1:19" s="1541" customFormat="1" ht="15" customHeight="1" thickBot="1">
      <c r="A40" s="2955"/>
      <c r="B40" s="2955"/>
      <c r="C40" s="2955"/>
      <c r="D40" s="2955"/>
      <c r="E40" s="2955"/>
      <c r="F40" s="2955"/>
      <c r="G40" s="2955"/>
      <c r="H40" s="2955"/>
      <c r="I40" s="3019" t="s">
        <v>4244</v>
      </c>
    </row>
    <row r="41" spans="1:19" s="1539" customFormat="1" ht="18.75" customHeight="1">
      <c r="A41" s="5868" t="s">
        <v>1420</v>
      </c>
      <c r="B41" s="5877" t="s">
        <v>4245</v>
      </c>
      <c r="C41" s="5878"/>
      <c r="D41" s="5879"/>
      <c r="E41" s="5863" t="s">
        <v>4246</v>
      </c>
      <c r="F41" s="5861"/>
      <c r="G41" s="5870" t="s">
        <v>4247</v>
      </c>
      <c r="H41" s="5870" t="s">
        <v>4248</v>
      </c>
      <c r="I41" s="5872" t="s">
        <v>4249</v>
      </c>
    </row>
    <row r="42" spans="1:19" s="1539" customFormat="1" ht="37.65" customHeight="1">
      <c r="A42" s="5869"/>
      <c r="B42" s="3020" t="s">
        <v>3213</v>
      </c>
      <c r="C42" s="3021" t="s">
        <v>4250</v>
      </c>
      <c r="D42" s="3021" t="s">
        <v>3027</v>
      </c>
      <c r="E42" s="3022" t="s">
        <v>4251</v>
      </c>
      <c r="F42" s="3022" t="s">
        <v>4252</v>
      </c>
      <c r="G42" s="5871"/>
      <c r="H42" s="5871"/>
      <c r="I42" s="5873"/>
    </row>
    <row r="43" spans="1:19" s="1539" customFormat="1" ht="16.5" customHeight="1">
      <c r="A43" s="2254" t="s">
        <v>3217</v>
      </c>
      <c r="B43" s="2961">
        <v>10826</v>
      </c>
      <c r="C43" s="2962">
        <v>362</v>
      </c>
      <c r="D43" s="3017">
        <v>11188</v>
      </c>
      <c r="E43" s="2962">
        <v>598419243</v>
      </c>
      <c r="F43" s="2962">
        <v>53487</v>
      </c>
      <c r="G43" s="2962">
        <v>305954</v>
      </c>
      <c r="H43" s="3023">
        <v>27.35</v>
      </c>
      <c r="I43" s="3024">
        <v>962873</v>
      </c>
    </row>
    <row r="44" spans="1:19" s="1539" customFormat="1" ht="16.5" customHeight="1">
      <c r="A44" s="2254">
        <v>29</v>
      </c>
      <c r="B44" s="2961">
        <v>11067</v>
      </c>
      <c r="C44" s="2962">
        <v>405</v>
      </c>
      <c r="D44" s="3017">
        <v>11472</v>
      </c>
      <c r="E44" s="2962">
        <v>644290522</v>
      </c>
      <c r="F44" s="2962">
        <v>56162.005055788002</v>
      </c>
      <c r="G44" s="2962">
        <v>315840</v>
      </c>
      <c r="H44" s="3023">
        <v>27.53</v>
      </c>
      <c r="I44" s="3024">
        <v>1009975</v>
      </c>
    </row>
    <row r="45" spans="1:19" s="1539" customFormat="1" ht="16.5" customHeight="1">
      <c r="A45" s="2254">
        <v>30</v>
      </c>
      <c r="B45" s="2961">
        <v>11252</v>
      </c>
      <c r="C45" s="2962">
        <v>443</v>
      </c>
      <c r="D45" s="3017">
        <v>11695</v>
      </c>
      <c r="E45" s="2962">
        <v>692221053</v>
      </c>
      <c r="F45" s="2962">
        <v>59189.487216759298</v>
      </c>
      <c r="G45" s="2962">
        <v>325373</v>
      </c>
      <c r="H45" s="3023">
        <v>27.821547669944422</v>
      </c>
      <c r="I45" s="3024">
        <v>1008526</v>
      </c>
    </row>
    <row r="46" spans="1:19" s="1539" customFormat="1" ht="16.5" customHeight="1">
      <c r="A46" s="2254" t="s">
        <v>3218</v>
      </c>
      <c r="B46" s="2961">
        <v>11459</v>
      </c>
      <c r="C46" s="2962">
        <v>471</v>
      </c>
      <c r="D46" s="3017">
        <v>11930</v>
      </c>
      <c r="E46" s="2962">
        <v>728955857</v>
      </c>
      <c r="F46" s="2962">
        <v>61101.754149203691</v>
      </c>
      <c r="G46" s="2962">
        <v>335381</v>
      </c>
      <c r="H46" s="3023">
        <v>28.112405699916177</v>
      </c>
      <c r="I46" s="3024">
        <v>1014530</v>
      </c>
    </row>
    <row r="47" spans="1:19" s="1539" customFormat="1" ht="16.5" customHeight="1" thickBot="1">
      <c r="A47" s="2192">
        <v>2</v>
      </c>
      <c r="B47" s="2963">
        <v>11447</v>
      </c>
      <c r="C47" s="2964">
        <v>456</v>
      </c>
      <c r="D47" s="3025">
        <v>11903</v>
      </c>
      <c r="E47" s="2964">
        <v>729339514</v>
      </c>
      <c r="F47" s="2964">
        <v>61272.587666974716</v>
      </c>
      <c r="G47" s="2964">
        <v>321356</v>
      </c>
      <c r="H47" s="3026">
        <v>26.997899689153996</v>
      </c>
      <c r="I47" s="3027">
        <v>952600</v>
      </c>
    </row>
    <row r="48" spans="1:19" s="1541" customFormat="1" ht="15" customHeight="1">
      <c r="A48" s="2967" t="s">
        <v>4253</v>
      </c>
      <c r="B48" s="2967"/>
      <c r="C48" s="2967"/>
      <c r="D48" s="2967"/>
      <c r="E48" s="2967"/>
      <c r="F48" s="2955"/>
      <c r="G48" s="2967"/>
      <c r="H48" s="2967"/>
      <c r="I48" s="2968" t="s">
        <v>4162</v>
      </c>
    </row>
  </sheetData>
  <mergeCells count="40">
    <mergeCell ref="J3:K3"/>
    <mergeCell ref="A3:A4"/>
    <mergeCell ref="B3:C3"/>
    <mergeCell ref="D3:E3"/>
    <mergeCell ref="F3:G3"/>
    <mergeCell ref="H3:I3"/>
    <mergeCell ref="X3:Y3"/>
    <mergeCell ref="A14:A15"/>
    <mergeCell ref="B14:C14"/>
    <mergeCell ref="D14:E14"/>
    <mergeCell ref="F14:G14"/>
    <mergeCell ref="H14:I14"/>
    <mergeCell ref="J14:K14"/>
    <mergeCell ref="L14:M14"/>
    <mergeCell ref="N14:O14"/>
    <mergeCell ref="P14:Q14"/>
    <mergeCell ref="L3:M3"/>
    <mergeCell ref="N3:O3"/>
    <mergeCell ref="P3:Q3"/>
    <mergeCell ref="R3:S3"/>
    <mergeCell ref="T3:U3"/>
    <mergeCell ref="V3:W3"/>
    <mergeCell ref="R14:S14"/>
    <mergeCell ref="L21:N21"/>
    <mergeCell ref="A28:A29"/>
    <mergeCell ref="B28:C28"/>
    <mergeCell ref="D28:E28"/>
    <mergeCell ref="F28:G28"/>
    <mergeCell ref="H28:I28"/>
    <mergeCell ref="J28:K28"/>
    <mergeCell ref="L28:M28"/>
    <mergeCell ref="N28:O28"/>
    <mergeCell ref="P28:Q28"/>
    <mergeCell ref="R28:S28"/>
    <mergeCell ref="A41:A42"/>
    <mergeCell ref="B41:D41"/>
    <mergeCell ref="E41:F41"/>
    <mergeCell ref="G41:G42"/>
    <mergeCell ref="H41:H42"/>
    <mergeCell ref="I41:I42"/>
  </mergeCells>
  <phoneticPr fontId="2"/>
  <printOptions horizontalCentered="1"/>
  <pageMargins left="0.39370078740157483" right="0.39370078740157483" top="0.59055118110236227" bottom="0.59055118110236227" header="0.11811023622047245" footer="0.11811023622047245"/>
  <pageSetup paperSize="9" scale="91" firstPageNumber="111" fitToWidth="0" orientation="portrait" r:id="rId1"/>
  <headerFooter alignWithMargins="0">
    <oddFooter>&amp;C&amp;"ＭＳ 明朝,標準"&amp;10&amp;P</oddFooter>
  </headerFooter>
  <colBreaks count="2" manualBreakCount="2">
    <brk id="7" max="47" man="1"/>
    <brk id="17" max="47"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FDE92-1D45-49CF-8AD4-7CABDDCD7BF3}">
  <dimension ref="A1:AN36"/>
  <sheetViews>
    <sheetView view="pageBreakPreview" topLeftCell="A16" zoomScaleNormal="100" zoomScaleSheetLayoutView="100" workbookViewId="0">
      <selection activeCell="K30" sqref="K30"/>
    </sheetView>
  </sheetViews>
  <sheetFormatPr defaultColWidth="9" defaultRowHeight="13"/>
  <cols>
    <col min="1" max="1" width="9.1796875" style="3038" customWidth="1"/>
    <col min="2" max="4" width="6.6328125" style="3038" customWidth="1"/>
    <col min="5" max="7" width="6.90625" style="3038" customWidth="1"/>
    <col min="8" max="14" width="6.6328125" style="3038" customWidth="1"/>
    <col min="15" max="44" width="3.08984375" style="3038" customWidth="1"/>
    <col min="45" max="47" width="3.90625" style="3038" customWidth="1"/>
    <col min="48" max="53" width="3.08984375" style="3038" customWidth="1"/>
    <col min="54" max="16384" width="9" style="3038"/>
  </cols>
  <sheetData>
    <row r="1" spans="1:40" s="3029" customFormat="1" ht="30" customHeight="1">
      <c r="A1" s="3028" t="s">
        <v>4254</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row>
    <row r="2" spans="1:40" s="3030" customFormat="1" ht="15" customHeight="1" thickBot="1">
      <c r="H2" s="3031" t="s">
        <v>4255</v>
      </c>
    </row>
    <row r="3" spans="1:40" s="3032" customFormat="1" ht="18.75" customHeight="1">
      <c r="A3" s="5896" t="s">
        <v>373</v>
      </c>
      <c r="B3" s="5898" t="s">
        <v>4256</v>
      </c>
      <c r="C3" s="5899"/>
      <c r="D3" s="5900"/>
      <c r="E3" s="5901" t="s">
        <v>4257</v>
      </c>
      <c r="F3" s="5898" t="s">
        <v>4258</v>
      </c>
      <c r="G3" s="5899"/>
      <c r="H3" s="5899"/>
    </row>
    <row r="4" spans="1:40" s="3032" customFormat="1" ht="18.75" customHeight="1">
      <c r="A4" s="5897"/>
      <c r="B4" s="3033" t="s">
        <v>915</v>
      </c>
      <c r="C4" s="3033" t="s">
        <v>379</v>
      </c>
      <c r="D4" s="3033" t="s">
        <v>380</v>
      </c>
      <c r="E4" s="5902"/>
      <c r="F4" s="3033" t="s">
        <v>915</v>
      </c>
      <c r="G4" s="3033" t="s">
        <v>379</v>
      </c>
      <c r="H4" s="3033" t="s">
        <v>380</v>
      </c>
    </row>
    <row r="5" spans="1:40" ht="16.5" customHeight="1">
      <c r="A5" s="3034" t="s">
        <v>3968</v>
      </c>
      <c r="B5" s="3035">
        <v>1997</v>
      </c>
      <c r="C5" s="3036">
        <v>1075</v>
      </c>
      <c r="D5" s="3036">
        <v>921</v>
      </c>
      <c r="E5" s="3037">
        <v>4495</v>
      </c>
      <c r="F5" s="975">
        <v>914</v>
      </c>
      <c r="G5" s="986">
        <v>489</v>
      </c>
      <c r="H5" s="986">
        <v>425</v>
      </c>
    </row>
    <row r="6" spans="1:40" ht="16.5" customHeight="1">
      <c r="A6" s="3039" t="s">
        <v>1468</v>
      </c>
      <c r="B6" s="3035">
        <v>1847</v>
      </c>
      <c r="C6" s="3036">
        <v>961</v>
      </c>
      <c r="D6" s="3036">
        <v>884</v>
      </c>
      <c r="E6" s="3037">
        <v>4982</v>
      </c>
      <c r="F6" s="975">
        <v>848</v>
      </c>
      <c r="G6" s="986">
        <v>472</v>
      </c>
      <c r="H6" s="986">
        <v>375</v>
      </c>
    </row>
    <row r="7" spans="1:40" ht="16.5" customHeight="1">
      <c r="A7" s="3039" t="s">
        <v>322</v>
      </c>
      <c r="B7" s="3035">
        <v>1830</v>
      </c>
      <c r="C7" s="3036">
        <v>935</v>
      </c>
      <c r="D7" s="3036">
        <v>894</v>
      </c>
      <c r="E7" s="3037">
        <v>5019</v>
      </c>
      <c r="F7" s="975">
        <v>821</v>
      </c>
      <c r="G7" s="986">
        <v>433</v>
      </c>
      <c r="H7" s="986">
        <v>388</v>
      </c>
    </row>
    <row r="8" spans="1:40" ht="16.5" customHeight="1">
      <c r="A8" s="3039" t="s">
        <v>4259</v>
      </c>
      <c r="B8" s="3035">
        <v>1747</v>
      </c>
      <c r="C8" s="3036">
        <v>910</v>
      </c>
      <c r="D8" s="3036">
        <v>836</v>
      </c>
      <c r="E8" s="3037">
        <v>4562</v>
      </c>
      <c r="F8" s="975">
        <v>747</v>
      </c>
      <c r="G8" s="986">
        <v>380</v>
      </c>
      <c r="H8" s="986">
        <v>367</v>
      </c>
    </row>
    <row r="9" spans="1:40" ht="16.5" customHeight="1" thickBot="1">
      <c r="A9" s="3040">
        <v>2</v>
      </c>
      <c r="B9" s="3041">
        <v>1899</v>
      </c>
      <c r="C9" s="3042">
        <v>1040</v>
      </c>
      <c r="D9" s="3042">
        <v>859</v>
      </c>
      <c r="E9" s="3043">
        <v>3102</v>
      </c>
      <c r="F9" s="981">
        <v>538</v>
      </c>
      <c r="G9" s="988">
        <v>298</v>
      </c>
      <c r="H9" s="988">
        <v>240</v>
      </c>
    </row>
    <row r="10" spans="1:40" s="3030" customFormat="1" ht="15" customHeight="1">
      <c r="H10" s="3044" t="s">
        <v>4260</v>
      </c>
    </row>
    <row r="11" spans="1:40" s="3030" customFormat="1" ht="15" customHeight="1"/>
    <row r="12" spans="1:40" s="3029" customFormat="1" ht="30" customHeight="1">
      <c r="A12" s="3028" t="s">
        <v>4261</v>
      </c>
      <c r="B12" s="3028"/>
      <c r="C12" s="3028"/>
      <c r="D12" s="3028"/>
      <c r="E12" s="3028"/>
      <c r="F12" s="3028"/>
      <c r="G12" s="3028"/>
      <c r="H12" s="3028"/>
      <c r="I12" s="3028"/>
      <c r="J12" s="3028"/>
      <c r="K12" s="3028"/>
      <c r="L12" s="3028"/>
      <c r="M12" s="3028"/>
      <c r="N12" s="3028"/>
      <c r="O12" s="3028"/>
      <c r="P12" s="3028"/>
      <c r="Q12" s="3028"/>
      <c r="R12" s="3028"/>
      <c r="S12" s="3028"/>
      <c r="T12" s="3028"/>
      <c r="U12" s="3028"/>
      <c r="V12" s="3028"/>
      <c r="W12" s="3028"/>
      <c r="X12" s="3028"/>
      <c r="Y12" s="3028"/>
      <c r="Z12" s="3028"/>
      <c r="AA12" s="3028"/>
      <c r="AB12" s="3028"/>
      <c r="AC12" s="3028"/>
      <c r="AD12" s="3028"/>
      <c r="AE12" s="3028"/>
      <c r="AF12" s="3028"/>
      <c r="AG12" s="3028"/>
      <c r="AH12" s="3028"/>
      <c r="AI12" s="3003"/>
      <c r="AJ12" s="3003"/>
      <c r="AK12" s="3003"/>
      <c r="AL12" s="3003"/>
      <c r="AM12" s="3003"/>
      <c r="AN12" s="3003"/>
    </row>
    <row r="13" spans="1:40" s="3030" customFormat="1" ht="15" customHeight="1" thickBot="1">
      <c r="B13" s="3045"/>
      <c r="C13" s="3045"/>
      <c r="D13" s="3045"/>
      <c r="E13" s="3045"/>
      <c r="F13" s="3045"/>
      <c r="G13" s="3045"/>
      <c r="H13" s="3046"/>
      <c r="I13" s="3046"/>
      <c r="M13" s="3044" t="s">
        <v>4262</v>
      </c>
    </row>
    <row r="14" spans="1:40" ht="18.75" customHeight="1">
      <c r="A14" s="5896" t="s">
        <v>373</v>
      </c>
      <c r="B14" s="5898" t="s">
        <v>4263</v>
      </c>
      <c r="C14" s="5899"/>
      <c r="D14" s="5900"/>
      <c r="E14" s="5898" t="s">
        <v>4264</v>
      </c>
      <c r="F14" s="5899"/>
      <c r="G14" s="5900"/>
      <c r="H14" s="5903" t="s">
        <v>4265</v>
      </c>
      <c r="I14" s="5903"/>
      <c r="J14" s="5903"/>
      <c r="K14" s="5903"/>
      <c r="L14" s="5903"/>
      <c r="M14" s="5898"/>
      <c r="N14" s="3047"/>
    </row>
    <row r="15" spans="1:40" ht="18.75" customHeight="1">
      <c r="A15" s="5897"/>
      <c r="B15" s="3048" t="s">
        <v>915</v>
      </c>
      <c r="C15" s="3048" t="s">
        <v>379</v>
      </c>
      <c r="D15" s="3048" t="s">
        <v>380</v>
      </c>
      <c r="E15" s="3048" t="s">
        <v>915</v>
      </c>
      <c r="F15" s="3048" t="s">
        <v>379</v>
      </c>
      <c r="G15" s="3048" t="s">
        <v>380</v>
      </c>
      <c r="H15" s="5892" t="s">
        <v>915</v>
      </c>
      <c r="I15" s="5892"/>
      <c r="J15" s="5892" t="s">
        <v>379</v>
      </c>
      <c r="K15" s="5892"/>
      <c r="L15" s="5892" t="s">
        <v>380</v>
      </c>
      <c r="M15" s="5893"/>
    </row>
    <row r="16" spans="1:40" ht="16.5" customHeight="1">
      <c r="A16" s="3034" t="s">
        <v>2004</v>
      </c>
      <c r="B16" s="3049">
        <v>586</v>
      </c>
      <c r="C16" s="3050">
        <v>248</v>
      </c>
      <c r="D16" s="3050">
        <v>338</v>
      </c>
      <c r="E16" s="3051">
        <v>2523</v>
      </c>
      <c r="F16" s="3050">
        <v>1163</v>
      </c>
      <c r="G16" s="3050">
        <v>1360</v>
      </c>
      <c r="H16" s="5894">
        <v>284266</v>
      </c>
      <c r="I16" s="5894"/>
      <c r="J16" s="5895">
        <v>144516</v>
      </c>
      <c r="K16" s="5895"/>
      <c r="L16" s="5895">
        <v>139750</v>
      </c>
      <c r="M16" s="5895"/>
    </row>
    <row r="17" spans="1:14" ht="16.5" customHeight="1">
      <c r="A17" s="3039" t="s">
        <v>350</v>
      </c>
      <c r="B17" s="3049">
        <v>543</v>
      </c>
      <c r="C17" s="3050">
        <v>200</v>
      </c>
      <c r="D17" s="3050">
        <v>343</v>
      </c>
      <c r="E17" s="3051">
        <v>2230</v>
      </c>
      <c r="F17" s="3050">
        <v>860</v>
      </c>
      <c r="G17" s="3050">
        <v>1370</v>
      </c>
      <c r="H17" s="5890">
        <v>246423</v>
      </c>
      <c r="I17" s="5890"/>
      <c r="J17" s="5891">
        <v>106633</v>
      </c>
      <c r="K17" s="5891"/>
      <c r="L17" s="5891">
        <v>139790</v>
      </c>
      <c r="M17" s="5891"/>
    </row>
    <row r="18" spans="1:14" ht="16.5" customHeight="1">
      <c r="A18" s="3039" t="s">
        <v>351</v>
      </c>
      <c r="B18" s="3049">
        <v>518</v>
      </c>
      <c r="C18" s="3050">
        <v>197</v>
      </c>
      <c r="D18" s="3050">
        <v>321</v>
      </c>
      <c r="E18" s="3051">
        <v>2095</v>
      </c>
      <c r="F18" s="3050">
        <v>794</v>
      </c>
      <c r="G18" s="3050">
        <v>1301</v>
      </c>
      <c r="H18" s="5890">
        <v>235365</v>
      </c>
      <c r="I18" s="5890"/>
      <c r="J18" s="5891">
        <v>101764</v>
      </c>
      <c r="K18" s="5891"/>
      <c r="L18" s="5891">
        <v>133601</v>
      </c>
      <c r="M18" s="5891"/>
    </row>
    <row r="19" spans="1:14" ht="16.5" customHeight="1">
      <c r="A19" s="3039" t="s">
        <v>4259</v>
      </c>
      <c r="B19" s="3049">
        <v>534</v>
      </c>
      <c r="C19" s="3050">
        <v>209</v>
      </c>
      <c r="D19" s="3050">
        <v>325</v>
      </c>
      <c r="E19" s="3051">
        <v>2257</v>
      </c>
      <c r="F19" s="3050">
        <v>888</v>
      </c>
      <c r="G19" s="3050">
        <v>1369</v>
      </c>
      <c r="H19" s="5890">
        <v>256640</v>
      </c>
      <c r="I19" s="5890"/>
      <c r="J19" s="5891">
        <v>111320</v>
      </c>
      <c r="K19" s="5891"/>
      <c r="L19" s="5891">
        <v>145320</v>
      </c>
      <c r="M19" s="5891"/>
    </row>
    <row r="20" spans="1:14" ht="16.5" customHeight="1" thickBot="1">
      <c r="A20" s="3040">
        <v>2</v>
      </c>
      <c r="B20" s="3052">
        <v>837</v>
      </c>
      <c r="C20" s="3053">
        <v>359</v>
      </c>
      <c r="D20" s="3053">
        <v>478</v>
      </c>
      <c r="E20" s="3054">
        <v>3494</v>
      </c>
      <c r="F20" s="3053">
        <v>1452</v>
      </c>
      <c r="G20" s="3053">
        <v>2042</v>
      </c>
      <c r="H20" s="5888">
        <v>414080</v>
      </c>
      <c r="I20" s="5888"/>
      <c r="J20" s="5889">
        <v>195442</v>
      </c>
      <c r="K20" s="5889"/>
      <c r="L20" s="5889">
        <v>218637</v>
      </c>
      <c r="M20" s="5889"/>
    </row>
    <row r="21" spans="1:14" s="3030" customFormat="1" ht="15" customHeight="1">
      <c r="B21" s="3055"/>
      <c r="C21" s="3055"/>
      <c r="D21" s="3055"/>
      <c r="E21" s="3055"/>
      <c r="F21" s="3055"/>
      <c r="G21" s="3055"/>
      <c r="H21" s="3046"/>
      <c r="I21" s="3046"/>
      <c r="M21" s="3044" t="s">
        <v>4260</v>
      </c>
    </row>
    <row r="22" spans="1:14" s="3030" customFormat="1" ht="15" customHeight="1"/>
    <row r="23" spans="1:14" s="3057" customFormat="1" ht="30" customHeight="1">
      <c r="A23" s="3056" t="s">
        <v>4266</v>
      </c>
      <c r="B23" s="3056"/>
      <c r="C23" s="3056"/>
      <c r="D23" s="3056"/>
      <c r="E23" s="3056"/>
      <c r="F23" s="3056"/>
      <c r="G23" s="3056"/>
      <c r="H23" s="3056"/>
      <c r="I23" s="3056"/>
      <c r="J23" s="3056"/>
      <c r="K23" s="3056"/>
      <c r="L23" s="3056"/>
      <c r="M23" s="3056"/>
    </row>
    <row r="24" spans="1:14" s="3058" customFormat="1" ht="15" customHeight="1" thickBot="1">
      <c r="B24" s="3045"/>
      <c r="C24" s="3045"/>
      <c r="D24" s="3045"/>
      <c r="E24" s="3045"/>
      <c r="F24" s="3045"/>
      <c r="G24" s="3045"/>
      <c r="N24" s="3059" t="s">
        <v>4267</v>
      </c>
    </row>
    <row r="25" spans="1:14" s="3065" customFormat="1" ht="18.75" customHeight="1">
      <c r="A25" s="3060" t="s">
        <v>4268</v>
      </c>
      <c r="B25" s="3061" t="s">
        <v>1454</v>
      </c>
      <c r="C25" s="3062" t="s">
        <v>4269</v>
      </c>
      <c r="D25" s="3063" t="s">
        <v>4270</v>
      </c>
      <c r="E25" s="3061" t="s">
        <v>4271</v>
      </c>
      <c r="F25" s="3061" t="s">
        <v>4272</v>
      </c>
      <c r="G25" s="3061" t="s">
        <v>4273</v>
      </c>
      <c r="H25" s="3064" t="s">
        <v>4274</v>
      </c>
      <c r="I25" s="3061" t="s">
        <v>4275</v>
      </c>
      <c r="J25" s="3061" t="s">
        <v>4276</v>
      </c>
      <c r="K25" s="3061" t="s">
        <v>4277</v>
      </c>
      <c r="L25" s="3062" t="s">
        <v>4278</v>
      </c>
      <c r="M25" s="3061" t="s">
        <v>4279</v>
      </c>
      <c r="N25" s="3064" t="s">
        <v>4280</v>
      </c>
    </row>
    <row r="26" spans="1:14" s="3065" customFormat="1" ht="31.5" customHeight="1">
      <c r="A26" s="3066" t="s">
        <v>4281</v>
      </c>
      <c r="B26" s="3067">
        <f>SUM(C26:N26)</f>
        <v>918</v>
      </c>
      <c r="C26" s="3068">
        <v>92</v>
      </c>
      <c r="D26" s="3068">
        <v>60</v>
      </c>
      <c r="E26" s="3068">
        <v>90</v>
      </c>
      <c r="F26" s="3068">
        <v>88</v>
      </c>
      <c r="G26" s="3068">
        <v>67</v>
      </c>
      <c r="H26" s="3068">
        <v>86</v>
      </c>
      <c r="I26" s="3068">
        <v>73</v>
      </c>
      <c r="J26" s="3068">
        <v>46</v>
      </c>
      <c r="K26" s="3068">
        <v>67</v>
      </c>
      <c r="L26" s="3068">
        <v>107</v>
      </c>
      <c r="M26" s="3068">
        <v>53</v>
      </c>
      <c r="N26" s="3068">
        <v>89</v>
      </c>
    </row>
    <row r="27" spans="1:14" s="3065" customFormat="1" ht="31.5" customHeight="1">
      <c r="A27" s="3069" t="s">
        <v>4282</v>
      </c>
      <c r="B27" s="3067">
        <f t="shared" ref="B27:B28" si="0">SUM(C27:N27)</f>
        <v>803</v>
      </c>
      <c r="C27" s="3070">
        <v>63</v>
      </c>
      <c r="D27" s="3070">
        <v>42</v>
      </c>
      <c r="E27" s="3070">
        <v>64</v>
      </c>
      <c r="F27" s="3070">
        <v>73</v>
      </c>
      <c r="G27" s="3070">
        <v>57</v>
      </c>
      <c r="H27" s="3070">
        <v>90</v>
      </c>
      <c r="I27" s="3070">
        <v>80</v>
      </c>
      <c r="J27" s="3070">
        <v>55</v>
      </c>
      <c r="K27" s="3070">
        <v>51</v>
      </c>
      <c r="L27" s="3070">
        <v>72</v>
      </c>
      <c r="M27" s="3070">
        <v>76</v>
      </c>
      <c r="N27" s="3070">
        <v>80</v>
      </c>
    </row>
    <row r="28" spans="1:14" s="3065" customFormat="1" ht="31.5" customHeight="1" thickBot="1">
      <c r="A28" s="3071" t="s">
        <v>4283</v>
      </c>
      <c r="B28" s="3072">
        <f t="shared" si="0"/>
        <v>232</v>
      </c>
      <c r="C28" s="3073">
        <v>22</v>
      </c>
      <c r="D28" s="3073">
        <v>12</v>
      </c>
      <c r="E28" s="3073">
        <v>12</v>
      </c>
      <c r="F28" s="3073">
        <v>22</v>
      </c>
      <c r="G28" s="3073">
        <v>10</v>
      </c>
      <c r="H28" s="3073">
        <v>18</v>
      </c>
      <c r="I28" s="3073">
        <v>25</v>
      </c>
      <c r="J28" s="3073">
        <v>23</v>
      </c>
      <c r="K28" s="3073">
        <v>21</v>
      </c>
      <c r="L28" s="3073">
        <v>21</v>
      </c>
      <c r="M28" s="3073">
        <v>25</v>
      </c>
      <c r="N28" s="3073">
        <v>21</v>
      </c>
    </row>
    <row r="29" spans="1:14" s="3058" customFormat="1" ht="15" customHeight="1">
      <c r="B29" s="3046"/>
      <c r="C29" s="3046"/>
      <c r="D29" s="3046"/>
      <c r="E29" s="3046"/>
      <c r="F29" s="3046"/>
      <c r="G29" s="3074"/>
      <c r="I29" s="3046"/>
      <c r="J29" s="3046"/>
      <c r="K29" s="3046"/>
      <c r="L29" s="3046"/>
      <c r="M29" s="3046"/>
      <c r="N29" s="3074" t="s">
        <v>4260</v>
      </c>
    </row>
    <row r="36" spans="31:33">
      <c r="AE36" s="3075"/>
      <c r="AF36" s="3075"/>
      <c r="AG36" s="3075"/>
    </row>
  </sheetData>
  <mergeCells count="26">
    <mergeCell ref="A3:A4"/>
    <mergeCell ref="B3:D3"/>
    <mergeCell ref="E3:E4"/>
    <mergeCell ref="F3:H3"/>
    <mergeCell ref="A14:A15"/>
    <mergeCell ref="B14:D14"/>
    <mergeCell ref="E14:G14"/>
    <mergeCell ref="H14:M14"/>
    <mergeCell ref="H15:I15"/>
    <mergeCell ref="J15:K15"/>
    <mergeCell ref="L15:M15"/>
    <mergeCell ref="H16:I16"/>
    <mergeCell ref="J16:K16"/>
    <mergeCell ref="L16:M16"/>
    <mergeCell ref="H17:I17"/>
    <mergeCell ref="J17:K17"/>
    <mergeCell ref="L17:M17"/>
    <mergeCell ref="H20:I20"/>
    <mergeCell ref="J20:K20"/>
    <mergeCell ref="L20:M20"/>
    <mergeCell ref="H18:I18"/>
    <mergeCell ref="J18:K18"/>
    <mergeCell ref="L18:M18"/>
    <mergeCell ref="H19:I19"/>
    <mergeCell ref="J19:K19"/>
    <mergeCell ref="L19:M19"/>
  </mergeCells>
  <phoneticPr fontId="2"/>
  <printOptions horizontalCentered="1"/>
  <pageMargins left="0.39370078740157483" right="0.39370078740157483" top="0.59055118110236227" bottom="0.59055118110236227" header="0.11811023622047245" footer="0.11811023622047245"/>
  <pageSetup paperSize="9" firstPageNumber="113" fitToWidth="0" orientation="portrait" r:id="rId1"/>
  <headerFooter alignWithMargins="0">
    <oddFooter>&amp;C&amp;"ＭＳ 明朝,標準"&amp;10&amp;P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F9D98-D8A2-41F7-91C0-57BF6AE67098}">
  <dimension ref="A1:J28"/>
  <sheetViews>
    <sheetView view="pageBreakPreview" zoomScaleNormal="100" zoomScaleSheetLayoutView="100" workbookViewId="0">
      <selection activeCell="I15" sqref="I15"/>
    </sheetView>
  </sheetViews>
  <sheetFormatPr defaultColWidth="9" defaultRowHeight="13"/>
  <cols>
    <col min="1" max="1" width="8.90625" style="3112" customWidth="1"/>
    <col min="2" max="2" width="11.6328125" style="3112" bestFit="1" customWidth="1"/>
    <col min="3" max="10" width="9.453125" style="3112" customWidth="1"/>
    <col min="11" max="16384" width="9" style="3112"/>
  </cols>
  <sheetData>
    <row r="1" spans="1:10" s="3077" customFormat="1" ht="30" customHeight="1">
      <c r="A1" s="3076" t="s">
        <v>4284</v>
      </c>
      <c r="B1" s="3076"/>
      <c r="C1" s="3076"/>
      <c r="D1" s="3076"/>
      <c r="E1" s="3076"/>
      <c r="F1" s="3076"/>
      <c r="G1" s="3076"/>
      <c r="H1" s="3076"/>
      <c r="I1" s="3076"/>
      <c r="J1" s="3076"/>
    </row>
    <row r="2" spans="1:10" s="3078" customFormat="1" ht="15" customHeight="1" thickBot="1">
      <c r="B2" s="2982"/>
      <c r="C2" s="2982"/>
      <c r="D2" s="2982"/>
      <c r="E2" s="2982"/>
      <c r="F2" s="2982"/>
      <c r="G2" s="932" t="s">
        <v>4285</v>
      </c>
      <c r="H2" s="1591"/>
      <c r="I2" s="1591"/>
      <c r="J2" s="1591"/>
    </row>
    <row r="3" spans="1:10" s="3082" customFormat="1" ht="24.65" customHeight="1">
      <c r="A3" s="3079"/>
      <c r="B3" s="3080" t="s">
        <v>4286</v>
      </c>
      <c r="C3" s="5917" t="s">
        <v>4287</v>
      </c>
      <c r="D3" s="5917" t="s">
        <v>4288</v>
      </c>
      <c r="E3" s="5917" t="s">
        <v>4289</v>
      </c>
      <c r="F3" s="5917" t="s">
        <v>4290</v>
      </c>
      <c r="G3" s="5919" t="s">
        <v>4291</v>
      </c>
      <c r="H3" s="3081"/>
      <c r="I3" s="3081"/>
      <c r="J3" s="3081"/>
    </row>
    <row r="4" spans="1:10" s="3082" customFormat="1" ht="24.65" customHeight="1">
      <c r="A4" s="3083" t="s">
        <v>4292</v>
      </c>
      <c r="B4" s="3084"/>
      <c r="C4" s="5918"/>
      <c r="D4" s="5918"/>
      <c r="E4" s="5918"/>
      <c r="F4" s="5918"/>
      <c r="G4" s="5920"/>
      <c r="H4" s="3085"/>
      <c r="I4" s="3085"/>
      <c r="J4" s="3085"/>
    </row>
    <row r="5" spans="1:10" s="3082" customFormat="1" ht="16.5" customHeight="1">
      <c r="A5" s="5921" t="s">
        <v>915</v>
      </c>
      <c r="B5" s="5922"/>
      <c r="C5" s="3086">
        <f>SUM(C6:C11)</f>
        <v>51</v>
      </c>
      <c r="D5" s="3087">
        <f>SUM(D6:D11)</f>
        <v>7896</v>
      </c>
      <c r="E5" s="3087">
        <f>SUM(E6:E11)</f>
        <v>7474.5</v>
      </c>
      <c r="F5" s="3088">
        <f>SUM(F6:F11)</f>
        <v>159.5</v>
      </c>
      <c r="G5" s="3089">
        <f>F5/E5*100</f>
        <v>2.1339220014716704</v>
      </c>
      <c r="H5" s="3090"/>
      <c r="I5" s="3090"/>
      <c r="J5" s="3090"/>
    </row>
    <row r="6" spans="1:10" s="3082" customFormat="1" ht="16.5" customHeight="1">
      <c r="A6" s="5911" t="s">
        <v>4293</v>
      </c>
      <c r="B6" s="5912"/>
      <c r="C6" s="3091">
        <v>9</v>
      </c>
      <c r="D6" s="3092">
        <v>832</v>
      </c>
      <c r="E6" s="3092">
        <v>832</v>
      </c>
      <c r="F6" s="3093">
        <v>13</v>
      </c>
      <c r="G6" s="3094">
        <f t="shared" ref="G6:G11" si="0">F6/E6*100</f>
        <v>1.5625</v>
      </c>
      <c r="H6" s="3090"/>
      <c r="I6" s="3090"/>
      <c r="J6" s="3090"/>
    </row>
    <row r="7" spans="1:10" s="3082" customFormat="1" ht="16.5" customHeight="1">
      <c r="A7" s="5911" t="s">
        <v>4294</v>
      </c>
      <c r="B7" s="5912"/>
      <c r="C7" s="3091">
        <v>1</v>
      </c>
      <c r="D7" s="3092">
        <v>53</v>
      </c>
      <c r="E7" s="3092">
        <v>53</v>
      </c>
      <c r="F7" s="3093">
        <v>1</v>
      </c>
      <c r="G7" s="3094">
        <f t="shared" si="0"/>
        <v>1.8867924528301887</v>
      </c>
      <c r="H7" s="3090"/>
      <c r="I7" s="3090"/>
      <c r="J7" s="3090"/>
    </row>
    <row r="8" spans="1:10" s="3082" customFormat="1" ht="16.5" customHeight="1">
      <c r="A8" s="5913" t="s">
        <v>4295</v>
      </c>
      <c r="B8" s="5914"/>
      <c r="C8" s="3095">
        <v>7</v>
      </c>
      <c r="D8" s="3096">
        <v>1887.5</v>
      </c>
      <c r="E8" s="3096">
        <v>1887.5</v>
      </c>
      <c r="F8" s="3097">
        <v>34.5</v>
      </c>
      <c r="G8" s="3098">
        <f t="shared" si="0"/>
        <v>1.8278145695364238</v>
      </c>
      <c r="H8" s="3099"/>
      <c r="I8" s="3099"/>
      <c r="J8" s="3099"/>
    </row>
    <row r="9" spans="1:10" s="3082" customFormat="1" ht="16.5" customHeight="1">
      <c r="A9" s="5911" t="s">
        <v>4296</v>
      </c>
      <c r="B9" s="5912"/>
      <c r="C9" s="3091">
        <v>2</v>
      </c>
      <c r="D9" s="3092">
        <v>116</v>
      </c>
      <c r="E9" s="3092">
        <v>116</v>
      </c>
      <c r="F9" s="3093">
        <v>2</v>
      </c>
      <c r="G9" s="3094">
        <f t="shared" si="0"/>
        <v>1.7241379310344827</v>
      </c>
      <c r="H9" s="3090"/>
      <c r="I9" s="3090"/>
      <c r="J9" s="3090"/>
    </row>
    <row r="10" spans="1:10" s="3082" customFormat="1" ht="16.5" customHeight="1">
      <c r="A10" s="5913" t="s">
        <v>4297</v>
      </c>
      <c r="B10" s="5914"/>
      <c r="C10" s="3095">
        <v>12</v>
      </c>
      <c r="D10" s="3096">
        <v>1497.5</v>
      </c>
      <c r="E10" s="3096">
        <v>1497.5</v>
      </c>
      <c r="F10" s="3097">
        <v>34</v>
      </c>
      <c r="G10" s="3098">
        <f t="shared" si="0"/>
        <v>2.2704507512520866</v>
      </c>
      <c r="H10" s="3099"/>
      <c r="I10" s="3099"/>
      <c r="J10" s="3099"/>
    </row>
    <row r="11" spans="1:10" s="3082" customFormat="1" ht="16.5" customHeight="1" thickBot="1">
      <c r="A11" s="5915" t="s">
        <v>483</v>
      </c>
      <c r="B11" s="5916"/>
      <c r="C11" s="3100">
        <v>20</v>
      </c>
      <c r="D11" s="3101">
        <v>3510</v>
      </c>
      <c r="E11" s="3101">
        <v>3088.5</v>
      </c>
      <c r="F11" s="3102">
        <v>75</v>
      </c>
      <c r="G11" s="3103">
        <f t="shared" si="0"/>
        <v>2.4283632831471591</v>
      </c>
      <c r="H11" s="3090"/>
      <c r="I11" s="3090"/>
      <c r="J11" s="3090"/>
    </row>
    <row r="12" spans="1:10" s="3078" customFormat="1" ht="15" customHeight="1">
      <c r="B12" s="3104"/>
      <c r="C12" s="3104"/>
      <c r="D12" s="3104"/>
      <c r="E12" s="3104"/>
      <c r="F12" s="3104"/>
      <c r="G12" s="3105" t="s">
        <v>4298</v>
      </c>
      <c r="H12" s="3106"/>
      <c r="I12" s="3106"/>
      <c r="J12" s="3106"/>
    </row>
    <row r="13" spans="1:10" s="3078" customFormat="1" ht="15" customHeight="1">
      <c r="B13" s="3106"/>
      <c r="C13" s="3106"/>
      <c r="D13" s="3106"/>
      <c r="E13" s="3106"/>
      <c r="F13" s="3106"/>
      <c r="G13" s="3106"/>
      <c r="H13" s="3106"/>
      <c r="I13" s="3106"/>
      <c r="J13" s="3106"/>
    </row>
    <row r="14" spans="1:10" s="3108" customFormat="1" ht="30" customHeight="1">
      <c r="A14" s="3107" t="s">
        <v>4299</v>
      </c>
      <c r="B14" s="3107"/>
      <c r="C14" s="3107"/>
      <c r="D14" s="3107"/>
      <c r="E14" s="3107"/>
      <c r="F14" s="3107"/>
      <c r="G14" s="3107"/>
      <c r="H14" s="3107"/>
      <c r="I14" s="3107"/>
      <c r="J14" s="3107"/>
    </row>
    <row r="15" spans="1:10" s="3109" customFormat="1" ht="15" customHeight="1" thickBot="1">
      <c r="B15" s="1591"/>
      <c r="C15" s="1591"/>
      <c r="D15" s="1591"/>
      <c r="E15" s="1543" t="s">
        <v>4300</v>
      </c>
      <c r="F15" s="1591"/>
      <c r="G15" s="1591"/>
      <c r="H15" s="1591"/>
      <c r="I15" s="1591"/>
    </row>
    <row r="16" spans="1:10" ht="18.75" customHeight="1">
      <c r="A16" s="5904" t="s">
        <v>4301</v>
      </c>
      <c r="B16" s="5906" t="s">
        <v>4302</v>
      </c>
      <c r="C16" s="5907"/>
      <c r="D16" s="5907" t="s">
        <v>4303</v>
      </c>
      <c r="E16" s="5909" t="s">
        <v>4304</v>
      </c>
      <c r="F16" s="3110"/>
      <c r="G16" s="3111"/>
      <c r="H16" s="3111"/>
      <c r="I16" s="3111"/>
      <c r="J16" s="3111"/>
    </row>
    <row r="17" spans="1:10" ht="18.75" customHeight="1">
      <c r="A17" s="5905"/>
      <c r="B17" s="3113"/>
      <c r="C17" s="3114" t="s">
        <v>4305</v>
      </c>
      <c r="D17" s="5908"/>
      <c r="E17" s="5910"/>
      <c r="F17" s="3111"/>
      <c r="G17" s="3111"/>
      <c r="H17" s="3111"/>
      <c r="I17" s="3111"/>
      <c r="J17" s="3111"/>
    </row>
    <row r="18" spans="1:10" ht="16.5" customHeight="1" thickBot="1">
      <c r="A18" s="3115" t="s">
        <v>4306</v>
      </c>
      <c r="B18" s="3116">
        <v>29</v>
      </c>
      <c r="C18" s="3117">
        <v>8</v>
      </c>
      <c r="D18" s="3116">
        <v>9</v>
      </c>
      <c r="E18" s="3116">
        <v>39</v>
      </c>
      <c r="F18" s="3111"/>
      <c r="G18" s="3111"/>
      <c r="H18" s="3111"/>
      <c r="I18" s="3111"/>
      <c r="J18" s="3111"/>
    </row>
    <row r="19" spans="1:10" s="3109" customFormat="1" ht="15" customHeight="1">
      <c r="A19" s="3118"/>
      <c r="B19" s="3118"/>
      <c r="C19" s="3119"/>
      <c r="D19" s="3119"/>
      <c r="E19" s="1543" t="s">
        <v>4298</v>
      </c>
      <c r="F19" s="3119"/>
      <c r="G19" s="3119"/>
      <c r="H19" s="3119"/>
      <c r="I19" s="3119"/>
    </row>
    <row r="22" spans="1:10" ht="20.75" customHeight="1"/>
    <row r="28" spans="1:10">
      <c r="C28" s="3120"/>
    </row>
  </sheetData>
  <mergeCells count="16">
    <mergeCell ref="A5:B5"/>
    <mergeCell ref="C3:C4"/>
    <mergeCell ref="D3:D4"/>
    <mergeCell ref="E3:E4"/>
    <mergeCell ref="F3:F4"/>
    <mergeCell ref="G3:G4"/>
    <mergeCell ref="A16:A17"/>
    <mergeCell ref="B16:C16"/>
    <mergeCell ref="D16:D17"/>
    <mergeCell ref="E16:E17"/>
    <mergeCell ref="A6:B6"/>
    <mergeCell ref="A7:B7"/>
    <mergeCell ref="A8:B8"/>
    <mergeCell ref="A9:B9"/>
    <mergeCell ref="A10:B10"/>
    <mergeCell ref="A11:B11"/>
  </mergeCells>
  <phoneticPr fontId="2"/>
  <printOptions horizontalCentered="1"/>
  <pageMargins left="0.39370078740157483" right="0.39370078740157483" top="0.59055118110236227" bottom="0.59055118110236227" header="0.11811023622047245" footer="0.11811023622047245"/>
  <pageSetup paperSize="9" firstPageNumber="114" orientation="portrait" r:id="rId1"/>
  <headerFooter alignWithMargins="0">
    <oddFooter>&amp;C&amp;"ＭＳ 明朝,標準"&amp;10&amp;P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3AF77-5FC8-402F-B473-9A334C40233A}">
  <dimension ref="A1:O34"/>
  <sheetViews>
    <sheetView view="pageBreakPreview" topLeftCell="A19" zoomScaleNormal="100" zoomScaleSheetLayoutView="100" workbookViewId="0">
      <selection activeCell="K30" sqref="K30"/>
    </sheetView>
  </sheetViews>
  <sheetFormatPr defaultColWidth="9" defaultRowHeight="13"/>
  <cols>
    <col min="1" max="2" width="4.81640625" style="3126" customWidth="1"/>
    <col min="3" max="12" width="8.36328125" style="3126" customWidth="1"/>
    <col min="13" max="16384" width="9" style="3126"/>
  </cols>
  <sheetData>
    <row r="1" spans="1:15" s="3122" customFormat="1" ht="30" customHeight="1">
      <c r="A1" s="3121" t="s">
        <v>4307</v>
      </c>
      <c r="B1" s="3121"/>
      <c r="C1" s="3121"/>
      <c r="D1" s="3121"/>
      <c r="E1" s="3121"/>
      <c r="F1" s="3121"/>
      <c r="G1" s="3121"/>
      <c r="H1" s="3121"/>
      <c r="I1" s="3121"/>
      <c r="J1" s="3121"/>
      <c r="K1" s="3121"/>
      <c r="L1" s="3121"/>
    </row>
    <row r="2" spans="1:15" s="3123" customFormat="1" ht="15" customHeight="1" thickBot="1">
      <c r="M2" s="3124"/>
      <c r="N2" s="3124"/>
      <c r="O2" s="3124"/>
    </row>
    <row r="3" spans="1:15" ht="18.75" customHeight="1">
      <c r="A3" s="5923" t="s">
        <v>373</v>
      </c>
      <c r="B3" s="5924"/>
      <c r="C3" s="5936" t="s">
        <v>838</v>
      </c>
      <c r="D3" s="5936"/>
      <c r="E3" s="5935" t="s">
        <v>4308</v>
      </c>
      <c r="F3" s="5935"/>
      <c r="G3" s="5935" t="s">
        <v>4309</v>
      </c>
      <c r="H3" s="5935"/>
      <c r="I3" s="5935" t="s">
        <v>4310</v>
      </c>
      <c r="J3" s="5935"/>
      <c r="K3" s="5935" t="s">
        <v>4311</v>
      </c>
      <c r="L3" s="5933"/>
      <c r="M3" s="3125"/>
    </row>
    <row r="4" spans="1:15" ht="37.65" customHeight="1">
      <c r="A4" s="5925"/>
      <c r="B4" s="5926"/>
      <c r="C4" s="3127" t="s">
        <v>4312</v>
      </c>
      <c r="D4" s="3128" t="s">
        <v>4313</v>
      </c>
      <c r="E4" s="3127" t="s">
        <v>4312</v>
      </c>
      <c r="F4" s="3128" t="s">
        <v>4313</v>
      </c>
      <c r="G4" s="3127" t="s">
        <v>4312</v>
      </c>
      <c r="H4" s="3128" t="s">
        <v>4313</v>
      </c>
      <c r="I4" s="3127" t="s">
        <v>4312</v>
      </c>
      <c r="J4" s="3128" t="s">
        <v>4313</v>
      </c>
      <c r="K4" s="3127" t="s">
        <v>4312</v>
      </c>
      <c r="L4" s="3129" t="s">
        <v>4313</v>
      </c>
      <c r="M4" s="3125"/>
    </row>
    <row r="5" spans="1:15" ht="16.5" customHeight="1">
      <c r="A5" s="2046" t="s">
        <v>4314</v>
      </c>
      <c r="B5" s="2047"/>
      <c r="C5" s="3130">
        <v>4552</v>
      </c>
      <c r="D5" s="3131">
        <v>151</v>
      </c>
      <c r="E5" s="3132">
        <v>17</v>
      </c>
      <c r="F5" s="3132">
        <v>3</v>
      </c>
      <c r="G5" s="3132" t="s">
        <v>356</v>
      </c>
      <c r="H5" s="3132" t="s">
        <v>356</v>
      </c>
      <c r="I5" s="3132">
        <v>1250</v>
      </c>
      <c r="J5" s="3132">
        <v>3</v>
      </c>
      <c r="K5" s="3132">
        <v>912</v>
      </c>
      <c r="L5" s="3132">
        <v>47</v>
      </c>
    </row>
    <row r="6" spans="1:15" ht="16.5" customHeight="1">
      <c r="A6" s="3133"/>
      <c r="B6" s="3134" t="s">
        <v>1468</v>
      </c>
      <c r="C6" s="3135">
        <v>4803</v>
      </c>
      <c r="D6" s="3136">
        <v>179</v>
      </c>
      <c r="E6" s="3137">
        <v>36</v>
      </c>
      <c r="F6" s="3137">
        <v>0</v>
      </c>
      <c r="G6" s="3137" t="s">
        <v>356</v>
      </c>
      <c r="H6" s="3137" t="s">
        <v>356</v>
      </c>
      <c r="I6" s="3137">
        <v>1311</v>
      </c>
      <c r="J6" s="3137">
        <v>1</v>
      </c>
      <c r="K6" s="3137">
        <v>938</v>
      </c>
      <c r="L6" s="3137">
        <v>86</v>
      </c>
    </row>
    <row r="7" spans="1:15" ht="16.5" customHeight="1">
      <c r="A7" s="3133"/>
      <c r="B7" s="3134" t="s">
        <v>322</v>
      </c>
      <c r="C7" s="3135">
        <v>4933</v>
      </c>
      <c r="D7" s="3136">
        <v>85</v>
      </c>
      <c r="E7" s="3137">
        <v>22</v>
      </c>
      <c r="F7" s="3137">
        <v>6</v>
      </c>
      <c r="G7" s="3137" t="s">
        <v>356</v>
      </c>
      <c r="H7" s="3137" t="s">
        <v>356</v>
      </c>
      <c r="I7" s="3137">
        <v>1330</v>
      </c>
      <c r="J7" s="3137" t="s">
        <v>356</v>
      </c>
      <c r="K7" s="3137">
        <v>1047</v>
      </c>
      <c r="L7" s="3137">
        <v>28</v>
      </c>
    </row>
    <row r="8" spans="1:15" ht="16.5" customHeight="1">
      <c r="A8" s="1392" t="s">
        <v>2006</v>
      </c>
      <c r="B8" s="1393"/>
      <c r="C8" s="3135">
        <v>4487</v>
      </c>
      <c r="D8" s="3136">
        <v>75</v>
      </c>
      <c r="E8" s="3137">
        <v>14</v>
      </c>
      <c r="F8" s="3137">
        <v>1</v>
      </c>
      <c r="G8" s="3137" t="s">
        <v>356</v>
      </c>
      <c r="H8" s="3137" t="s">
        <v>356</v>
      </c>
      <c r="I8" s="3137">
        <v>1180</v>
      </c>
      <c r="J8" s="3137" t="s">
        <v>356</v>
      </c>
      <c r="K8" s="3137">
        <v>838</v>
      </c>
      <c r="L8" s="3137">
        <v>12</v>
      </c>
    </row>
    <row r="9" spans="1:15" ht="16.5" customHeight="1" thickBot="1">
      <c r="A9" s="3138"/>
      <c r="B9" s="3139" t="s">
        <v>1469</v>
      </c>
      <c r="C9" s="3140">
        <v>3041</v>
      </c>
      <c r="D9" s="3141">
        <v>61</v>
      </c>
      <c r="E9" s="3142">
        <v>15</v>
      </c>
      <c r="F9" s="3142" t="s">
        <v>356</v>
      </c>
      <c r="G9" s="3142" t="s">
        <v>356</v>
      </c>
      <c r="H9" s="3142" t="s">
        <v>356</v>
      </c>
      <c r="I9" s="3142">
        <v>709</v>
      </c>
      <c r="J9" s="3142">
        <v>6</v>
      </c>
      <c r="K9" s="3142">
        <v>473</v>
      </c>
      <c r="L9" s="3142">
        <v>8</v>
      </c>
    </row>
    <row r="10" spans="1:15" ht="15" customHeight="1" thickBot="1">
      <c r="C10" s="3143"/>
      <c r="D10" s="3143"/>
      <c r="E10" s="3143"/>
      <c r="F10" s="3143"/>
      <c r="G10" s="3143"/>
      <c r="H10" s="3143"/>
      <c r="I10" s="3143"/>
      <c r="J10" s="3143"/>
      <c r="K10" s="3125"/>
      <c r="L10" s="3125"/>
    </row>
    <row r="11" spans="1:15" ht="18.75" customHeight="1">
      <c r="A11" s="5923" t="s">
        <v>373</v>
      </c>
      <c r="B11" s="5924"/>
      <c r="C11" s="5931" t="s">
        <v>4315</v>
      </c>
      <c r="D11" s="5932"/>
      <c r="E11" s="5933" t="s">
        <v>4316</v>
      </c>
      <c r="F11" s="5934"/>
      <c r="G11" s="5933" t="s">
        <v>4317</v>
      </c>
      <c r="H11" s="5934"/>
      <c r="I11" s="5933" t="s">
        <v>4296</v>
      </c>
      <c r="J11" s="5934"/>
      <c r="K11" s="5935" t="s">
        <v>1842</v>
      </c>
      <c r="L11" s="5933"/>
    </row>
    <row r="12" spans="1:15" ht="37.65" customHeight="1">
      <c r="A12" s="5925"/>
      <c r="B12" s="5926"/>
      <c r="C12" s="3127" t="s">
        <v>4312</v>
      </c>
      <c r="D12" s="3128" t="s">
        <v>4313</v>
      </c>
      <c r="E12" s="3127" t="s">
        <v>4312</v>
      </c>
      <c r="F12" s="3128" t="s">
        <v>4313</v>
      </c>
      <c r="G12" s="3127" t="s">
        <v>4312</v>
      </c>
      <c r="H12" s="3128" t="s">
        <v>4313</v>
      </c>
      <c r="I12" s="3127" t="s">
        <v>4312</v>
      </c>
      <c r="J12" s="3128" t="s">
        <v>4313</v>
      </c>
      <c r="K12" s="3127" t="s">
        <v>4312</v>
      </c>
      <c r="L12" s="3129" t="s">
        <v>4313</v>
      </c>
    </row>
    <row r="13" spans="1:15" ht="16.5" customHeight="1">
      <c r="A13" s="2046" t="s">
        <v>4314</v>
      </c>
      <c r="B13" s="2047"/>
      <c r="C13" s="3132">
        <v>1</v>
      </c>
      <c r="D13" s="3132" t="s">
        <v>356</v>
      </c>
      <c r="E13" s="3132">
        <v>5</v>
      </c>
      <c r="F13" s="3132" t="s">
        <v>356</v>
      </c>
      <c r="G13" s="3132">
        <v>280</v>
      </c>
      <c r="H13" s="3132">
        <v>2</v>
      </c>
      <c r="I13" s="3132">
        <v>204</v>
      </c>
      <c r="J13" s="3132">
        <v>3</v>
      </c>
      <c r="K13" s="3144">
        <v>1</v>
      </c>
      <c r="L13" s="3132" t="s">
        <v>356</v>
      </c>
    </row>
    <row r="14" spans="1:15" ht="16.5" customHeight="1">
      <c r="A14" s="3133"/>
      <c r="B14" s="3134" t="s">
        <v>1468</v>
      </c>
      <c r="C14" s="3137">
        <v>1</v>
      </c>
      <c r="D14" s="3137" t="s">
        <v>356</v>
      </c>
      <c r="E14" s="3137">
        <v>8</v>
      </c>
      <c r="F14" s="3137" t="s">
        <v>356</v>
      </c>
      <c r="G14" s="3137">
        <v>323</v>
      </c>
      <c r="H14" s="3137" t="s">
        <v>356</v>
      </c>
      <c r="I14" s="3137">
        <v>197</v>
      </c>
      <c r="J14" s="3137">
        <v>8</v>
      </c>
      <c r="K14" s="3145" t="s">
        <v>356</v>
      </c>
      <c r="L14" s="3137" t="s">
        <v>356</v>
      </c>
    </row>
    <row r="15" spans="1:15" ht="16.5" customHeight="1">
      <c r="A15" s="3133"/>
      <c r="B15" s="3134" t="s">
        <v>322</v>
      </c>
      <c r="C15" s="3137" t="s">
        <v>356</v>
      </c>
      <c r="D15" s="3137" t="s">
        <v>356</v>
      </c>
      <c r="E15" s="3137">
        <v>23</v>
      </c>
      <c r="F15" s="3137" t="s">
        <v>356</v>
      </c>
      <c r="G15" s="3137">
        <v>256</v>
      </c>
      <c r="H15" s="3137" t="s">
        <v>356</v>
      </c>
      <c r="I15" s="3137">
        <v>263</v>
      </c>
      <c r="J15" s="3137">
        <v>6</v>
      </c>
      <c r="K15" s="3145" t="s">
        <v>356</v>
      </c>
      <c r="L15" s="3137" t="s">
        <v>356</v>
      </c>
    </row>
    <row r="16" spans="1:15" ht="16.5" customHeight="1">
      <c r="A16" s="1392" t="s">
        <v>2006</v>
      </c>
      <c r="B16" s="1393"/>
      <c r="C16" s="3137" t="s">
        <v>356</v>
      </c>
      <c r="D16" s="3137" t="s">
        <v>356</v>
      </c>
      <c r="E16" s="3137">
        <v>1</v>
      </c>
      <c r="F16" s="3137" t="s">
        <v>356</v>
      </c>
      <c r="G16" s="3137">
        <v>242</v>
      </c>
      <c r="H16" s="3137" t="s">
        <v>356</v>
      </c>
      <c r="I16" s="3137">
        <v>287</v>
      </c>
      <c r="J16" s="3137">
        <v>10</v>
      </c>
      <c r="K16" s="3145" t="s">
        <v>356</v>
      </c>
      <c r="L16" s="3137" t="s">
        <v>356</v>
      </c>
    </row>
    <row r="17" spans="1:12" ht="16.5" customHeight="1" thickBot="1">
      <c r="A17" s="3138"/>
      <c r="B17" s="3139" t="s">
        <v>1469</v>
      </c>
      <c r="C17" s="3146" t="s">
        <v>356</v>
      </c>
      <c r="D17" s="3142" t="s">
        <v>356</v>
      </c>
      <c r="E17" s="3147">
        <v>4</v>
      </c>
      <c r="F17" s="3142" t="s">
        <v>356</v>
      </c>
      <c r="G17" s="3147">
        <v>149</v>
      </c>
      <c r="H17" s="3142" t="s">
        <v>356</v>
      </c>
      <c r="I17" s="3147">
        <v>214</v>
      </c>
      <c r="J17" s="3147">
        <v>5</v>
      </c>
      <c r="K17" s="3142" t="s">
        <v>356</v>
      </c>
      <c r="L17" s="3142" t="s">
        <v>356</v>
      </c>
    </row>
    <row r="18" spans="1:12" ht="15" customHeight="1" thickBot="1">
      <c r="C18" s="3143"/>
      <c r="D18" s="3143"/>
      <c r="E18" s="3143"/>
      <c r="F18" s="3143"/>
      <c r="G18" s="3143"/>
      <c r="H18" s="3143"/>
      <c r="I18" s="3143"/>
      <c r="J18" s="3143"/>
      <c r="K18" s="3125"/>
      <c r="L18" s="3125"/>
    </row>
    <row r="19" spans="1:12" ht="18.75" customHeight="1">
      <c r="A19" s="5923" t="s">
        <v>373</v>
      </c>
      <c r="B19" s="5924"/>
      <c r="C19" s="5927" t="s">
        <v>1133</v>
      </c>
      <c r="D19" s="5927"/>
      <c r="E19" s="5927" t="s">
        <v>4318</v>
      </c>
      <c r="F19" s="5927"/>
      <c r="G19" s="5927" t="s">
        <v>4319</v>
      </c>
      <c r="H19" s="5927"/>
      <c r="I19" s="5930" t="s">
        <v>4320</v>
      </c>
      <c r="J19" s="5930"/>
      <c r="K19" s="5928" t="s">
        <v>1893</v>
      </c>
      <c r="L19" s="5929"/>
    </row>
    <row r="20" spans="1:12" ht="37.65" customHeight="1">
      <c r="A20" s="5925"/>
      <c r="B20" s="5926"/>
      <c r="C20" s="3127" t="s">
        <v>4312</v>
      </c>
      <c r="D20" s="3128" t="s">
        <v>4313</v>
      </c>
      <c r="E20" s="3127" t="s">
        <v>4312</v>
      </c>
      <c r="F20" s="3128" t="s">
        <v>4313</v>
      </c>
      <c r="G20" s="3127" t="s">
        <v>4312</v>
      </c>
      <c r="H20" s="3128" t="s">
        <v>4313</v>
      </c>
      <c r="I20" s="3127" t="s">
        <v>4312</v>
      </c>
      <c r="J20" s="3128" t="s">
        <v>4313</v>
      </c>
      <c r="K20" s="3127" t="s">
        <v>4312</v>
      </c>
      <c r="L20" s="3129" t="s">
        <v>4313</v>
      </c>
    </row>
    <row r="21" spans="1:12" ht="16.5" customHeight="1">
      <c r="A21" s="2046" t="s">
        <v>4314</v>
      </c>
      <c r="B21" s="2047"/>
      <c r="C21" s="3148">
        <v>4</v>
      </c>
      <c r="D21" s="3132" t="s">
        <v>356</v>
      </c>
      <c r="E21" s="3148">
        <v>716</v>
      </c>
      <c r="F21" s="3148">
        <v>72</v>
      </c>
      <c r="G21" s="3148">
        <v>676</v>
      </c>
      <c r="H21" s="3148">
        <v>1</v>
      </c>
      <c r="I21" s="3148">
        <v>14</v>
      </c>
      <c r="J21" s="3148" t="s">
        <v>356</v>
      </c>
      <c r="K21" s="3148">
        <v>14</v>
      </c>
      <c r="L21" s="3148" t="s">
        <v>356</v>
      </c>
    </row>
    <row r="22" spans="1:12" ht="16.5" customHeight="1">
      <c r="A22" s="3133"/>
      <c r="B22" s="3134" t="s">
        <v>1468</v>
      </c>
      <c r="C22" s="3148">
        <v>11</v>
      </c>
      <c r="D22" s="3137" t="s">
        <v>356</v>
      </c>
      <c r="E22" s="3148">
        <v>782</v>
      </c>
      <c r="F22" s="3148">
        <v>34</v>
      </c>
      <c r="G22" s="3148">
        <v>787</v>
      </c>
      <c r="H22" s="3148">
        <v>1</v>
      </c>
      <c r="I22" s="3148">
        <v>15</v>
      </c>
      <c r="J22" s="3148" t="s">
        <v>356</v>
      </c>
      <c r="K22" s="3148">
        <v>12</v>
      </c>
      <c r="L22" s="3148">
        <v>12</v>
      </c>
    </row>
    <row r="23" spans="1:12" ht="16.5" customHeight="1">
      <c r="A23" s="3133"/>
      <c r="B23" s="3134" t="s">
        <v>322</v>
      </c>
      <c r="C23" s="3148">
        <v>7</v>
      </c>
      <c r="D23" s="3137" t="s">
        <v>356</v>
      </c>
      <c r="E23" s="3148">
        <v>760</v>
      </c>
      <c r="F23" s="3148">
        <v>30</v>
      </c>
      <c r="G23" s="3148">
        <v>724</v>
      </c>
      <c r="H23" s="3148">
        <v>1</v>
      </c>
      <c r="I23" s="3148">
        <v>6</v>
      </c>
      <c r="J23" s="3148">
        <v>1</v>
      </c>
      <c r="K23" s="3148">
        <v>28</v>
      </c>
      <c r="L23" s="3148" t="s">
        <v>356</v>
      </c>
    </row>
    <row r="24" spans="1:12" ht="16.5" customHeight="1">
      <c r="A24" s="1392" t="s">
        <v>2006</v>
      </c>
      <c r="B24" s="1393"/>
      <c r="C24" s="3148">
        <v>11</v>
      </c>
      <c r="D24" s="3137" t="s">
        <v>356</v>
      </c>
      <c r="E24" s="3148">
        <v>717</v>
      </c>
      <c r="F24" s="3148">
        <v>46</v>
      </c>
      <c r="G24" s="3148">
        <v>793</v>
      </c>
      <c r="H24" s="3148" t="s">
        <v>356</v>
      </c>
      <c r="I24" s="3148">
        <v>8</v>
      </c>
      <c r="J24" s="3148" t="s">
        <v>356</v>
      </c>
      <c r="K24" s="3148">
        <v>21</v>
      </c>
      <c r="L24" s="3148">
        <v>1</v>
      </c>
    </row>
    <row r="25" spans="1:12" ht="16.5" customHeight="1" thickBot="1">
      <c r="A25" s="3138"/>
      <c r="B25" s="3139" t="s">
        <v>1469</v>
      </c>
      <c r="C25" s="3149">
        <v>3</v>
      </c>
      <c r="D25" s="3147" t="s">
        <v>356</v>
      </c>
      <c r="E25" s="3149">
        <v>392</v>
      </c>
      <c r="F25" s="3149">
        <v>36</v>
      </c>
      <c r="G25" s="3149">
        <v>766</v>
      </c>
      <c r="H25" s="3149">
        <v>1</v>
      </c>
      <c r="I25" s="3149">
        <v>6</v>
      </c>
      <c r="J25" s="3149" t="s">
        <v>356</v>
      </c>
      <c r="K25" s="3149">
        <v>17</v>
      </c>
      <c r="L25" s="3149" t="s">
        <v>356</v>
      </c>
    </row>
    <row r="26" spans="1:12" ht="15" customHeight="1" thickBot="1">
      <c r="J26" s="3150"/>
      <c r="K26" s="3150"/>
      <c r="L26" s="3150"/>
    </row>
    <row r="27" spans="1:12" ht="18.75" customHeight="1">
      <c r="A27" s="5923" t="s">
        <v>373</v>
      </c>
      <c r="B27" s="5924"/>
      <c r="C27" s="5927" t="s">
        <v>1135</v>
      </c>
      <c r="D27" s="5927"/>
      <c r="E27" s="5928" t="s">
        <v>4321</v>
      </c>
      <c r="F27" s="5929"/>
      <c r="G27" s="3143"/>
      <c r="H27" s="3143"/>
      <c r="I27" s="3143"/>
      <c r="J27" s="3143"/>
    </row>
    <row r="28" spans="1:12" ht="37.65" customHeight="1">
      <c r="A28" s="5925"/>
      <c r="B28" s="5926"/>
      <c r="C28" s="3127" t="s">
        <v>4312</v>
      </c>
      <c r="D28" s="3151" t="s">
        <v>4313</v>
      </c>
      <c r="E28" s="3127" t="s">
        <v>4312</v>
      </c>
      <c r="F28" s="3129" t="s">
        <v>4313</v>
      </c>
      <c r="G28" s="3143"/>
      <c r="H28" s="3143"/>
      <c r="I28" s="3143"/>
      <c r="J28" s="3143"/>
    </row>
    <row r="29" spans="1:12" ht="16.5" customHeight="1">
      <c r="A29" s="2046" t="s">
        <v>4314</v>
      </c>
      <c r="B29" s="2047"/>
      <c r="C29" s="3148">
        <v>428</v>
      </c>
      <c r="D29" s="3148">
        <v>12</v>
      </c>
      <c r="E29" s="3148">
        <v>30</v>
      </c>
      <c r="F29" s="3148">
        <v>8</v>
      </c>
      <c r="G29" s="3143"/>
      <c r="H29" s="3143"/>
      <c r="I29" s="3143"/>
      <c r="J29" s="3143"/>
    </row>
    <row r="30" spans="1:12" ht="16.5" customHeight="1">
      <c r="A30" s="3133"/>
      <c r="B30" s="3134" t="s">
        <v>1468</v>
      </c>
      <c r="C30" s="3148">
        <v>370</v>
      </c>
      <c r="D30" s="3148">
        <v>35</v>
      </c>
      <c r="E30" s="3148">
        <v>12</v>
      </c>
      <c r="F30" s="3148">
        <v>2</v>
      </c>
      <c r="G30" s="3143"/>
      <c r="H30" s="3143"/>
      <c r="I30" s="3143"/>
      <c r="J30" s="3143"/>
    </row>
    <row r="31" spans="1:12" ht="16.5" customHeight="1">
      <c r="A31" s="3133"/>
      <c r="B31" s="3134" t="s">
        <v>322</v>
      </c>
      <c r="C31" s="3148">
        <v>459</v>
      </c>
      <c r="D31" s="3148">
        <v>12</v>
      </c>
      <c r="E31" s="3148">
        <v>8</v>
      </c>
      <c r="F31" s="3148">
        <v>2</v>
      </c>
      <c r="G31" s="3143"/>
      <c r="H31" s="3143"/>
      <c r="I31" s="3143"/>
      <c r="J31" s="3143"/>
    </row>
    <row r="32" spans="1:12" ht="16.5" customHeight="1">
      <c r="A32" s="1392" t="s">
        <v>2006</v>
      </c>
      <c r="B32" s="1393"/>
      <c r="C32" s="3148">
        <v>373</v>
      </c>
      <c r="D32" s="3148">
        <v>5</v>
      </c>
      <c r="E32" s="3148">
        <v>2</v>
      </c>
      <c r="F32" s="3148" t="s">
        <v>356</v>
      </c>
      <c r="G32" s="3143"/>
      <c r="H32" s="3143"/>
      <c r="I32" s="3143"/>
      <c r="J32" s="3143"/>
    </row>
    <row r="33" spans="1:6" ht="16.5" customHeight="1" thickBot="1">
      <c r="A33" s="3138"/>
      <c r="B33" s="3139" t="s">
        <v>1469</v>
      </c>
      <c r="C33" s="3149">
        <v>15</v>
      </c>
      <c r="D33" s="3149" t="s">
        <v>356</v>
      </c>
      <c r="E33" s="3149" t="s">
        <v>356</v>
      </c>
      <c r="F33" s="3149" t="s">
        <v>356</v>
      </c>
    </row>
    <row r="34" spans="1:6">
      <c r="F34" s="3152" t="s">
        <v>4260</v>
      </c>
    </row>
  </sheetData>
  <mergeCells count="21">
    <mergeCell ref="K3:L3"/>
    <mergeCell ref="A3:B4"/>
    <mergeCell ref="C3:D3"/>
    <mergeCell ref="E3:F3"/>
    <mergeCell ref="G3:H3"/>
    <mergeCell ref="I3:J3"/>
    <mergeCell ref="G19:H19"/>
    <mergeCell ref="I19:J19"/>
    <mergeCell ref="K19:L19"/>
    <mergeCell ref="A11:B12"/>
    <mergeCell ref="C11:D11"/>
    <mergeCell ref="E11:F11"/>
    <mergeCell ref="G11:H11"/>
    <mergeCell ref="I11:J11"/>
    <mergeCell ref="K11:L11"/>
    <mergeCell ref="A27:B28"/>
    <mergeCell ref="C27:D27"/>
    <mergeCell ref="E27:F27"/>
    <mergeCell ref="A19:B20"/>
    <mergeCell ref="C19:D19"/>
    <mergeCell ref="E19:F19"/>
  </mergeCells>
  <phoneticPr fontId="2"/>
  <printOptions horizontalCentered="1"/>
  <pageMargins left="0.39370078740157483" right="0.39370078740157483" top="0.59055118110236227" bottom="0.59055118110236227" header="0.11811023622047245" footer="0.11811023622047245"/>
  <pageSetup paperSize="9" firstPageNumber="115" orientation="portrait" r:id="rId1"/>
  <headerFooter alignWithMargins="0">
    <oddFooter>&amp;C&amp;"ＭＳ 明朝,標準"&amp;10&amp;P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19FB-CA40-4BAD-B432-9EC16C2084A6}">
  <dimension ref="A1:V28"/>
  <sheetViews>
    <sheetView showGridLines="0" view="pageBreakPreview" zoomScaleNormal="100" zoomScaleSheetLayoutView="100" workbookViewId="0">
      <selection activeCell="P14" sqref="P14"/>
    </sheetView>
  </sheetViews>
  <sheetFormatPr defaultColWidth="9" defaultRowHeight="13"/>
  <cols>
    <col min="1" max="2" width="4.6328125" style="3174" customWidth="1"/>
    <col min="3" max="4" width="5.6328125" style="3174" customWidth="1"/>
    <col min="5" max="22" width="4" style="3174" customWidth="1"/>
    <col min="23" max="16384" width="9" style="3174"/>
  </cols>
  <sheetData>
    <row r="1" spans="1:22" s="3154" customFormat="1" ht="30" customHeight="1">
      <c r="A1" s="3153" t="s">
        <v>4322</v>
      </c>
      <c r="B1" s="3153"/>
      <c r="C1" s="3153"/>
      <c r="D1" s="3153"/>
      <c r="E1" s="3153"/>
      <c r="F1" s="3153"/>
      <c r="G1" s="3153"/>
      <c r="H1" s="3153"/>
      <c r="I1" s="3153"/>
      <c r="J1" s="3153"/>
      <c r="K1" s="3153"/>
      <c r="L1" s="3153"/>
      <c r="M1" s="3153"/>
    </row>
    <row r="2" spans="1:22" s="3155" customFormat="1" ht="15" customHeight="1" thickBot="1">
      <c r="V2" s="3156" t="s">
        <v>4255</v>
      </c>
    </row>
    <row r="3" spans="1:22" s="3154" customFormat="1" ht="18.75" customHeight="1">
      <c r="A3" s="5945" t="s">
        <v>373</v>
      </c>
      <c r="B3" s="5946"/>
      <c r="C3" s="5964" t="s">
        <v>1454</v>
      </c>
      <c r="D3" s="5964"/>
      <c r="E3" s="5966" t="s">
        <v>1034</v>
      </c>
      <c r="F3" s="5967"/>
      <c r="G3" s="5967"/>
      <c r="H3" s="5967"/>
      <c r="I3" s="5967"/>
      <c r="J3" s="5967"/>
      <c r="K3" s="5967"/>
      <c r="L3" s="5967"/>
      <c r="M3" s="5967"/>
      <c r="N3" s="5967"/>
      <c r="O3" s="5967"/>
      <c r="P3" s="5967"/>
      <c r="Q3" s="5967"/>
      <c r="R3" s="5967"/>
      <c r="S3" s="5967"/>
      <c r="T3" s="5967"/>
      <c r="U3" s="5967"/>
      <c r="V3" s="5967"/>
    </row>
    <row r="4" spans="1:22" s="3154" customFormat="1" ht="44.25" customHeight="1">
      <c r="A4" s="5947"/>
      <c r="B4" s="5948"/>
      <c r="C4" s="5965"/>
      <c r="D4" s="5965"/>
      <c r="E4" s="5965" t="s">
        <v>838</v>
      </c>
      <c r="F4" s="5965"/>
      <c r="G4" s="5968" t="s">
        <v>4323</v>
      </c>
      <c r="H4" s="5968"/>
      <c r="I4" s="5968" t="s">
        <v>4324</v>
      </c>
      <c r="J4" s="5965"/>
      <c r="K4" s="5943" t="s">
        <v>4325</v>
      </c>
      <c r="L4" s="5969"/>
      <c r="M4" s="5943" t="s">
        <v>4326</v>
      </c>
      <c r="N4" s="5943"/>
      <c r="O4" s="5965" t="s">
        <v>4327</v>
      </c>
      <c r="P4" s="5965"/>
      <c r="Q4" s="5944" t="s">
        <v>4328</v>
      </c>
      <c r="R4" s="5944"/>
      <c r="S4" s="5943" t="s">
        <v>4329</v>
      </c>
      <c r="T4" s="5943"/>
      <c r="U4" s="5944" t="s">
        <v>4330</v>
      </c>
      <c r="V4" s="5941"/>
    </row>
    <row r="5" spans="1:22" s="3154" customFormat="1" ht="16.5" customHeight="1">
      <c r="A5" s="2046" t="s">
        <v>4314</v>
      </c>
      <c r="B5" s="2047"/>
      <c r="C5" s="3157">
        <v>84</v>
      </c>
      <c r="D5" s="3158">
        <v>0</v>
      </c>
      <c r="E5" s="3159">
        <v>24</v>
      </c>
      <c r="F5" s="3160" t="s">
        <v>356</v>
      </c>
      <c r="G5" s="3161">
        <v>1</v>
      </c>
      <c r="H5" s="3160" t="s">
        <v>356</v>
      </c>
      <c r="I5" s="3162">
        <v>1</v>
      </c>
      <c r="J5" s="3160" t="s">
        <v>356</v>
      </c>
      <c r="K5" s="3161">
        <v>1</v>
      </c>
      <c r="L5" s="3160" t="s">
        <v>356</v>
      </c>
      <c r="M5" s="3161">
        <v>3</v>
      </c>
      <c r="N5" s="3160" t="s">
        <v>356</v>
      </c>
      <c r="O5" s="3162">
        <v>1</v>
      </c>
      <c r="P5" s="3160" t="s">
        <v>356</v>
      </c>
      <c r="Q5" s="3161">
        <v>6</v>
      </c>
      <c r="R5" s="3160" t="s">
        <v>356</v>
      </c>
      <c r="S5" s="3161">
        <v>4</v>
      </c>
      <c r="T5" s="3160" t="s">
        <v>356</v>
      </c>
      <c r="U5" s="3161">
        <v>7</v>
      </c>
      <c r="V5" s="3160" t="s">
        <v>356</v>
      </c>
    </row>
    <row r="6" spans="1:22" s="3154" customFormat="1" ht="16.5" customHeight="1">
      <c r="A6" s="3133"/>
      <c r="B6" s="3134" t="s">
        <v>1468</v>
      </c>
      <c r="C6" s="3157">
        <v>94</v>
      </c>
      <c r="D6" s="3158">
        <v>2</v>
      </c>
      <c r="E6" s="3159">
        <v>23</v>
      </c>
      <c r="F6" s="3160" t="s">
        <v>356</v>
      </c>
      <c r="G6" s="3161">
        <v>5</v>
      </c>
      <c r="H6" s="3160" t="s">
        <v>356</v>
      </c>
      <c r="I6" s="3162">
        <v>1</v>
      </c>
      <c r="J6" s="3160" t="s">
        <v>356</v>
      </c>
      <c r="K6" s="3161">
        <v>1</v>
      </c>
      <c r="L6" s="3160" t="s">
        <v>356</v>
      </c>
      <c r="M6" s="3161">
        <v>4</v>
      </c>
      <c r="N6" s="3160" t="s">
        <v>356</v>
      </c>
      <c r="O6" s="3162" t="s">
        <v>356</v>
      </c>
      <c r="P6" s="3160" t="s">
        <v>356</v>
      </c>
      <c r="Q6" s="3161">
        <v>4</v>
      </c>
      <c r="R6" s="3160" t="s">
        <v>356</v>
      </c>
      <c r="S6" s="3161">
        <v>3</v>
      </c>
      <c r="T6" s="3160" t="s">
        <v>356</v>
      </c>
      <c r="U6" s="3161">
        <v>5</v>
      </c>
      <c r="V6" s="3160" t="s">
        <v>356</v>
      </c>
    </row>
    <row r="7" spans="1:22" s="3154" customFormat="1" ht="16.5" customHeight="1">
      <c r="A7" s="3133"/>
      <c r="B7" s="3134" t="s">
        <v>322</v>
      </c>
      <c r="C7" s="3157">
        <v>113</v>
      </c>
      <c r="D7" s="3158">
        <v>2</v>
      </c>
      <c r="E7" s="3159">
        <v>27</v>
      </c>
      <c r="F7" s="3160" t="s">
        <v>356</v>
      </c>
      <c r="G7" s="3161">
        <v>2</v>
      </c>
      <c r="H7" s="3160" t="s">
        <v>356</v>
      </c>
      <c r="I7" s="3162">
        <v>3</v>
      </c>
      <c r="J7" s="3160" t="s">
        <v>356</v>
      </c>
      <c r="K7" s="3161">
        <v>2</v>
      </c>
      <c r="L7" s="3160" t="s">
        <v>356</v>
      </c>
      <c r="M7" s="3161">
        <v>1</v>
      </c>
      <c r="N7" s="3160" t="s">
        <v>356</v>
      </c>
      <c r="O7" s="3162">
        <v>2</v>
      </c>
      <c r="P7" s="3160" t="s">
        <v>356</v>
      </c>
      <c r="Q7" s="3161">
        <v>3</v>
      </c>
      <c r="R7" s="3160" t="s">
        <v>356</v>
      </c>
      <c r="S7" s="3161">
        <v>4</v>
      </c>
      <c r="T7" s="3160" t="s">
        <v>356</v>
      </c>
      <c r="U7" s="3161">
        <v>10</v>
      </c>
      <c r="V7" s="3160" t="s">
        <v>356</v>
      </c>
    </row>
    <row r="8" spans="1:22" s="3154" customFormat="1" ht="16.5" customHeight="1">
      <c r="A8" s="1392" t="s">
        <v>2006</v>
      </c>
      <c r="B8" s="1393"/>
      <c r="C8" s="3157">
        <v>98</v>
      </c>
      <c r="D8" s="3158">
        <v>2</v>
      </c>
      <c r="E8" s="3159">
        <v>27</v>
      </c>
      <c r="F8" s="3160" t="s">
        <v>356</v>
      </c>
      <c r="G8" s="3161">
        <v>7</v>
      </c>
      <c r="H8" s="3160" t="s">
        <v>356</v>
      </c>
      <c r="I8" s="3162">
        <v>1</v>
      </c>
      <c r="J8" s="3160" t="s">
        <v>356</v>
      </c>
      <c r="K8" s="3161">
        <v>2</v>
      </c>
      <c r="L8" s="3160" t="s">
        <v>356</v>
      </c>
      <c r="M8" s="3161" t="s">
        <v>356</v>
      </c>
      <c r="N8" s="3160" t="s">
        <v>356</v>
      </c>
      <c r="O8" s="3162" t="s">
        <v>356</v>
      </c>
      <c r="P8" s="3160" t="s">
        <v>356</v>
      </c>
      <c r="Q8" s="3161">
        <v>1</v>
      </c>
      <c r="R8" s="3160" t="s">
        <v>356</v>
      </c>
      <c r="S8" s="3161">
        <v>2</v>
      </c>
      <c r="T8" s="3160" t="s">
        <v>356</v>
      </c>
      <c r="U8" s="3161">
        <v>14</v>
      </c>
      <c r="V8" s="3160" t="s">
        <v>356</v>
      </c>
    </row>
    <row r="9" spans="1:22" s="3154" customFormat="1" ht="16.5" customHeight="1" thickBot="1">
      <c r="A9" s="3138"/>
      <c r="B9" s="3139" t="s">
        <v>1469</v>
      </c>
      <c r="C9" s="3163">
        <v>83</v>
      </c>
      <c r="D9" s="3164">
        <v>0</v>
      </c>
      <c r="E9" s="3165">
        <v>20</v>
      </c>
      <c r="F9" s="3166" t="s">
        <v>1039</v>
      </c>
      <c r="G9" s="3167">
        <v>6</v>
      </c>
      <c r="H9" s="3166" t="s">
        <v>1039</v>
      </c>
      <c r="I9" s="3168">
        <v>1</v>
      </c>
      <c r="J9" s="3166" t="s">
        <v>1039</v>
      </c>
      <c r="K9" s="3166" t="s">
        <v>1039</v>
      </c>
      <c r="L9" s="3166" t="s">
        <v>1039</v>
      </c>
      <c r="M9" s="3166" t="s">
        <v>1039</v>
      </c>
      <c r="N9" s="3166" t="s">
        <v>1039</v>
      </c>
      <c r="O9" s="3166" t="s">
        <v>1039</v>
      </c>
      <c r="P9" s="3166" t="s">
        <v>1039</v>
      </c>
      <c r="Q9" s="3166" t="s">
        <v>1039</v>
      </c>
      <c r="R9" s="3166" t="s">
        <v>1039</v>
      </c>
      <c r="S9" s="3167">
        <v>1</v>
      </c>
      <c r="T9" s="3166" t="s">
        <v>1039</v>
      </c>
      <c r="U9" s="3167">
        <v>12</v>
      </c>
      <c r="V9" s="3166" t="s">
        <v>1039</v>
      </c>
    </row>
    <row r="10" spans="1:22" s="3155" customFormat="1" ht="15" customHeight="1" thickBot="1">
      <c r="A10" s="3169"/>
      <c r="B10" s="3170"/>
      <c r="C10" s="3171"/>
      <c r="D10" s="3172"/>
      <c r="E10" s="3159"/>
      <c r="F10" s="3172"/>
      <c r="G10" s="3159"/>
      <c r="H10" s="3172"/>
      <c r="I10" s="3159"/>
      <c r="J10" s="3172"/>
      <c r="K10" s="3159"/>
      <c r="L10" s="3172"/>
      <c r="M10" s="3172"/>
      <c r="N10" s="3172"/>
      <c r="O10" s="3173"/>
      <c r="P10" s="3172"/>
      <c r="Q10" s="3159"/>
      <c r="R10" s="3172"/>
      <c r="S10" s="3159"/>
      <c r="T10" s="3172"/>
      <c r="U10" s="3159"/>
      <c r="V10" s="3172"/>
    </row>
    <row r="11" spans="1:22" ht="18.75" customHeight="1">
      <c r="A11" s="5945" t="s">
        <v>373</v>
      </c>
      <c r="B11" s="5946"/>
      <c r="C11" s="5949" t="s">
        <v>4331</v>
      </c>
      <c r="D11" s="5950"/>
      <c r="E11" s="5945" t="s">
        <v>1033</v>
      </c>
      <c r="F11" s="5946"/>
      <c r="G11" s="5946"/>
      <c r="H11" s="5946"/>
      <c r="I11" s="5946"/>
      <c r="J11" s="5946"/>
      <c r="K11" s="5946"/>
      <c r="L11" s="5953"/>
      <c r="M11" s="5949" t="s">
        <v>4332</v>
      </c>
      <c r="N11" s="5950"/>
      <c r="O11" s="5949" t="s">
        <v>4333</v>
      </c>
      <c r="P11" s="5950"/>
      <c r="Q11" s="5954" t="s">
        <v>1120</v>
      </c>
      <c r="R11" s="5955"/>
      <c r="S11" s="5954" t="s">
        <v>4334</v>
      </c>
      <c r="T11" s="5958"/>
      <c r="U11" s="5960" t="s">
        <v>4335</v>
      </c>
      <c r="V11" s="5961"/>
    </row>
    <row r="12" spans="1:22" ht="38" customHeight="1">
      <c r="A12" s="5947"/>
      <c r="B12" s="5948"/>
      <c r="C12" s="5951"/>
      <c r="D12" s="5952"/>
      <c r="E12" s="5937" t="s">
        <v>838</v>
      </c>
      <c r="F12" s="5938"/>
      <c r="G12" s="5939" t="s">
        <v>4336</v>
      </c>
      <c r="H12" s="5940"/>
      <c r="I12" s="5939" t="s">
        <v>4337</v>
      </c>
      <c r="J12" s="5940"/>
      <c r="K12" s="5941" t="s">
        <v>4338</v>
      </c>
      <c r="L12" s="5942"/>
      <c r="M12" s="5951"/>
      <c r="N12" s="5952"/>
      <c r="O12" s="5951"/>
      <c r="P12" s="5952"/>
      <c r="Q12" s="5956"/>
      <c r="R12" s="5957"/>
      <c r="S12" s="5956"/>
      <c r="T12" s="5959"/>
      <c r="U12" s="5962"/>
      <c r="V12" s="5963"/>
    </row>
    <row r="13" spans="1:22" ht="16.5" customHeight="1">
      <c r="A13" s="2046" t="s">
        <v>4314</v>
      </c>
      <c r="B13" s="2047"/>
      <c r="C13" s="3160" t="s">
        <v>356</v>
      </c>
      <c r="D13" s="3160" t="s">
        <v>356</v>
      </c>
      <c r="E13" s="3161">
        <v>4</v>
      </c>
      <c r="F13" s="3160" t="s">
        <v>356</v>
      </c>
      <c r="G13" s="3161">
        <v>1</v>
      </c>
      <c r="H13" s="3160" t="s">
        <v>356</v>
      </c>
      <c r="I13" s="3161">
        <v>2</v>
      </c>
      <c r="J13" s="3160" t="s">
        <v>356</v>
      </c>
      <c r="K13" s="3161">
        <v>1</v>
      </c>
      <c r="L13" s="3160" t="s">
        <v>356</v>
      </c>
      <c r="M13" s="3161">
        <v>5</v>
      </c>
      <c r="N13" s="3160" t="s">
        <v>356</v>
      </c>
      <c r="O13" s="3162" t="s">
        <v>356</v>
      </c>
      <c r="P13" s="3160" t="s">
        <v>356</v>
      </c>
      <c r="Q13" s="3161">
        <v>1</v>
      </c>
      <c r="R13" s="3160" t="s">
        <v>356</v>
      </c>
      <c r="S13" s="3161" t="s">
        <v>356</v>
      </c>
      <c r="T13" s="3160" t="s">
        <v>356</v>
      </c>
      <c r="U13" s="3161">
        <v>50</v>
      </c>
      <c r="V13" s="3160" t="s">
        <v>356</v>
      </c>
    </row>
    <row r="14" spans="1:22" ht="16.5" customHeight="1">
      <c r="A14" s="3133"/>
      <c r="B14" s="3134" t="s">
        <v>1468</v>
      </c>
      <c r="C14" s="3162">
        <v>1</v>
      </c>
      <c r="D14" s="3160" t="s">
        <v>356</v>
      </c>
      <c r="E14" s="3161">
        <v>12</v>
      </c>
      <c r="F14" s="3160">
        <v>2</v>
      </c>
      <c r="G14" s="3161">
        <v>3</v>
      </c>
      <c r="H14" s="3160">
        <v>2</v>
      </c>
      <c r="I14" s="3162">
        <v>6</v>
      </c>
      <c r="J14" s="3160" t="s">
        <v>356</v>
      </c>
      <c r="K14" s="3161">
        <v>3</v>
      </c>
      <c r="L14" s="3160" t="s">
        <v>356</v>
      </c>
      <c r="M14" s="3161">
        <v>5</v>
      </c>
      <c r="N14" s="3160" t="s">
        <v>356</v>
      </c>
      <c r="O14" s="3162">
        <v>1</v>
      </c>
      <c r="P14" s="3160" t="s">
        <v>356</v>
      </c>
      <c r="Q14" s="3161">
        <v>1</v>
      </c>
      <c r="R14" s="3160" t="s">
        <v>356</v>
      </c>
      <c r="S14" s="3160" t="s">
        <v>356</v>
      </c>
      <c r="T14" s="3160" t="s">
        <v>356</v>
      </c>
      <c r="U14" s="3161">
        <v>51</v>
      </c>
      <c r="V14" s="3160" t="s">
        <v>356</v>
      </c>
    </row>
    <row r="15" spans="1:22" ht="16.5" customHeight="1">
      <c r="A15" s="3133"/>
      <c r="B15" s="3134" t="s">
        <v>322</v>
      </c>
      <c r="C15" s="3161" t="s">
        <v>356</v>
      </c>
      <c r="D15" s="3160" t="s">
        <v>356</v>
      </c>
      <c r="E15" s="3161">
        <v>12</v>
      </c>
      <c r="F15" s="3160">
        <v>1</v>
      </c>
      <c r="G15" s="3161">
        <v>7</v>
      </c>
      <c r="H15" s="3160">
        <v>1</v>
      </c>
      <c r="I15" s="3162">
        <v>5</v>
      </c>
      <c r="J15" s="3160" t="s">
        <v>356</v>
      </c>
      <c r="K15" s="3161" t="s">
        <v>356</v>
      </c>
      <c r="L15" s="3160" t="s">
        <v>356</v>
      </c>
      <c r="M15" s="3161">
        <v>4</v>
      </c>
      <c r="N15" s="3160" t="s">
        <v>356</v>
      </c>
      <c r="O15" s="3161" t="s">
        <v>356</v>
      </c>
      <c r="P15" s="3160" t="s">
        <v>356</v>
      </c>
      <c r="Q15" s="3161" t="s">
        <v>356</v>
      </c>
      <c r="R15" s="3160" t="s">
        <v>356</v>
      </c>
      <c r="S15" s="3161">
        <v>1</v>
      </c>
      <c r="T15" s="3160" t="s">
        <v>356</v>
      </c>
      <c r="U15" s="3161">
        <v>69</v>
      </c>
      <c r="V15" s="3160">
        <v>1</v>
      </c>
    </row>
    <row r="16" spans="1:22" ht="16.5" customHeight="1">
      <c r="A16" s="1392" t="s">
        <v>2006</v>
      </c>
      <c r="B16" s="1393"/>
      <c r="C16" s="3161" t="s">
        <v>356</v>
      </c>
      <c r="D16" s="3160" t="s">
        <v>356</v>
      </c>
      <c r="E16" s="3161">
        <v>13</v>
      </c>
      <c r="F16" s="3160" t="s">
        <v>356</v>
      </c>
      <c r="G16" s="3161">
        <v>10</v>
      </c>
      <c r="H16" s="3160" t="s">
        <v>356</v>
      </c>
      <c r="I16" s="3162">
        <v>2</v>
      </c>
      <c r="J16" s="3160" t="s">
        <v>356</v>
      </c>
      <c r="K16" s="3161">
        <v>1</v>
      </c>
      <c r="L16" s="3160" t="s">
        <v>356</v>
      </c>
      <c r="M16" s="3161">
        <v>5</v>
      </c>
      <c r="N16" s="3160" t="s">
        <v>356</v>
      </c>
      <c r="O16" s="3160" t="s">
        <v>356</v>
      </c>
      <c r="P16" s="3160" t="s">
        <v>356</v>
      </c>
      <c r="Q16" s="3160" t="s">
        <v>356</v>
      </c>
      <c r="R16" s="3160" t="s">
        <v>356</v>
      </c>
      <c r="S16" s="3161" t="s">
        <v>356</v>
      </c>
      <c r="T16" s="3160" t="s">
        <v>356</v>
      </c>
      <c r="U16" s="3161">
        <v>53</v>
      </c>
      <c r="V16" s="3160">
        <v>2</v>
      </c>
    </row>
    <row r="17" spans="1:22" ht="16.5" customHeight="1" thickBot="1">
      <c r="A17" s="3138"/>
      <c r="B17" s="3139" t="s">
        <v>1469</v>
      </c>
      <c r="C17" s="3167">
        <v>0</v>
      </c>
      <c r="D17" s="3166" t="s">
        <v>1039</v>
      </c>
      <c r="E17" s="3167">
        <v>7</v>
      </c>
      <c r="F17" s="3166" t="s">
        <v>1039</v>
      </c>
      <c r="G17" s="3167">
        <v>2</v>
      </c>
      <c r="H17" s="3166" t="s">
        <v>1039</v>
      </c>
      <c r="I17" s="3168">
        <v>5</v>
      </c>
      <c r="J17" s="3166" t="s">
        <v>1039</v>
      </c>
      <c r="K17" s="3166" t="s">
        <v>1039</v>
      </c>
      <c r="L17" s="3166" t="s">
        <v>1039</v>
      </c>
      <c r="M17" s="3167">
        <v>3</v>
      </c>
      <c r="N17" s="3166" t="s">
        <v>1039</v>
      </c>
      <c r="O17" s="3166" t="s">
        <v>1039</v>
      </c>
      <c r="P17" s="3166" t="s">
        <v>1039</v>
      </c>
      <c r="Q17" s="3168">
        <v>1</v>
      </c>
      <c r="R17" s="3166" t="s">
        <v>1039</v>
      </c>
      <c r="S17" s="3166" t="s">
        <v>1039</v>
      </c>
      <c r="T17" s="3166" t="s">
        <v>1039</v>
      </c>
      <c r="U17" s="3167">
        <v>52</v>
      </c>
      <c r="V17" s="3166" t="s">
        <v>1039</v>
      </c>
    </row>
    <row r="18" spans="1:22">
      <c r="A18" s="3175" t="s">
        <v>4339</v>
      </c>
      <c r="V18" s="3176" t="s">
        <v>4340</v>
      </c>
    </row>
    <row r="28" spans="1:22">
      <c r="C28" s="3177"/>
    </row>
  </sheetData>
  <mergeCells count="24">
    <mergeCell ref="U4:V4"/>
    <mergeCell ref="A11:B12"/>
    <mergeCell ref="C11:D12"/>
    <mergeCell ref="E11:L11"/>
    <mergeCell ref="M11:N12"/>
    <mergeCell ref="O11:P12"/>
    <mergeCell ref="Q11:R12"/>
    <mergeCell ref="S11:T12"/>
    <mergeCell ref="U11:V12"/>
    <mergeCell ref="A3:B4"/>
    <mergeCell ref="C3:D4"/>
    <mergeCell ref="E3:V3"/>
    <mergeCell ref="E4:F4"/>
    <mergeCell ref="G4:H4"/>
    <mergeCell ref="I4:J4"/>
    <mergeCell ref="K4:L4"/>
    <mergeCell ref="E12:F12"/>
    <mergeCell ref="G12:H12"/>
    <mergeCell ref="I12:J12"/>
    <mergeCell ref="K12:L12"/>
    <mergeCell ref="S4:T4"/>
    <mergeCell ref="M4:N4"/>
    <mergeCell ref="O4:P4"/>
    <mergeCell ref="Q4:R4"/>
  </mergeCells>
  <phoneticPr fontId="2"/>
  <printOptions horizontalCentered="1"/>
  <pageMargins left="0.39370078740157483" right="0.39370078740157483" top="0.59055118110236227" bottom="0.59055118110236227" header="0.11811023622047245" footer="0.11811023622047245"/>
  <pageSetup paperSize="9" firstPageNumber="116" fitToWidth="2" orientation="portrait" r:id="rId1"/>
  <headerFooter alignWithMargins="0">
    <oddFooter>&amp;C&amp;"ＭＳ 明朝,標準"&amp;10&amp;P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B121A-48FA-4CEB-B179-823AAD01316A}">
  <dimension ref="A1:H51"/>
  <sheetViews>
    <sheetView showGridLines="0" view="pageBreakPreview" topLeftCell="A31" zoomScaleNormal="100" zoomScaleSheetLayoutView="100" workbookViewId="0">
      <selection activeCell="K42" sqref="K42"/>
    </sheetView>
  </sheetViews>
  <sheetFormatPr defaultColWidth="9" defaultRowHeight="13"/>
  <cols>
    <col min="1" max="8" width="11.81640625" style="3189" customWidth="1"/>
    <col min="9" max="16384" width="9" style="3189"/>
  </cols>
  <sheetData>
    <row r="1" spans="1:8" s="3179" customFormat="1" ht="30" customHeight="1">
      <c r="A1" s="3178" t="s">
        <v>4341</v>
      </c>
      <c r="B1" s="3178"/>
      <c r="C1" s="3178"/>
      <c r="D1" s="3178"/>
      <c r="E1" s="3178"/>
      <c r="F1" s="3178"/>
    </row>
    <row r="2" spans="1:8" s="3180" customFormat="1" ht="15" customHeight="1" thickBot="1">
      <c r="H2" s="3181" t="s">
        <v>4255</v>
      </c>
    </row>
    <row r="3" spans="1:8" s="3185" customFormat="1" ht="18.75" customHeight="1">
      <c r="A3" s="3182" t="s">
        <v>373</v>
      </c>
      <c r="B3" s="3183" t="s">
        <v>838</v>
      </c>
      <c r="C3" s="3183" t="s">
        <v>4342</v>
      </c>
      <c r="D3" s="3183" t="s">
        <v>4343</v>
      </c>
      <c r="E3" s="3183" t="s">
        <v>4344</v>
      </c>
      <c r="F3" s="3183" t="s">
        <v>4345</v>
      </c>
      <c r="G3" s="3183" t="s">
        <v>4346</v>
      </c>
      <c r="H3" s="3184" t="s">
        <v>4347</v>
      </c>
    </row>
    <row r="4" spans="1:8" s="3179" customFormat="1" ht="16.5" customHeight="1">
      <c r="A4" s="3186" t="s">
        <v>4348</v>
      </c>
      <c r="B4" s="3187">
        <v>131077</v>
      </c>
      <c r="C4" s="3188">
        <v>50080</v>
      </c>
      <c r="D4" s="3188">
        <v>10403</v>
      </c>
      <c r="E4" s="3188">
        <v>14295</v>
      </c>
      <c r="F4" s="3188">
        <v>4639</v>
      </c>
      <c r="G4" s="3188">
        <v>7555</v>
      </c>
      <c r="H4" s="3188">
        <v>6487</v>
      </c>
    </row>
    <row r="5" spans="1:8" s="3179" customFormat="1" ht="16.5" customHeight="1">
      <c r="A5" s="3186" t="s">
        <v>1468</v>
      </c>
      <c r="B5" s="3187">
        <v>130010</v>
      </c>
      <c r="C5" s="3188">
        <v>49201</v>
      </c>
      <c r="D5" s="3188">
        <v>10493</v>
      </c>
      <c r="E5" s="3188">
        <v>13335</v>
      </c>
      <c r="F5" s="3188">
        <v>5250</v>
      </c>
      <c r="G5" s="3188">
        <v>7370</v>
      </c>
      <c r="H5" s="3188">
        <v>6553</v>
      </c>
    </row>
    <row r="6" spans="1:8" s="3179" customFormat="1" ht="16.5" customHeight="1">
      <c r="A6" s="3186" t="s">
        <v>322</v>
      </c>
      <c r="B6" s="3187">
        <v>130551</v>
      </c>
      <c r="C6" s="3188">
        <v>49071</v>
      </c>
      <c r="D6" s="3188">
        <v>12329</v>
      </c>
      <c r="E6" s="3188">
        <v>12741</v>
      </c>
      <c r="F6" s="3188">
        <v>4908</v>
      </c>
      <c r="G6" s="3188">
        <v>6826</v>
      </c>
      <c r="H6" s="3188">
        <v>6951</v>
      </c>
    </row>
    <row r="7" spans="1:8" ht="16.5" customHeight="1">
      <c r="A7" s="3186" t="s">
        <v>4149</v>
      </c>
      <c r="B7" s="3187">
        <v>129243</v>
      </c>
      <c r="C7" s="3188">
        <v>50822</v>
      </c>
      <c r="D7" s="3188">
        <v>10323</v>
      </c>
      <c r="E7" s="3188">
        <v>15687</v>
      </c>
      <c r="F7" s="3188">
        <v>4564</v>
      </c>
      <c r="G7" s="3188">
        <v>6431</v>
      </c>
      <c r="H7" s="3188">
        <v>6202</v>
      </c>
    </row>
    <row r="8" spans="1:8" s="3193" customFormat="1" ht="16.5" customHeight="1" thickBot="1">
      <c r="A8" s="3190" t="s">
        <v>1469</v>
      </c>
      <c r="B8" s="3191">
        <v>117125</v>
      </c>
      <c r="C8" s="3192">
        <v>48900</v>
      </c>
      <c r="D8" s="3192">
        <v>9536</v>
      </c>
      <c r="E8" s="3192">
        <v>14306</v>
      </c>
      <c r="F8" s="3192">
        <v>3659</v>
      </c>
      <c r="G8" s="3192">
        <v>3633</v>
      </c>
      <c r="H8" s="3192">
        <v>4945</v>
      </c>
    </row>
    <row r="9" spans="1:8" s="3179" customFormat="1" ht="6" customHeight="1" thickBot="1">
      <c r="A9" s="3193"/>
      <c r="B9" s="3193"/>
      <c r="C9" s="3193"/>
      <c r="D9" s="3193"/>
      <c r="E9" s="3193"/>
      <c r="F9" s="3193"/>
      <c r="G9" s="3193"/>
      <c r="H9" s="3193"/>
    </row>
    <row r="10" spans="1:8" s="3185" customFormat="1" ht="18.75" customHeight="1">
      <c r="A10" s="3182" t="s">
        <v>373</v>
      </c>
      <c r="B10" s="3183" t="s">
        <v>4349</v>
      </c>
      <c r="C10" s="3182" t="s">
        <v>4350</v>
      </c>
      <c r="D10" s="3183" t="s">
        <v>4351</v>
      </c>
      <c r="E10" s="3183" t="s">
        <v>4352</v>
      </c>
      <c r="F10" s="3183" t="s">
        <v>4353</v>
      </c>
      <c r="G10" s="3184" t="s">
        <v>4354</v>
      </c>
      <c r="H10" s="3184" t="s">
        <v>4355</v>
      </c>
    </row>
    <row r="11" spans="1:8" s="3179" customFormat="1" ht="16.5" customHeight="1">
      <c r="A11" s="3186" t="s">
        <v>4348</v>
      </c>
      <c r="B11" s="3194">
        <v>7546</v>
      </c>
      <c r="C11" s="3195">
        <v>8059</v>
      </c>
      <c r="D11" s="3195">
        <v>11292</v>
      </c>
      <c r="E11" s="3195">
        <v>6492</v>
      </c>
      <c r="F11" s="3195">
        <v>177</v>
      </c>
      <c r="G11" s="3195" t="s">
        <v>356</v>
      </c>
      <c r="H11" s="240">
        <v>4052</v>
      </c>
    </row>
    <row r="12" spans="1:8" s="3179" customFormat="1" ht="16.5" customHeight="1">
      <c r="A12" s="3186" t="s">
        <v>1468</v>
      </c>
      <c r="B12" s="3196">
        <v>8110</v>
      </c>
      <c r="C12" s="3188">
        <v>7407</v>
      </c>
      <c r="D12" s="3188">
        <v>11537</v>
      </c>
      <c r="E12" s="3188">
        <v>5720</v>
      </c>
      <c r="F12" s="3188">
        <v>183</v>
      </c>
      <c r="G12" s="3188" t="s">
        <v>356</v>
      </c>
      <c r="H12" s="240">
        <v>4851</v>
      </c>
    </row>
    <row r="13" spans="1:8" s="3179" customFormat="1" ht="16.5" customHeight="1">
      <c r="A13" s="3186" t="s">
        <v>322</v>
      </c>
      <c r="B13" s="3196">
        <v>7843</v>
      </c>
      <c r="C13" s="3188">
        <v>7011</v>
      </c>
      <c r="D13" s="3188">
        <v>12060</v>
      </c>
      <c r="E13" s="3188">
        <v>5827</v>
      </c>
      <c r="F13" s="3188">
        <v>197</v>
      </c>
      <c r="G13" s="3188">
        <v>7</v>
      </c>
      <c r="H13" s="254">
        <v>4780</v>
      </c>
    </row>
    <row r="14" spans="1:8" ht="16.5" customHeight="1">
      <c r="A14" s="3186" t="s">
        <v>4149</v>
      </c>
      <c r="B14" s="3196">
        <v>5456</v>
      </c>
      <c r="C14" s="3188">
        <v>7192</v>
      </c>
      <c r="D14" s="3188">
        <v>12362</v>
      </c>
      <c r="E14" s="3188">
        <v>5892</v>
      </c>
      <c r="F14" s="3188">
        <v>172</v>
      </c>
      <c r="G14" s="3188">
        <v>7</v>
      </c>
      <c r="H14" s="3197">
        <v>4133</v>
      </c>
    </row>
    <row r="15" spans="1:8" s="3193" customFormat="1" ht="16.5" customHeight="1" thickBot="1">
      <c r="A15" s="3190" t="s">
        <v>1469</v>
      </c>
      <c r="B15" s="3198">
        <v>4910</v>
      </c>
      <c r="C15" s="3192">
        <v>6584</v>
      </c>
      <c r="D15" s="3192">
        <v>11485</v>
      </c>
      <c r="E15" s="3192">
        <v>5428</v>
      </c>
      <c r="F15" s="3192">
        <v>157</v>
      </c>
      <c r="G15" s="3199" t="s">
        <v>356</v>
      </c>
      <c r="H15" s="3200">
        <v>3582</v>
      </c>
    </row>
    <row r="16" spans="1:8" s="3179" customFormat="1" ht="15" customHeight="1">
      <c r="A16" s="3193"/>
      <c r="B16" s="3193"/>
      <c r="C16" s="3193"/>
      <c r="D16" s="3193"/>
      <c r="E16" s="3193"/>
      <c r="F16" s="3193"/>
      <c r="G16" s="3193"/>
      <c r="H16" s="3201" t="s">
        <v>4356</v>
      </c>
    </row>
    <row r="17" spans="1:8" s="3179" customFormat="1" ht="30" customHeight="1">
      <c r="A17" s="3193"/>
      <c r="B17" s="3193"/>
      <c r="C17" s="3193"/>
      <c r="D17" s="3193"/>
      <c r="E17" s="3193"/>
      <c r="F17" s="3193"/>
      <c r="G17" s="3193"/>
      <c r="H17" s="3201"/>
    </row>
    <row r="18" spans="1:8" s="3180" customFormat="1" ht="30" customHeight="1">
      <c r="A18" s="3178" t="s">
        <v>4357</v>
      </c>
      <c r="B18" s="3178"/>
      <c r="C18" s="3178"/>
      <c r="D18" s="3178"/>
      <c r="E18" s="3178"/>
      <c r="F18" s="3178"/>
      <c r="G18" s="3178"/>
      <c r="H18" s="3179"/>
    </row>
    <row r="19" spans="1:8" s="3185" customFormat="1" ht="15" customHeight="1" thickBot="1">
      <c r="A19" s="3180"/>
      <c r="B19" s="3180"/>
      <c r="C19" s="3180"/>
      <c r="D19" s="3180"/>
      <c r="E19" s="3180"/>
      <c r="F19" s="3180"/>
      <c r="G19" s="3180"/>
      <c r="H19" s="3181" t="s">
        <v>4255</v>
      </c>
    </row>
    <row r="20" spans="1:8" s="3179" customFormat="1" ht="18.75" customHeight="1">
      <c r="A20" s="3182" t="s">
        <v>373</v>
      </c>
      <c r="B20" s="3183" t="s">
        <v>838</v>
      </c>
      <c r="C20" s="3183" t="s">
        <v>4342</v>
      </c>
      <c r="D20" s="3183" t="s">
        <v>4343</v>
      </c>
      <c r="E20" s="3183" t="s">
        <v>4344</v>
      </c>
      <c r="F20" s="3183" t="s">
        <v>4345</v>
      </c>
      <c r="G20" s="3183" t="s">
        <v>4346</v>
      </c>
      <c r="H20" s="3184" t="s">
        <v>4347</v>
      </c>
    </row>
    <row r="21" spans="1:8" s="3179" customFormat="1" ht="16.5" customHeight="1">
      <c r="A21" s="3186" t="s">
        <v>4348</v>
      </c>
      <c r="B21" s="3187">
        <v>92560</v>
      </c>
      <c r="C21" s="3188">
        <v>35349</v>
      </c>
      <c r="D21" s="3188">
        <v>9261</v>
      </c>
      <c r="E21" s="3188">
        <v>19064</v>
      </c>
      <c r="F21" s="3188">
        <v>2132</v>
      </c>
      <c r="G21" s="3188">
        <v>642</v>
      </c>
      <c r="H21" s="3188">
        <v>1254</v>
      </c>
    </row>
    <row r="22" spans="1:8" s="3179" customFormat="1" ht="16.5" customHeight="1">
      <c r="A22" s="3186" t="s">
        <v>1468</v>
      </c>
      <c r="B22" s="3187">
        <v>97728</v>
      </c>
      <c r="C22" s="3188">
        <v>31263</v>
      </c>
      <c r="D22" s="3188">
        <v>8693</v>
      </c>
      <c r="E22" s="3188">
        <v>20586</v>
      </c>
      <c r="F22" s="3188">
        <v>2854</v>
      </c>
      <c r="G22" s="3188">
        <v>1118</v>
      </c>
      <c r="H22" s="3188">
        <v>1330</v>
      </c>
    </row>
    <row r="23" spans="1:8" ht="16.5" customHeight="1">
      <c r="A23" s="3186" t="s">
        <v>322</v>
      </c>
      <c r="B23" s="3187">
        <v>99345</v>
      </c>
      <c r="C23" s="3188">
        <v>30460</v>
      </c>
      <c r="D23" s="3188">
        <v>13272</v>
      </c>
      <c r="E23" s="3188">
        <v>21322</v>
      </c>
      <c r="F23" s="3188">
        <v>2579</v>
      </c>
      <c r="G23" s="3188">
        <v>986</v>
      </c>
      <c r="H23" s="3188">
        <v>1657</v>
      </c>
    </row>
    <row r="24" spans="1:8" ht="16.5" customHeight="1">
      <c r="A24" s="3186" t="s">
        <v>4149</v>
      </c>
      <c r="B24" s="3187">
        <v>98074</v>
      </c>
      <c r="C24" s="3188">
        <v>30566</v>
      </c>
      <c r="D24" s="3188">
        <v>10488</v>
      </c>
      <c r="E24" s="3188">
        <v>22602</v>
      </c>
      <c r="F24" s="3188">
        <v>1937</v>
      </c>
      <c r="G24" s="3188">
        <v>954</v>
      </c>
      <c r="H24" s="3188">
        <v>1178</v>
      </c>
    </row>
    <row r="25" spans="1:8" ht="16.5" customHeight="1" thickBot="1">
      <c r="A25" s="3190" t="s">
        <v>1469</v>
      </c>
      <c r="B25" s="3191">
        <v>87047</v>
      </c>
      <c r="C25" s="3192">
        <v>29085</v>
      </c>
      <c r="D25" s="3192">
        <v>8729</v>
      </c>
      <c r="E25" s="3192">
        <v>21154</v>
      </c>
      <c r="F25" s="3192">
        <v>1427</v>
      </c>
      <c r="G25" s="3192">
        <v>608</v>
      </c>
      <c r="H25" s="3192">
        <v>290</v>
      </c>
    </row>
    <row r="26" spans="1:8" ht="6" customHeight="1" thickBot="1">
      <c r="A26" s="3193"/>
    </row>
    <row r="27" spans="1:8" ht="18.75" customHeight="1">
      <c r="A27" s="3182" t="s">
        <v>373</v>
      </c>
      <c r="B27" s="3184" t="s">
        <v>4349</v>
      </c>
      <c r="C27" s="3182" t="s">
        <v>4350</v>
      </c>
      <c r="D27" s="3183" t="s">
        <v>4351</v>
      </c>
      <c r="E27" s="3183" t="s">
        <v>4352</v>
      </c>
      <c r="F27" s="3183" t="s">
        <v>4353</v>
      </c>
      <c r="G27" s="3184" t="s">
        <v>4354</v>
      </c>
      <c r="H27" s="3184" t="s">
        <v>4355</v>
      </c>
    </row>
    <row r="28" spans="1:8" ht="16.5" customHeight="1">
      <c r="A28" s="3186" t="s">
        <v>4348</v>
      </c>
      <c r="B28" s="3196">
        <v>1523</v>
      </c>
      <c r="C28" s="3188">
        <v>1643</v>
      </c>
      <c r="D28" s="3188">
        <v>4254</v>
      </c>
      <c r="E28" s="3188">
        <v>13167</v>
      </c>
      <c r="F28" s="3188" t="s">
        <v>356</v>
      </c>
      <c r="G28" s="3188" t="s">
        <v>356</v>
      </c>
      <c r="H28" s="241">
        <v>4271</v>
      </c>
    </row>
    <row r="29" spans="1:8" ht="16.5" customHeight="1">
      <c r="A29" s="3186" t="s">
        <v>1468</v>
      </c>
      <c r="B29" s="3196">
        <v>1422</v>
      </c>
      <c r="C29" s="3188">
        <v>1915</v>
      </c>
      <c r="D29" s="3188">
        <v>5293</v>
      </c>
      <c r="E29" s="3188">
        <v>15712</v>
      </c>
      <c r="F29" s="3188" t="s">
        <v>356</v>
      </c>
      <c r="G29" s="3188" t="s">
        <v>356</v>
      </c>
      <c r="H29" s="241">
        <v>7542</v>
      </c>
    </row>
    <row r="30" spans="1:8" ht="16.5" customHeight="1">
      <c r="A30" s="3186" t="s">
        <v>322</v>
      </c>
      <c r="B30" s="3196">
        <v>1138</v>
      </c>
      <c r="C30" s="3188">
        <v>1384</v>
      </c>
      <c r="D30" s="3188">
        <v>5200</v>
      </c>
      <c r="E30" s="3188">
        <v>13314</v>
      </c>
      <c r="F30" s="3188" t="s">
        <v>356</v>
      </c>
      <c r="G30" s="3188" t="s">
        <v>356</v>
      </c>
      <c r="H30" s="241">
        <v>8033</v>
      </c>
    </row>
    <row r="31" spans="1:8" ht="16.5" customHeight="1">
      <c r="A31" s="3186" t="s">
        <v>4149</v>
      </c>
      <c r="B31" s="3196">
        <v>293</v>
      </c>
      <c r="C31" s="3188">
        <v>2007</v>
      </c>
      <c r="D31" s="3188">
        <v>5392</v>
      </c>
      <c r="E31" s="3188">
        <v>16261</v>
      </c>
      <c r="F31" s="3188" t="s">
        <v>356</v>
      </c>
      <c r="G31" s="3188" t="s">
        <v>356</v>
      </c>
      <c r="H31" s="241">
        <v>6396</v>
      </c>
    </row>
    <row r="32" spans="1:8" ht="16.5" customHeight="1" thickBot="1">
      <c r="A32" s="3190" t="s">
        <v>1469</v>
      </c>
      <c r="B32" s="3198">
        <v>627</v>
      </c>
      <c r="C32" s="3192">
        <v>2425</v>
      </c>
      <c r="D32" s="3192">
        <v>4385</v>
      </c>
      <c r="E32" s="3192">
        <v>14533</v>
      </c>
      <c r="F32" s="3192" t="s">
        <v>356</v>
      </c>
      <c r="G32" s="3199" t="s">
        <v>356</v>
      </c>
      <c r="H32" s="241">
        <v>3784</v>
      </c>
    </row>
    <row r="33" spans="1:8" ht="15" customHeight="1">
      <c r="A33" s="3193"/>
      <c r="H33" s="3202" t="s">
        <v>4356</v>
      </c>
    </row>
    <row r="34" spans="1:8" ht="30" customHeight="1">
      <c r="A34" s="3193"/>
      <c r="H34" s="3203"/>
    </row>
    <row r="35" spans="1:8" s="3179" customFormat="1" ht="30" customHeight="1">
      <c r="A35" s="3178" t="s">
        <v>4358</v>
      </c>
      <c r="B35" s="3178"/>
      <c r="C35" s="3178"/>
      <c r="D35" s="3178"/>
      <c r="E35" s="3178"/>
      <c r="F35" s="3178"/>
      <c r="G35" s="3204"/>
    </row>
    <row r="36" spans="1:8" s="3180" customFormat="1" ht="15" customHeight="1" thickBot="1">
      <c r="G36" s="3181" t="s">
        <v>4255</v>
      </c>
    </row>
    <row r="37" spans="1:8" s="3185" customFormat="1" ht="18.75" customHeight="1">
      <c r="A37" s="3182" t="s">
        <v>373</v>
      </c>
      <c r="B37" s="3183" t="s">
        <v>838</v>
      </c>
      <c r="C37" s="3183" t="s">
        <v>4342</v>
      </c>
      <c r="D37" s="3183" t="s">
        <v>4346</v>
      </c>
      <c r="E37" s="3183" t="s">
        <v>4343</v>
      </c>
      <c r="F37" s="3183" t="s">
        <v>4344</v>
      </c>
      <c r="G37" s="3184" t="s">
        <v>4345</v>
      </c>
    </row>
    <row r="38" spans="1:8" s="3179" customFormat="1" ht="16.5" customHeight="1">
      <c r="A38" s="3186" t="s">
        <v>4348</v>
      </c>
      <c r="B38" s="3205">
        <v>16600</v>
      </c>
      <c r="C38" s="3206">
        <v>10187</v>
      </c>
      <c r="D38" s="3206">
        <v>3188</v>
      </c>
      <c r="E38" s="3206" t="s">
        <v>1012</v>
      </c>
      <c r="F38" s="3206">
        <v>2828</v>
      </c>
      <c r="G38" s="3206" t="s">
        <v>1012</v>
      </c>
    </row>
    <row r="39" spans="1:8" s="3179" customFormat="1" ht="16.5" customHeight="1">
      <c r="A39" s="3186" t="s">
        <v>1468</v>
      </c>
      <c r="B39" s="3187">
        <v>16218</v>
      </c>
      <c r="C39" s="3188">
        <v>9140</v>
      </c>
      <c r="D39" s="3188">
        <v>2909</v>
      </c>
      <c r="E39" s="3188" t="s">
        <v>1012</v>
      </c>
      <c r="F39" s="3188">
        <v>3713</v>
      </c>
      <c r="G39" s="3188" t="s">
        <v>1012</v>
      </c>
    </row>
    <row r="40" spans="1:8" s="3179" customFormat="1" ht="16.5" customHeight="1">
      <c r="A40" s="3186" t="s">
        <v>322</v>
      </c>
      <c r="B40" s="3187">
        <v>15583</v>
      </c>
      <c r="C40" s="3188">
        <v>8812</v>
      </c>
      <c r="D40" s="3188">
        <v>2928</v>
      </c>
      <c r="E40" s="3188" t="s">
        <v>1012</v>
      </c>
      <c r="F40" s="3188">
        <v>3379</v>
      </c>
      <c r="G40" s="3188" t="s">
        <v>1012</v>
      </c>
    </row>
    <row r="41" spans="1:8" s="3179" customFormat="1" ht="16.5" customHeight="1">
      <c r="A41" s="3186" t="s">
        <v>4149</v>
      </c>
      <c r="B41" s="3187">
        <v>16933</v>
      </c>
      <c r="C41" s="3188">
        <v>10239</v>
      </c>
      <c r="D41" s="3188">
        <v>2748</v>
      </c>
      <c r="E41" s="3207" t="s">
        <v>1012</v>
      </c>
      <c r="F41" s="3188">
        <v>3509</v>
      </c>
      <c r="G41" s="3207" t="s">
        <v>1012</v>
      </c>
    </row>
    <row r="42" spans="1:8" ht="16.5" customHeight="1" thickBot="1">
      <c r="A42" s="3190" t="s">
        <v>1469</v>
      </c>
      <c r="B42" s="3191">
        <v>12869</v>
      </c>
      <c r="C42" s="3208">
        <v>7506</v>
      </c>
      <c r="D42" s="3208">
        <v>1764</v>
      </c>
      <c r="E42" s="3209" t="s">
        <v>1012</v>
      </c>
      <c r="F42" s="3208">
        <v>3244</v>
      </c>
      <c r="G42" s="3209" t="s">
        <v>1012</v>
      </c>
    </row>
    <row r="43" spans="1:8" s="3193" customFormat="1" ht="6" customHeight="1" thickBot="1">
      <c r="G43" s="3210"/>
    </row>
    <row r="44" spans="1:8" s="3185" customFormat="1" ht="18.75" customHeight="1">
      <c r="A44" s="3182" t="s">
        <v>373</v>
      </c>
      <c r="B44" s="3182" t="s">
        <v>4350</v>
      </c>
      <c r="C44" s="3183" t="s">
        <v>4351</v>
      </c>
      <c r="D44" s="3183" t="s">
        <v>4359</v>
      </c>
      <c r="E44" s="3183" t="s">
        <v>4360</v>
      </c>
      <c r="F44" s="3183" t="s">
        <v>4354</v>
      </c>
      <c r="G44" s="3184" t="s">
        <v>4211</v>
      </c>
    </row>
    <row r="45" spans="1:8" s="3179" customFormat="1" ht="16.5" customHeight="1">
      <c r="A45" s="3186" t="s">
        <v>4348</v>
      </c>
      <c r="B45" s="3211" t="s">
        <v>1012</v>
      </c>
      <c r="C45" s="3212" t="s">
        <v>1012</v>
      </c>
      <c r="D45" s="3212">
        <v>105</v>
      </c>
      <c r="E45" s="3212">
        <v>292</v>
      </c>
      <c r="F45" s="3212" t="s">
        <v>1012</v>
      </c>
      <c r="G45" s="3207" t="s">
        <v>1012</v>
      </c>
    </row>
    <row r="46" spans="1:8" s="3179" customFormat="1" ht="16.5" customHeight="1">
      <c r="A46" s="3186" t="s">
        <v>1468</v>
      </c>
      <c r="B46" s="3196" t="s">
        <v>1012</v>
      </c>
      <c r="C46" s="3188" t="s">
        <v>1012</v>
      </c>
      <c r="D46" s="3188">
        <v>186</v>
      </c>
      <c r="E46" s="3188">
        <v>270</v>
      </c>
      <c r="F46" s="3188" t="s">
        <v>1012</v>
      </c>
      <c r="G46" s="3207" t="s">
        <v>1012</v>
      </c>
    </row>
    <row r="47" spans="1:8" s="3179" customFormat="1" ht="16.5" customHeight="1">
      <c r="A47" s="3186" t="s">
        <v>322</v>
      </c>
      <c r="B47" s="3196" t="s">
        <v>1012</v>
      </c>
      <c r="C47" s="3188" t="s">
        <v>1012</v>
      </c>
      <c r="D47" s="3188">
        <v>182</v>
      </c>
      <c r="E47" s="3188">
        <v>282</v>
      </c>
      <c r="F47" s="3188" t="s">
        <v>1012</v>
      </c>
      <c r="G47" s="3207" t="s">
        <v>1012</v>
      </c>
    </row>
    <row r="48" spans="1:8" s="3179" customFormat="1" ht="16.5" customHeight="1">
      <c r="A48" s="3186" t="s">
        <v>4149</v>
      </c>
      <c r="B48" s="3213" t="s">
        <v>1012</v>
      </c>
      <c r="C48" s="3207" t="s">
        <v>1012</v>
      </c>
      <c r="D48" s="3188">
        <v>171</v>
      </c>
      <c r="E48" s="3188">
        <v>266</v>
      </c>
      <c r="F48" s="3207" t="s">
        <v>1012</v>
      </c>
      <c r="G48" s="3207" t="s">
        <v>1012</v>
      </c>
    </row>
    <row r="49" spans="1:7" ht="16.5" customHeight="1" thickBot="1">
      <c r="A49" s="3190" t="s">
        <v>1469</v>
      </c>
      <c r="B49" s="3214" t="s">
        <v>1012</v>
      </c>
      <c r="C49" s="3209" t="s">
        <v>1012</v>
      </c>
      <c r="D49" s="3208">
        <v>143</v>
      </c>
      <c r="E49" s="3208">
        <v>212</v>
      </c>
      <c r="F49" s="3209" t="s">
        <v>1012</v>
      </c>
      <c r="G49" s="3209" t="s">
        <v>1012</v>
      </c>
    </row>
    <row r="50" spans="1:7" s="3193" customFormat="1" ht="15" customHeight="1">
      <c r="G50" s="3215" t="s">
        <v>4361</v>
      </c>
    </row>
    <row r="51" spans="1:7" s="3193" customFormat="1" ht="23" customHeight="1"/>
  </sheetData>
  <phoneticPr fontId="2"/>
  <pageMargins left="0.39370078740157483" right="0.39370078740157483" top="0.59055118110236227" bottom="0.59055118110236227" header="0.11811023622047245" footer="0.11811023622047245"/>
  <pageSetup paperSize="9" firstPageNumber="141" orientation="portrait" useFirstPageNumber="1" r:id="rId1"/>
  <headerFooter alignWithMargins="0">
    <oddFooter>&amp;C&amp;"ＭＳ 明朝,標準"&amp;10&amp;P</oddFooter>
  </headerFooter>
  <rowBreaks count="1" manualBreakCount="1">
    <brk id="34"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2D169-343B-44F9-9465-4DC357272E94}">
  <dimension ref="A1:I31"/>
  <sheetViews>
    <sheetView showGridLines="0" view="pageBreakPreview" topLeftCell="A10" zoomScale="90" zoomScaleNormal="100" zoomScaleSheetLayoutView="90" workbookViewId="0">
      <selection activeCell="H34" sqref="H34"/>
    </sheetView>
  </sheetViews>
  <sheetFormatPr defaultColWidth="9" defaultRowHeight="13"/>
  <cols>
    <col min="1" max="1" width="11.81640625" style="3227" customWidth="1"/>
    <col min="2" max="9" width="10" style="3227" customWidth="1"/>
    <col min="10" max="16384" width="9" style="3227"/>
  </cols>
  <sheetData>
    <row r="1" spans="1:9" s="3217" customFormat="1" ht="30" customHeight="1">
      <c r="A1" s="3216" t="s">
        <v>4362</v>
      </c>
      <c r="B1" s="3216"/>
      <c r="C1" s="3216"/>
      <c r="D1" s="3216"/>
      <c r="E1" s="3216"/>
      <c r="F1" s="3216"/>
      <c r="G1" s="3216"/>
      <c r="H1" s="3216"/>
      <c r="I1" s="3216"/>
    </row>
    <row r="2" spans="1:9" s="3218" customFormat="1" ht="15" customHeight="1" thickBot="1">
      <c r="I2" s="3219" t="s">
        <v>2568</v>
      </c>
    </row>
    <row r="3" spans="1:9" s="3217" customFormat="1" ht="18.649999999999999" customHeight="1">
      <c r="A3" s="5983" t="s">
        <v>1420</v>
      </c>
      <c r="B3" s="5985" t="s">
        <v>4363</v>
      </c>
      <c r="C3" s="5985"/>
      <c r="D3" s="5985"/>
      <c r="E3" s="5985"/>
      <c r="F3" s="5985" t="s">
        <v>4364</v>
      </c>
      <c r="G3" s="5985" t="s">
        <v>4365</v>
      </c>
      <c r="H3" s="5985"/>
      <c r="I3" s="5987"/>
    </row>
    <row r="4" spans="1:9" s="3217" customFormat="1" ht="31.5" customHeight="1">
      <c r="A4" s="5984"/>
      <c r="B4" s="3220" t="s">
        <v>838</v>
      </c>
      <c r="C4" s="3220" t="s">
        <v>4366</v>
      </c>
      <c r="D4" s="3221" t="s">
        <v>4367</v>
      </c>
      <c r="E4" s="3221" t="s">
        <v>4368</v>
      </c>
      <c r="F4" s="5986"/>
      <c r="G4" s="3220" t="s">
        <v>838</v>
      </c>
      <c r="H4" s="3220" t="s">
        <v>4366</v>
      </c>
      <c r="I4" s="3222" t="s">
        <v>4367</v>
      </c>
    </row>
    <row r="5" spans="1:9" ht="16.5" customHeight="1">
      <c r="A5" s="3223" t="s">
        <v>2434</v>
      </c>
      <c r="B5" s="3224">
        <v>83</v>
      </c>
      <c r="C5" s="3225">
        <v>6</v>
      </c>
      <c r="D5" s="3225">
        <v>51</v>
      </c>
      <c r="E5" s="3225">
        <v>26</v>
      </c>
      <c r="F5" s="3225">
        <v>32</v>
      </c>
      <c r="G5" s="3226">
        <v>1194</v>
      </c>
      <c r="H5" s="3225">
        <v>1137</v>
      </c>
      <c r="I5" s="3225">
        <v>57</v>
      </c>
    </row>
    <row r="6" spans="1:9" ht="16.5" customHeight="1">
      <c r="A6" s="3223" t="s">
        <v>1468</v>
      </c>
      <c r="B6" s="3224">
        <v>83</v>
      </c>
      <c r="C6" s="3225">
        <v>6</v>
      </c>
      <c r="D6" s="3225">
        <v>51</v>
      </c>
      <c r="E6" s="3225">
        <v>26</v>
      </c>
      <c r="F6" s="3225">
        <v>31</v>
      </c>
      <c r="G6" s="3226">
        <v>1194</v>
      </c>
      <c r="H6" s="3225">
        <v>1137</v>
      </c>
      <c r="I6" s="3225">
        <v>57</v>
      </c>
    </row>
    <row r="7" spans="1:9" ht="16.5" customHeight="1">
      <c r="A7" s="3223" t="s">
        <v>322</v>
      </c>
      <c r="B7" s="3224">
        <v>81</v>
      </c>
      <c r="C7" s="3225">
        <v>6</v>
      </c>
      <c r="D7" s="3225">
        <v>48</v>
      </c>
      <c r="E7" s="3225">
        <v>27</v>
      </c>
      <c r="F7" s="3225">
        <v>32</v>
      </c>
      <c r="G7" s="3226">
        <v>1171</v>
      </c>
      <c r="H7" s="3225">
        <v>1114</v>
      </c>
      <c r="I7" s="3225">
        <v>57</v>
      </c>
    </row>
    <row r="8" spans="1:9" ht="16.5" customHeight="1">
      <c r="A8" s="3223" t="s">
        <v>4149</v>
      </c>
      <c r="B8" s="3224">
        <v>80</v>
      </c>
      <c r="C8" s="3225">
        <v>5</v>
      </c>
      <c r="D8" s="3225">
        <v>48</v>
      </c>
      <c r="E8" s="3225">
        <v>27</v>
      </c>
      <c r="F8" s="3225">
        <v>33</v>
      </c>
      <c r="G8" s="3226">
        <v>1072</v>
      </c>
      <c r="H8" s="3225">
        <v>1015</v>
      </c>
      <c r="I8" s="3225">
        <v>57</v>
      </c>
    </row>
    <row r="9" spans="1:9" ht="16.5" customHeight="1" thickBot="1">
      <c r="A9" s="3228" t="s">
        <v>1469</v>
      </c>
      <c r="B9" s="3229">
        <v>79</v>
      </c>
      <c r="C9" s="3230">
        <v>6</v>
      </c>
      <c r="D9" s="3230">
        <v>47</v>
      </c>
      <c r="E9" s="3230">
        <v>26</v>
      </c>
      <c r="F9" s="3230">
        <v>34</v>
      </c>
      <c r="G9" s="3231">
        <v>1171</v>
      </c>
      <c r="H9" s="3230">
        <v>1114</v>
      </c>
      <c r="I9" s="3230">
        <v>57</v>
      </c>
    </row>
    <row r="10" spans="1:9" s="3218" customFormat="1" ht="15" customHeight="1">
      <c r="A10" s="3232" t="s">
        <v>4369</v>
      </c>
      <c r="B10" s="3232"/>
      <c r="C10" s="3232"/>
      <c r="D10" s="3232"/>
      <c r="E10" s="3233"/>
      <c r="F10" s="3232"/>
      <c r="G10" s="3232"/>
      <c r="H10" s="3232"/>
      <c r="I10" s="3234" t="s">
        <v>4370</v>
      </c>
    </row>
    <row r="11" spans="1:9" s="3236" customFormat="1" ht="30" customHeight="1">
      <c r="A11" s="3233"/>
      <c r="B11" s="3235"/>
      <c r="C11" s="3235"/>
      <c r="D11" s="3235"/>
      <c r="E11" s="3235"/>
      <c r="F11" s="3235"/>
      <c r="G11" s="3235"/>
      <c r="H11" s="3235"/>
      <c r="I11" s="3235"/>
    </row>
    <row r="12" spans="1:9" s="3217" customFormat="1" ht="30" customHeight="1">
      <c r="A12" s="3237" t="s">
        <v>4371</v>
      </c>
      <c r="B12" s="3237"/>
      <c r="C12" s="3237"/>
      <c r="D12" s="3237"/>
      <c r="E12" s="3237"/>
      <c r="F12" s="3237"/>
      <c r="G12" s="3237"/>
      <c r="H12" s="3237"/>
      <c r="I12" s="3237"/>
    </row>
    <row r="13" spans="1:9" s="3218" customFormat="1" ht="15" customHeight="1" thickBot="1">
      <c r="A13" s="3233"/>
      <c r="B13" s="3233"/>
      <c r="C13" s="3233"/>
      <c r="D13" s="3233"/>
      <c r="E13" s="3233"/>
      <c r="F13" s="3233"/>
      <c r="G13" s="3233"/>
      <c r="H13" s="3238"/>
      <c r="I13" s="3219" t="s">
        <v>4372</v>
      </c>
    </row>
    <row r="14" spans="1:9" ht="18.649999999999999" customHeight="1">
      <c r="A14" s="5988" t="s">
        <v>373</v>
      </c>
      <c r="B14" s="5976" t="s">
        <v>838</v>
      </c>
      <c r="C14" s="5976" t="s">
        <v>4373</v>
      </c>
      <c r="D14" s="5976" t="s">
        <v>4374</v>
      </c>
      <c r="E14" s="5990" t="s">
        <v>4375</v>
      </c>
      <c r="F14" s="5987" t="s">
        <v>4376</v>
      </c>
      <c r="G14" s="5983"/>
      <c r="H14" s="5976" t="s">
        <v>4377</v>
      </c>
      <c r="I14" s="5978" t="s">
        <v>4378</v>
      </c>
    </row>
    <row r="15" spans="1:9" ht="31.5" customHeight="1">
      <c r="A15" s="5989"/>
      <c r="B15" s="5977"/>
      <c r="C15" s="5977"/>
      <c r="D15" s="5977"/>
      <c r="E15" s="5991"/>
      <c r="F15" s="3220" t="s">
        <v>838</v>
      </c>
      <c r="G15" s="3221" t="s">
        <v>4379</v>
      </c>
      <c r="H15" s="5977"/>
      <c r="I15" s="5979"/>
    </row>
    <row r="16" spans="1:9" ht="16.5" customHeight="1">
      <c r="A16" s="3223" t="s">
        <v>4380</v>
      </c>
      <c r="B16" s="3224">
        <v>1183</v>
      </c>
      <c r="C16" s="3225">
        <v>113</v>
      </c>
      <c r="D16" s="3225">
        <v>37</v>
      </c>
      <c r="E16" s="3225">
        <v>104</v>
      </c>
      <c r="F16" s="3225">
        <v>891</v>
      </c>
      <c r="G16" s="3225">
        <v>280</v>
      </c>
      <c r="H16" s="3225">
        <v>27</v>
      </c>
      <c r="I16" s="3225">
        <v>11</v>
      </c>
    </row>
    <row r="17" spans="1:9" ht="16.5" customHeight="1">
      <c r="A17" s="3223" t="s">
        <v>1665</v>
      </c>
      <c r="B17" s="3224">
        <v>1186</v>
      </c>
      <c r="C17" s="3225">
        <v>117</v>
      </c>
      <c r="D17" s="3225">
        <v>35</v>
      </c>
      <c r="E17" s="3225">
        <v>110</v>
      </c>
      <c r="F17" s="3225">
        <v>883</v>
      </c>
      <c r="G17" s="3225">
        <v>248</v>
      </c>
      <c r="H17" s="3225">
        <v>27</v>
      </c>
      <c r="I17" s="3225">
        <v>14</v>
      </c>
    </row>
    <row r="18" spans="1:9" ht="16.5" customHeight="1">
      <c r="A18" s="3223" t="s">
        <v>1666</v>
      </c>
      <c r="B18" s="3224">
        <v>1232</v>
      </c>
      <c r="C18" s="3225">
        <v>116</v>
      </c>
      <c r="D18" s="3225">
        <v>36</v>
      </c>
      <c r="E18" s="3225">
        <v>104</v>
      </c>
      <c r="F18" s="3225"/>
      <c r="G18" s="3225">
        <v>255</v>
      </c>
      <c r="H18" s="3225">
        <v>23</v>
      </c>
      <c r="I18" s="3225">
        <v>16</v>
      </c>
    </row>
    <row r="19" spans="1:9" ht="16.5" customHeight="1">
      <c r="A19" s="3223" t="s">
        <v>1667</v>
      </c>
      <c r="B19" s="3224">
        <v>1245</v>
      </c>
      <c r="C19" s="3225">
        <v>121</v>
      </c>
      <c r="D19" s="3225">
        <v>31</v>
      </c>
      <c r="E19" s="3225">
        <v>111</v>
      </c>
      <c r="F19" s="3225">
        <v>945</v>
      </c>
      <c r="G19" s="3225">
        <v>236</v>
      </c>
      <c r="H19" s="3225">
        <v>24</v>
      </c>
      <c r="I19" s="3225">
        <v>13</v>
      </c>
    </row>
    <row r="20" spans="1:9" ht="16.5" customHeight="1" thickBot="1">
      <c r="A20" s="3228" t="s">
        <v>322</v>
      </c>
      <c r="B20" s="3229">
        <v>1235</v>
      </c>
      <c r="C20" s="3230">
        <v>124</v>
      </c>
      <c r="D20" s="3230">
        <v>33</v>
      </c>
      <c r="E20" s="3230">
        <v>107</v>
      </c>
      <c r="F20" s="3230">
        <v>934</v>
      </c>
      <c r="G20" s="3230">
        <v>211</v>
      </c>
      <c r="H20" s="3230">
        <v>23</v>
      </c>
      <c r="I20" s="3230">
        <v>14</v>
      </c>
    </row>
    <row r="21" spans="1:9" s="3236" customFormat="1" ht="15" customHeight="1">
      <c r="A21" s="3232" t="s">
        <v>4381</v>
      </c>
      <c r="B21" s="3232"/>
      <c r="C21" s="3232"/>
      <c r="D21" s="3232"/>
      <c r="E21" s="3232"/>
      <c r="F21" s="3235"/>
      <c r="G21" s="3232"/>
      <c r="H21" s="3232"/>
      <c r="I21" s="3234" t="s">
        <v>4382</v>
      </c>
    </row>
    <row r="22" spans="1:9" ht="30" customHeight="1">
      <c r="A22" s="3239"/>
      <c r="B22" s="3239"/>
      <c r="C22" s="3239"/>
      <c r="D22" s="3239"/>
      <c r="E22" s="3239"/>
      <c r="F22" s="3239"/>
      <c r="G22" s="3239"/>
      <c r="H22" s="3239"/>
      <c r="I22" s="3239"/>
    </row>
    <row r="23" spans="1:9" ht="30" customHeight="1">
      <c r="A23" s="3240" t="s">
        <v>4383</v>
      </c>
      <c r="B23" s="3240"/>
      <c r="C23" s="3240"/>
      <c r="D23" s="3240"/>
      <c r="E23" s="3240"/>
      <c r="F23" s="3240"/>
      <c r="G23" s="3240"/>
      <c r="H23" s="3240"/>
      <c r="I23" s="3240"/>
    </row>
    <row r="24" spans="1:9" ht="13.5" thickBot="1">
      <c r="A24" s="3241"/>
      <c r="B24" s="3242"/>
      <c r="C24" s="3239"/>
      <c r="D24" s="3239"/>
      <c r="E24" s="3239"/>
      <c r="F24" s="3239"/>
      <c r="G24" s="3239"/>
      <c r="H24" s="3239"/>
      <c r="I24" s="3243" t="s">
        <v>4384</v>
      </c>
    </row>
    <row r="25" spans="1:9" ht="18.649999999999999" customHeight="1">
      <c r="A25" s="5980" t="s">
        <v>4385</v>
      </c>
      <c r="B25" s="5981"/>
      <c r="C25" s="5981"/>
      <c r="D25" s="5981" t="s">
        <v>4386</v>
      </c>
      <c r="E25" s="5981"/>
      <c r="F25" s="5981"/>
      <c r="G25" s="5981" t="s">
        <v>4387</v>
      </c>
      <c r="H25" s="5981"/>
      <c r="I25" s="5982"/>
    </row>
    <row r="26" spans="1:9" ht="16.5" customHeight="1">
      <c r="A26" s="5970" t="s">
        <v>4348</v>
      </c>
      <c r="B26" s="5970"/>
      <c r="C26" s="5971"/>
      <c r="D26" s="3244"/>
      <c r="E26" s="3245">
        <v>3</v>
      </c>
      <c r="F26" s="3246"/>
      <c r="G26" s="3239"/>
      <c r="H26" s="3245">
        <v>12</v>
      </c>
      <c r="I26" s="3246"/>
    </row>
    <row r="27" spans="1:9" ht="16.5" customHeight="1">
      <c r="A27" s="5970">
        <v>29</v>
      </c>
      <c r="B27" s="5970"/>
      <c r="C27" s="5971"/>
      <c r="D27" s="3244"/>
      <c r="E27" s="3245">
        <v>7</v>
      </c>
      <c r="F27" s="3247"/>
      <c r="G27" s="3247"/>
      <c r="H27" s="3245">
        <v>9</v>
      </c>
      <c r="I27" s="3246"/>
    </row>
    <row r="28" spans="1:9" ht="16.5" customHeight="1">
      <c r="A28" s="5972">
        <v>30</v>
      </c>
      <c r="B28" s="5972"/>
      <c r="C28" s="5973"/>
      <c r="D28" s="3248"/>
      <c r="E28" s="3245">
        <v>7</v>
      </c>
      <c r="F28" s="3247"/>
      <c r="G28" s="3247"/>
      <c r="H28" s="3245">
        <v>10</v>
      </c>
      <c r="I28" s="3247"/>
    </row>
    <row r="29" spans="1:9" ht="16.5" customHeight="1">
      <c r="A29" s="5970" t="s">
        <v>4388</v>
      </c>
      <c r="B29" s="5970"/>
      <c r="C29" s="5971"/>
      <c r="D29" s="3248"/>
      <c r="E29" s="3245">
        <v>10</v>
      </c>
      <c r="F29" s="3247"/>
      <c r="G29" s="3247"/>
      <c r="H29" s="3245">
        <v>16</v>
      </c>
      <c r="I29" s="3247"/>
    </row>
    <row r="30" spans="1:9" ht="16.5" customHeight="1" thickBot="1">
      <c r="A30" s="5974">
        <v>2</v>
      </c>
      <c r="B30" s="5974"/>
      <c r="C30" s="5975"/>
      <c r="D30" s="3249"/>
      <c r="E30" s="3250">
        <v>6</v>
      </c>
      <c r="F30" s="3251"/>
      <c r="G30" s="3251"/>
      <c r="H30" s="3250">
        <v>12</v>
      </c>
      <c r="I30" s="3251"/>
    </row>
    <row r="31" spans="1:9" ht="15" customHeight="1">
      <c r="A31" s="3227" t="s">
        <v>4389</v>
      </c>
      <c r="H31" s="3252"/>
      <c r="I31" s="3243" t="s">
        <v>4370</v>
      </c>
    </row>
  </sheetData>
  <mergeCells count="20">
    <mergeCell ref="A3:A4"/>
    <mergeCell ref="B3:E3"/>
    <mergeCell ref="F3:F4"/>
    <mergeCell ref="G3:I3"/>
    <mergeCell ref="A14:A15"/>
    <mergeCell ref="B14:B15"/>
    <mergeCell ref="C14:C15"/>
    <mergeCell ref="D14:D15"/>
    <mergeCell ref="E14:E15"/>
    <mergeCell ref="F14:G14"/>
    <mergeCell ref="I14:I15"/>
    <mergeCell ref="A25:C25"/>
    <mergeCell ref="D25:F25"/>
    <mergeCell ref="G25:I25"/>
    <mergeCell ref="A26:C26"/>
    <mergeCell ref="A27:C27"/>
    <mergeCell ref="A28:C28"/>
    <mergeCell ref="A29:C29"/>
    <mergeCell ref="A30:C30"/>
    <mergeCell ref="H14:H15"/>
  </mergeCells>
  <phoneticPr fontId="2"/>
  <pageMargins left="0.39370078740157483" right="0.39370078740157483" top="0.59055118110236227" bottom="0.59055118110236227" header="0.11811023622047245" footer="0.11811023622047245"/>
  <pageSetup paperSize="9" firstPageNumber="118" orientation="portrait" r:id="rId1"/>
  <headerFooter alignWithMargins="0">
    <oddFooter>&amp;C&amp;"ＭＳ 明朝,標準"&amp;10&amp;P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03BA4-D75B-455C-90BE-1CF6E534DC4B}">
  <dimension ref="A1:IV19"/>
  <sheetViews>
    <sheetView showGridLines="0" view="pageBreakPreview" zoomScale="90" zoomScaleNormal="100" zoomScaleSheetLayoutView="90" workbookViewId="0">
      <selection activeCell="O12" sqref="O12"/>
    </sheetView>
  </sheetViews>
  <sheetFormatPr defaultColWidth="9" defaultRowHeight="13"/>
  <cols>
    <col min="1" max="1" width="12.08984375" style="3261" customWidth="1"/>
    <col min="2" max="2" width="9.6328125" style="3261" customWidth="1"/>
    <col min="3" max="3" width="9" style="3261" customWidth="1"/>
    <col min="4" max="4" width="9.6328125" style="3261" customWidth="1"/>
    <col min="5" max="5" width="9.08984375" style="3261" customWidth="1"/>
    <col min="6" max="6" width="9.6328125" style="3261" customWidth="1"/>
    <col min="7" max="7" width="9.1796875" style="3261" customWidth="1"/>
    <col min="8" max="10" width="9.6328125" style="3261" customWidth="1"/>
    <col min="11" max="16384" width="9" style="3261"/>
  </cols>
  <sheetData>
    <row r="1" spans="1:256" s="3253" customFormat="1" ht="30" customHeight="1">
      <c r="A1" s="5992" t="s">
        <v>4390</v>
      </c>
      <c r="B1" s="5992"/>
      <c r="C1" s="5992"/>
      <c r="D1" s="5992"/>
      <c r="E1" s="5992"/>
      <c r="F1" s="5992"/>
      <c r="G1" s="5992"/>
      <c r="H1" s="5992"/>
      <c r="I1" s="5992"/>
      <c r="J1" s="5992"/>
    </row>
    <row r="2" spans="1:256" s="3254" customFormat="1" ht="15" customHeight="1" thickBot="1">
      <c r="I2" s="3254" t="s">
        <v>4391</v>
      </c>
      <c r="J2" s="3255" t="s">
        <v>1996</v>
      </c>
    </row>
    <row r="3" spans="1:256" ht="38.25" customHeight="1">
      <c r="A3" s="3256" t="s">
        <v>373</v>
      </c>
      <c r="B3" s="3257" t="s">
        <v>4392</v>
      </c>
      <c r="C3" s="3258" t="s">
        <v>4393</v>
      </c>
      <c r="D3" s="3257" t="s">
        <v>4394</v>
      </c>
      <c r="E3" s="3258" t="s">
        <v>4395</v>
      </c>
      <c r="F3" s="3257" t="s">
        <v>4396</v>
      </c>
      <c r="G3" s="3258" t="s">
        <v>4397</v>
      </c>
      <c r="H3" s="3257" t="s">
        <v>4398</v>
      </c>
      <c r="I3" s="3259" t="s">
        <v>4399</v>
      </c>
      <c r="J3" s="3260" t="s">
        <v>4400</v>
      </c>
    </row>
    <row r="4" spans="1:256" ht="17.25" customHeight="1">
      <c r="A4" s="3262" t="s">
        <v>4401</v>
      </c>
      <c r="B4" s="3263">
        <v>875</v>
      </c>
      <c r="C4" s="3264">
        <v>2</v>
      </c>
      <c r="D4" s="3265">
        <v>242</v>
      </c>
      <c r="E4" s="3265">
        <v>9</v>
      </c>
      <c r="F4" s="3265">
        <v>1</v>
      </c>
      <c r="G4" s="3265">
        <v>126</v>
      </c>
      <c r="H4" s="3265">
        <v>72</v>
      </c>
      <c r="I4" s="3265">
        <v>10</v>
      </c>
      <c r="J4" s="3265">
        <v>85</v>
      </c>
    </row>
    <row r="5" spans="1:256" ht="17.25" customHeight="1">
      <c r="A5" s="3266">
        <v>28</v>
      </c>
      <c r="B5" s="3263">
        <v>884</v>
      </c>
      <c r="C5" s="3265">
        <v>1</v>
      </c>
      <c r="D5" s="3265">
        <v>264</v>
      </c>
      <c r="E5" s="3265">
        <v>10</v>
      </c>
      <c r="F5" s="3265">
        <v>3</v>
      </c>
      <c r="G5" s="3265">
        <v>137</v>
      </c>
      <c r="H5" s="3265">
        <v>82</v>
      </c>
      <c r="I5" s="3265">
        <v>7</v>
      </c>
      <c r="J5" s="3265">
        <v>80</v>
      </c>
    </row>
    <row r="6" spans="1:256" ht="17.25" customHeight="1">
      <c r="A6" s="3266">
        <v>29</v>
      </c>
      <c r="B6" s="3263">
        <v>951</v>
      </c>
      <c r="C6" s="3264" t="s">
        <v>356</v>
      </c>
      <c r="D6" s="3265">
        <v>269</v>
      </c>
      <c r="E6" s="3265">
        <v>9</v>
      </c>
      <c r="F6" s="3265">
        <v>11</v>
      </c>
      <c r="G6" s="3265">
        <v>156</v>
      </c>
      <c r="H6" s="3265">
        <v>79</v>
      </c>
      <c r="I6" s="3265">
        <v>14</v>
      </c>
      <c r="J6" s="3265">
        <v>74</v>
      </c>
      <c r="M6" s="3265"/>
      <c r="N6" s="3265"/>
      <c r="O6" s="3265"/>
      <c r="P6" s="3265"/>
      <c r="Q6" s="3265"/>
      <c r="R6" s="3265"/>
      <c r="S6" s="3265"/>
      <c r="T6" s="3265"/>
      <c r="U6" s="3267"/>
      <c r="V6" s="3268"/>
      <c r="W6" s="3265"/>
      <c r="X6" s="3265"/>
      <c r="Y6" s="3265"/>
      <c r="Z6" s="3265"/>
      <c r="AA6" s="3265"/>
      <c r="AB6" s="3265"/>
      <c r="AC6" s="3265"/>
      <c r="AD6" s="3265"/>
      <c r="AE6" s="3267"/>
      <c r="AF6" s="3268"/>
      <c r="AG6" s="3265"/>
      <c r="AH6" s="3265"/>
      <c r="AI6" s="3265"/>
      <c r="AJ6" s="3265"/>
      <c r="AK6" s="3265"/>
      <c r="AL6" s="3265"/>
      <c r="AM6" s="3265"/>
      <c r="AN6" s="3265"/>
      <c r="AO6" s="3267"/>
      <c r="AP6" s="3268"/>
      <c r="AQ6" s="3265"/>
      <c r="AR6" s="3265"/>
      <c r="AS6" s="3265"/>
      <c r="AT6" s="3265"/>
      <c r="AU6" s="3265"/>
      <c r="AV6" s="3265"/>
      <c r="AW6" s="3265"/>
      <c r="AX6" s="3265"/>
      <c r="AY6" s="3267"/>
      <c r="AZ6" s="3268"/>
      <c r="BA6" s="3265"/>
      <c r="BB6" s="3265"/>
      <c r="BC6" s="3265"/>
      <c r="BD6" s="3265"/>
      <c r="BE6" s="3265"/>
      <c r="BF6" s="3265"/>
      <c r="BG6" s="3265"/>
      <c r="BH6" s="3265"/>
      <c r="BI6" s="3267"/>
      <c r="BJ6" s="3268"/>
      <c r="BK6" s="3265"/>
      <c r="BL6" s="3265"/>
      <c r="BM6" s="3265"/>
      <c r="BN6" s="3265"/>
      <c r="BO6" s="3265"/>
      <c r="BP6" s="3265"/>
      <c r="BQ6" s="3265"/>
      <c r="BR6" s="3265"/>
      <c r="BS6" s="3267"/>
      <c r="BT6" s="3268"/>
      <c r="BU6" s="3265"/>
      <c r="BV6" s="3265"/>
      <c r="BW6" s="3265"/>
      <c r="BX6" s="3265"/>
      <c r="BY6" s="3265"/>
      <c r="BZ6" s="3265"/>
      <c r="CA6" s="3265"/>
      <c r="CB6" s="3265"/>
      <c r="CC6" s="3267"/>
      <c r="CD6" s="3268"/>
      <c r="CE6" s="3265"/>
      <c r="CF6" s="3265"/>
      <c r="CG6" s="3265"/>
      <c r="CH6" s="3265"/>
      <c r="CI6" s="3265"/>
      <c r="CJ6" s="3265"/>
      <c r="CK6" s="3265"/>
      <c r="CL6" s="3265"/>
      <c r="CM6" s="3267"/>
      <c r="CN6" s="3268"/>
      <c r="CO6" s="3265"/>
      <c r="CP6" s="3265"/>
      <c r="CQ6" s="3265"/>
      <c r="CR6" s="3265"/>
      <c r="CS6" s="3265"/>
      <c r="CT6" s="3265"/>
      <c r="CU6" s="3265"/>
      <c r="CV6" s="3265"/>
      <c r="CW6" s="3267"/>
      <c r="CX6" s="3268"/>
      <c r="CY6" s="3265"/>
      <c r="CZ6" s="3265"/>
      <c r="DA6" s="3265"/>
      <c r="DB6" s="3265"/>
      <c r="DC6" s="3265"/>
      <c r="DD6" s="3265"/>
      <c r="DE6" s="3265"/>
      <c r="DF6" s="3265"/>
      <c r="DG6" s="3267"/>
      <c r="DH6" s="3268"/>
      <c r="DI6" s="3265"/>
      <c r="DJ6" s="3265"/>
      <c r="DK6" s="3265"/>
      <c r="DL6" s="3265"/>
      <c r="DM6" s="3265"/>
      <c r="DN6" s="3265"/>
      <c r="DO6" s="3265"/>
      <c r="DP6" s="3265"/>
      <c r="DQ6" s="3267"/>
      <c r="DR6" s="3268"/>
      <c r="DS6" s="3265"/>
      <c r="DT6" s="3265"/>
      <c r="DU6" s="3265"/>
      <c r="DV6" s="3265"/>
      <c r="DW6" s="3265"/>
      <c r="DX6" s="3265"/>
      <c r="DY6" s="3265"/>
      <c r="DZ6" s="3265"/>
      <c r="EA6" s="3267"/>
      <c r="EB6" s="3268"/>
      <c r="EC6" s="3265"/>
      <c r="ED6" s="3265"/>
      <c r="EE6" s="3265"/>
      <c r="EF6" s="3265"/>
      <c r="EG6" s="3265"/>
      <c r="EH6" s="3265"/>
      <c r="EI6" s="3265"/>
      <c r="EJ6" s="3265"/>
      <c r="EK6" s="3267"/>
      <c r="EL6" s="3268"/>
      <c r="EM6" s="3265"/>
      <c r="EN6" s="3265"/>
      <c r="EO6" s="3265"/>
      <c r="EP6" s="3265"/>
      <c r="EQ6" s="3265"/>
      <c r="ER6" s="3265"/>
      <c r="ES6" s="3265"/>
      <c r="ET6" s="3265"/>
      <c r="EU6" s="3267"/>
      <c r="EV6" s="3268"/>
      <c r="EW6" s="3265"/>
      <c r="EX6" s="3265"/>
      <c r="EY6" s="3265"/>
      <c r="EZ6" s="3265"/>
      <c r="FA6" s="3265"/>
      <c r="FB6" s="3265"/>
      <c r="FC6" s="3265"/>
      <c r="FD6" s="3265"/>
      <c r="FE6" s="3267"/>
      <c r="FF6" s="3268"/>
      <c r="FG6" s="3265"/>
      <c r="FH6" s="3265"/>
      <c r="FI6" s="3265"/>
      <c r="FJ6" s="3265"/>
      <c r="FK6" s="3265"/>
      <c r="FL6" s="3265"/>
      <c r="FM6" s="3265"/>
      <c r="FN6" s="3265"/>
      <c r="FO6" s="3267"/>
      <c r="FP6" s="3268"/>
      <c r="FQ6" s="3265"/>
      <c r="FR6" s="3265"/>
      <c r="FS6" s="3265"/>
      <c r="FT6" s="3265"/>
      <c r="FU6" s="3265"/>
      <c r="FV6" s="3265"/>
      <c r="FW6" s="3265"/>
      <c r="FX6" s="3265"/>
      <c r="FY6" s="3267"/>
      <c r="FZ6" s="3268"/>
      <c r="GA6" s="3265"/>
      <c r="GB6" s="3265"/>
      <c r="GC6" s="3265"/>
      <c r="GD6" s="3265"/>
      <c r="GE6" s="3265"/>
      <c r="GF6" s="3265"/>
      <c r="GG6" s="3265"/>
      <c r="GH6" s="3265"/>
      <c r="GI6" s="3267"/>
      <c r="GJ6" s="3268"/>
      <c r="GK6" s="3265"/>
      <c r="GL6" s="3265"/>
      <c r="GM6" s="3265"/>
      <c r="GN6" s="3265"/>
      <c r="GO6" s="3265"/>
      <c r="GP6" s="3265"/>
      <c r="GQ6" s="3265"/>
      <c r="GR6" s="3265"/>
      <c r="GS6" s="3267"/>
      <c r="GT6" s="3268"/>
      <c r="GU6" s="3265"/>
      <c r="GV6" s="3265"/>
      <c r="GW6" s="3265"/>
      <c r="GX6" s="3265"/>
      <c r="GY6" s="3265"/>
      <c r="GZ6" s="3265"/>
      <c r="HA6" s="3265"/>
      <c r="HB6" s="3265"/>
      <c r="HC6" s="3267"/>
      <c r="HD6" s="3268"/>
      <c r="HE6" s="3265"/>
      <c r="HF6" s="3265"/>
      <c r="HG6" s="3265"/>
      <c r="HH6" s="3265"/>
      <c r="HI6" s="3265"/>
      <c r="HJ6" s="3265"/>
      <c r="HK6" s="3265"/>
      <c r="HL6" s="3265"/>
      <c r="HM6" s="3267"/>
      <c r="HN6" s="3268"/>
      <c r="HO6" s="3265"/>
      <c r="HP6" s="3265"/>
      <c r="HQ6" s="3265"/>
      <c r="HR6" s="3265"/>
      <c r="HS6" s="3265"/>
      <c r="HT6" s="3265"/>
      <c r="HU6" s="3265"/>
      <c r="HV6" s="3265"/>
      <c r="HW6" s="3267"/>
      <c r="HX6" s="3268"/>
      <c r="HY6" s="3265"/>
      <c r="HZ6" s="3265"/>
      <c r="IA6" s="3265"/>
      <c r="IB6" s="3265"/>
      <c r="IC6" s="3265"/>
      <c r="ID6" s="3265"/>
      <c r="IE6" s="3265"/>
      <c r="IF6" s="3265"/>
      <c r="IG6" s="3267"/>
      <c r="IH6" s="3268"/>
      <c r="II6" s="3265"/>
      <c r="IJ6" s="3265"/>
      <c r="IK6" s="3265"/>
      <c r="IL6" s="3265"/>
      <c r="IM6" s="3265"/>
      <c r="IN6" s="3265"/>
      <c r="IO6" s="3265"/>
      <c r="IP6" s="3265"/>
      <c r="IQ6" s="3267"/>
      <c r="IR6" s="3268"/>
      <c r="IS6" s="3265"/>
      <c r="IT6" s="3265"/>
      <c r="IU6" s="3265"/>
      <c r="IV6" s="3265"/>
    </row>
    <row r="7" spans="1:256" ht="17.25" customHeight="1">
      <c r="A7" s="3266">
        <v>30</v>
      </c>
      <c r="B7" s="3263">
        <v>964</v>
      </c>
      <c r="C7" s="3264" t="s">
        <v>356</v>
      </c>
      <c r="D7" s="3265">
        <v>256</v>
      </c>
      <c r="E7" s="3265">
        <v>9</v>
      </c>
      <c r="F7" s="3265">
        <v>8</v>
      </c>
      <c r="G7" s="3265">
        <v>172</v>
      </c>
      <c r="H7" s="3265">
        <v>78</v>
      </c>
      <c r="I7" s="3265">
        <v>13</v>
      </c>
      <c r="J7" s="3265">
        <v>55</v>
      </c>
      <c r="K7" s="3269"/>
    </row>
    <row r="8" spans="1:256" ht="17.25" customHeight="1" thickBot="1">
      <c r="A8" s="3270" t="s">
        <v>2016</v>
      </c>
      <c r="B8" s="3271">
        <v>964</v>
      </c>
      <c r="C8" s="3272" t="s">
        <v>356</v>
      </c>
      <c r="D8" s="3273">
        <v>256</v>
      </c>
      <c r="E8" s="3273">
        <v>9</v>
      </c>
      <c r="F8" s="3273">
        <v>8</v>
      </c>
      <c r="G8" s="3273">
        <v>172</v>
      </c>
      <c r="H8" s="3273">
        <v>78</v>
      </c>
      <c r="I8" s="3273">
        <v>13</v>
      </c>
      <c r="J8" s="3273">
        <v>55</v>
      </c>
      <c r="K8" s="3269"/>
    </row>
    <row r="9" spans="1:256" ht="15" customHeight="1" thickBot="1">
      <c r="A9" s="3274"/>
      <c r="B9" s="3274"/>
      <c r="C9" s="3274"/>
      <c r="D9" s="3274"/>
      <c r="E9" s="3274"/>
      <c r="F9" s="3274"/>
      <c r="G9" s="3274"/>
      <c r="H9" s="3274"/>
      <c r="I9" s="3274"/>
      <c r="J9" s="3274"/>
    </row>
    <row r="10" spans="1:256" ht="38.25" customHeight="1">
      <c r="A10" s="3256" t="s">
        <v>373</v>
      </c>
      <c r="B10" s="3259" t="s">
        <v>4402</v>
      </c>
      <c r="C10" s="3258" t="s">
        <v>4403</v>
      </c>
      <c r="D10" s="3258" t="s">
        <v>4404</v>
      </c>
      <c r="E10" s="3258" t="s">
        <v>4405</v>
      </c>
      <c r="F10" s="3258" t="s">
        <v>4406</v>
      </c>
      <c r="G10" s="3257" t="s">
        <v>4407</v>
      </c>
      <c r="H10" s="3257" t="s">
        <v>4408</v>
      </c>
      <c r="I10" s="3258" t="s">
        <v>4409</v>
      </c>
      <c r="J10" s="3260" t="s">
        <v>483</v>
      </c>
    </row>
    <row r="11" spans="1:256" ht="17.25" customHeight="1">
      <c r="A11" s="3262" t="s">
        <v>4401</v>
      </c>
      <c r="B11" s="3268">
        <v>7</v>
      </c>
      <c r="C11" s="3275">
        <v>3</v>
      </c>
      <c r="D11" s="3265">
        <v>7</v>
      </c>
      <c r="E11" s="3265">
        <v>17</v>
      </c>
      <c r="F11" s="3265">
        <v>72</v>
      </c>
      <c r="G11" s="3265">
        <v>27</v>
      </c>
      <c r="H11" s="3265">
        <v>5</v>
      </c>
      <c r="I11" s="3265">
        <v>14</v>
      </c>
      <c r="J11" s="3265">
        <v>176</v>
      </c>
    </row>
    <row r="12" spans="1:256" ht="17.25" customHeight="1">
      <c r="A12" s="3266">
        <v>28</v>
      </c>
      <c r="B12" s="3268">
        <v>9</v>
      </c>
      <c r="C12" s="3264" t="s">
        <v>356</v>
      </c>
      <c r="D12" s="3265">
        <v>7</v>
      </c>
      <c r="E12" s="3265">
        <v>15</v>
      </c>
      <c r="F12" s="3265">
        <v>82</v>
      </c>
      <c r="G12" s="3265">
        <v>36</v>
      </c>
      <c r="H12" s="3265">
        <v>1</v>
      </c>
      <c r="I12" s="3265">
        <v>8</v>
      </c>
      <c r="J12" s="3265">
        <v>142</v>
      </c>
    </row>
    <row r="13" spans="1:256" ht="17.25" customHeight="1">
      <c r="A13" s="3266">
        <v>29</v>
      </c>
      <c r="B13" s="3268">
        <v>17</v>
      </c>
      <c r="C13" s="3264">
        <v>2</v>
      </c>
      <c r="D13" s="3265">
        <v>12</v>
      </c>
      <c r="E13" s="3265">
        <v>9</v>
      </c>
      <c r="F13" s="3265">
        <v>65</v>
      </c>
      <c r="G13" s="3265">
        <v>32</v>
      </c>
      <c r="H13" s="3265">
        <v>7</v>
      </c>
      <c r="I13" s="3265">
        <v>19</v>
      </c>
      <c r="J13" s="3265">
        <v>176</v>
      </c>
    </row>
    <row r="14" spans="1:256" ht="17.25" customHeight="1">
      <c r="A14" s="3266">
        <v>30</v>
      </c>
      <c r="B14" s="3268">
        <v>8</v>
      </c>
      <c r="C14" s="3264" t="s">
        <v>356</v>
      </c>
      <c r="D14" s="3265">
        <v>8</v>
      </c>
      <c r="E14" s="3265">
        <v>23</v>
      </c>
      <c r="F14" s="3265">
        <v>55</v>
      </c>
      <c r="G14" s="3265">
        <v>33</v>
      </c>
      <c r="H14" s="3265">
        <v>4</v>
      </c>
      <c r="I14" s="3265">
        <v>7</v>
      </c>
      <c r="J14" s="3265">
        <v>235</v>
      </c>
    </row>
    <row r="15" spans="1:256" ht="17.25" customHeight="1" thickBot="1">
      <c r="A15" s="3270" t="s">
        <v>2016</v>
      </c>
      <c r="B15" s="3276">
        <v>8</v>
      </c>
      <c r="C15" s="3272" t="s">
        <v>356</v>
      </c>
      <c r="D15" s="3273">
        <v>8</v>
      </c>
      <c r="E15" s="3273">
        <v>23</v>
      </c>
      <c r="F15" s="3273">
        <v>55</v>
      </c>
      <c r="G15" s="3273">
        <v>33</v>
      </c>
      <c r="H15" s="3273">
        <v>4</v>
      </c>
      <c r="I15" s="3273">
        <v>7</v>
      </c>
      <c r="J15" s="3273">
        <v>235</v>
      </c>
      <c r="K15" s="3269"/>
    </row>
    <row r="16" spans="1:256" ht="15" customHeight="1">
      <c r="A16" s="3277"/>
      <c r="B16" s="3277"/>
      <c r="C16" s="3277"/>
      <c r="D16" s="3277"/>
      <c r="E16" s="5993" t="s">
        <v>4410</v>
      </c>
      <c r="F16" s="5993"/>
      <c r="G16" s="5993"/>
      <c r="H16" s="5993"/>
      <c r="I16" s="5993"/>
      <c r="J16" s="5993"/>
    </row>
    <row r="17" spans="1:10">
      <c r="A17" s="3277"/>
      <c r="B17" s="3277"/>
      <c r="C17" s="3277"/>
      <c r="D17" s="3277"/>
      <c r="E17" s="3277"/>
      <c r="F17" s="3278"/>
      <c r="G17" s="3278"/>
      <c r="H17" s="3278"/>
      <c r="I17" s="3278"/>
      <c r="J17" s="3278"/>
    </row>
    <row r="19" spans="1:10">
      <c r="B19" s="3279"/>
    </row>
  </sheetData>
  <mergeCells count="2">
    <mergeCell ref="A1:J1"/>
    <mergeCell ref="E16:J16"/>
  </mergeCells>
  <phoneticPr fontId="2"/>
  <pageMargins left="0.39370078740157483" right="0.39370078740157483" top="0.59055118110236227" bottom="0.59055118110236227" header="0.11811023622047245" footer="0.11811023622047245"/>
  <pageSetup paperSize="9" firstPageNumber="119" orientation="portrait" r:id="rId1"/>
  <headerFooter alignWithMargins="0">
    <oddFooter>&amp;C&amp;"ＭＳ 明朝,標準"&amp;10&amp;P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AB206-1F26-426A-9710-62ECE8104F9C}">
  <sheetPr>
    <pageSetUpPr autoPageBreaks="0"/>
  </sheetPr>
  <dimension ref="A1:J27"/>
  <sheetViews>
    <sheetView showGridLines="0" view="pageBreakPreview" zoomScale="90" zoomScaleNormal="100" zoomScaleSheetLayoutView="90" workbookViewId="0">
      <selection activeCell="L10" sqref="L10"/>
    </sheetView>
  </sheetViews>
  <sheetFormatPr defaultColWidth="9" defaultRowHeight="13"/>
  <cols>
    <col min="1" max="1" width="11.6328125" style="1539" bestFit="1" customWidth="1"/>
    <col min="2" max="5" width="9.6328125" style="1539" customWidth="1"/>
    <col min="6" max="10" width="9.36328125" style="1539" customWidth="1"/>
    <col min="11" max="16384" width="9" style="1539"/>
  </cols>
  <sheetData>
    <row r="1" spans="1:10" s="3281" customFormat="1" ht="30" customHeight="1">
      <c r="A1" s="3280" t="s">
        <v>4411</v>
      </c>
      <c r="B1" s="3280"/>
      <c r="C1" s="3280"/>
      <c r="D1" s="3280"/>
      <c r="E1" s="3280"/>
      <c r="F1" s="3280"/>
      <c r="G1" s="3280"/>
      <c r="H1" s="3280"/>
      <c r="I1" s="3280"/>
      <c r="J1" s="3280"/>
    </row>
    <row r="2" spans="1:10" s="3282" customFormat="1" ht="15" customHeight="1" thickBot="1">
      <c r="J2" s="3283" t="s">
        <v>4412</v>
      </c>
    </row>
    <row r="3" spans="1:10" s="3286" customFormat="1" ht="18.75" customHeight="1">
      <c r="A3" s="3284"/>
      <c r="B3" s="3285" t="s">
        <v>4413</v>
      </c>
      <c r="C3" s="6003" t="s">
        <v>838</v>
      </c>
      <c r="D3" s="6003" t="s">
        <v>4414</v>
      </c>
      <c r="E3" s="6003" t="s">
        <v>4415</v>
      </c>
      <c r="F3" s="6003" t="s">
        <v>4416</v>
      </c>
      <c r="G3" s="6003" t="s">
        <v>4417</v>
      </c>
      <c r="H3" s="6003" t="s">
        <v>4418</v>
      </c>
      <c r="I3" s="6003" t="s">
        <v>4419</v>
      </c>
      <c r="J3" s="6005" t="s">
        <v>4420</v>
      </c>
    </row>
    <row r="4" spans="1:10" s="3286" customFormat="1" ht="18.75" customHeight="1">
      <c r="A4" s="3287" t="s">
        <v>373</v>
      </c>
      <c r="B4" s="3288"/>
      <c r="C4" s="6004"/>
      <c r="D4" s="6004"/>
      <c r="E4" s="6004"/>
      <c r="F4" s="6004"/>
      <c r="G4" s="6004"/>
      <c r="H4" s="6004"/>
      <c r="I4" s="6004"/>
      <c r="J4" s="6006"/>
    </row>
    <row r="5" spans="1:10" s="3286" customFormat="1" ht="16.5" customHeight="1">
      <c r="A5" s="5994" t="s">
        <v>4401</v>
      </c>
      <c r="B5" s="5994"/>
      <c r="C5" s="3289">
        <v>412</v>
      </c>
      <c r="D5" s="3290">
        <v>183</v>
      </c>
      <c r="E5" s="3290">
        <v>147</v>
      </c>
      <c r="F5" s="3290">
        <v>58</v>
      </c>
      <c r="G5" s="3290">
        <v>17</v>
      </c>
      <c r="H5" s="3290">
        <v>5</v>
      </c>
      <c r="I5" s="3291">
        <v>2</v>
      </c>
      <c r="J5" s="3291" t="s">
        <v>356</v>
      </c>
    </row>
    <row r="6" spans="1:10" s="3286" customFormat="1" ht="16.5" customHeight="1">
      <c r="A6" s="5994">
        <v>28</v>
      </c>
      <c r="B6" s="5994"/>
      <c r="C6" s="3289">
        <v>408</v>
      </c>
      <c r="D6" s="3290">
        <v>160</v>
      </c>
      <c r="E6" s="3290">
        <v>154</v>
      </c>
      <c r="F6" s="3290">
        <v>74</v>
      </c>
      <c r="G6" s="3290">
        <v>18</v>
      </c>
      <c r="H6" s="3290">
        <v>1</v>
      </c>
      <c r="I6" s="3291">
        <v>1</v>
      </c>
      <c r="J6" s="3291" t="s">
        <v>356</v>
      </c>
    </row>
    <row r="7" spans="1:10" s="3286" customFormat="1" ht="16.5" customHeight="1">
      <c r="A7" s="5994">
        <v>29</v>
      </c>
      <c r="B7" s="5994"/>
      <c r="C7" s="3289">
        <v>364</v>
      </c>
      <c r="D7" s="3290">
        <v>154</v>
      </c>
      <c r="E7" s="3290">
        <v>124</v>
      </c>
      <c r="F7" s="3290">
        <v>60</v>
      </c>
      <c r="G7" s="3290">
        <v>19</v>
      </c>
      <c r="H7" s="3290">
        <v>4</v>
      </c>
      <c r="I7" s="3291">
        <v>2</v>
      </c>
      <c r="J7" s="3291">
        <v>1</v>
      </c>
    </row>
    <row r="8" spans="1:10" s="3292" customFormat="1" ht="16.5" customHeight="1">
      <c r="A8" s="5994">
        <v>30</v>
      </c>
      <c r="B8" s="5994"/>
      <c r="C8" s="3289">
        <v>394</v>
      </c>
      <c r="D8" s="3290">
        <v>170</v>
      </c>
      <c r="E8" s="3290">
        <v>135</v>
      </c>
      <c r="F8" s="3290">
        <v>75</v>
      </c>
      <c r="G8" s="3290">
        <v>10</v>
      </c>
      <c r="H8" s="3290">
        <v>3</v>
      </c>
      <c r="I8" s="3291">
        <v>1</v>
      </c>
      <c r="J8" s="3291" t="s">
        <v>356</v>
      </c>
    </row>
    <row r="9" spans="1:10" s="3292" customFormat="1" ht="16.5" customHeight="1" thickBot="1">
      <c r="A9" s="5996" t="s">
        <v>4421</v>
      </c>
      <c r="B9" s="5996"/>
      <c r="C9" s="3293">
        <v>339</v>
      </c>
      <c r="D9" s="3294">
        <v>132</v>
      </c>
      <c r="E9" s="3294">
        <v>122</v>
      </c>
      <c r="F9" s="3294">
        <v>68</v>
      </c>
      <c r="G9" s="3294">
        <v>13</v>
      </c>
      <c r="H9" s="3294">
        <v>4</v>
      </c>
      <c r="I9" s="3295" t="s">
        <v>356</v>
      </c>
      <c r="J9" s="3295" t="s">
        <v>356</v>
      </c>
    </row>
    <row r="10" spans="1:10" s="3286" customFormat="1" ht="16.5" customHeight="1" thickBot="1">
      <c r="A10" s="3296"/>
      <c r="B10" s="3296"/>
      <c r="C10" s="3297"/>
      <c r="D10" s="3297"/>
      <c r="E10" s="3297"/>
      <c r="F10" s="3297"/>
      <c r="G10" s="3297"/>
      <c r="H10" s="3297"/>
      <c r="I10" s="3298"/>
      <c r="J10" s="3299" t="s">
        <v>4422</v>
      </c>
    </row>
    <row r="11" spans="1:10" s="3286" customFormat="1" ht="16.5" customHeight="1">
      <c r="A11" s="5998" t="s">
        <v>4423</v>
      </c>
      <c r="B11" s="5999"/>
      <c r="C11" s="3300" t="s">
        <v>1009</v>
      </c>
      <c r="D11" s="3301">
        <v>1.26</v>
      </c>
      <c r="E11" s="3302" t="s">
        <v>4424</v>
      </c>
      <c r="F11" s="3301">
        <v>1.45</v>
      </c>
      <c r="G11" s="3302" t="s">
        <v>4425</v>
      </c>
      <c r="H11" s="3303">
        <v>1.58</v>
      </c>
      <c r="I11" s="3302" t="s">
        <v>4426</v>
      </c>
      <c r="J11" s="3301">
        <v>1.4</v>
      </c>
    </row>
    <row r="12" spans="1:10" s="3286" customFormat="1" ht="16.5" customHeight="1">
      <c r="A12" s="5994"/>
      <c r="B12" s="5995"/>
      <c r="C12" s="3304" t="s">
        <v>4427</v>
      </c>
      <c r="D12" s="3303">
        <v>1.4</v>
      </c>
      <c r="E12" s="3305" t="s">
        <v>4428</v>
      </c>
      <c r="F12" s="3303">
        <v>1.32</v>
      </c>
      <c r="G12" s="3305" t="s">
        <v>4429</v>
      </c>
      <c r="H12" s="3303">
        <v>1.36</v>
      </c>
      <c r="I12" s="3305" t="s">
        <v>4430</v>
      </c>
      <c r="J12" s="3303">
        <v>1.44</v>
      </c>
    </row>
    <row r="13" spans="1:10" s="3286" customFormat="1" ht="16.5" customHeight="1">
      <c r="A13" s="5994"/>
      <c r="B13" s="5995"/>
      <c r="C13" s="3304" t="s">
        <v>4431</v>
      </c>
      <c r="D13" s="3306">
        <v>1.25</v>
      </c>
      <c r="E13" s="3305" t="s">
        <v>4432</v>
      </c>
      <c r="F13" s="3303">
        <v>1.44</v>
      </c>
      <c r="G13" s="3305" t="s">
        <v>4433</v>
      </c>
      <c r="H13" s="3303">
        <v>1.51</v>
      </c>
      <c r="I13" s="3305" t="s">
        <v>4434</v>
      </c>
      <c r="J13" s="3306" t="s">
        <v>4435</v>
      </c>
    </row>
    <row r="14" spans="1:10" s="3286" customFormat="1" ht="16.5" customHeight="1">
      <c r="A14" s="5994"/>
      <c r="B14" s="5995"/>
      <c r="C14" s="3304" t="s">
        <v>4436</v>
      </c>
      <c r="D14" s="3306">
        <v>1.32</v>
      </c>
      <c r="E14" s="3305" t="s">
        <v>4437</v>
      </c>
      <c r="F14" s="3303">
        <v>1.49</v>
      </c>
      <c r="G14" s="3305" t="s">
        <v>4438</v>
      </c>
      <c r="H14" s="3303">
        <v>1.52</v>
      </c>
      <c r="I14" s="3305" t="s">
        <v>4439</v>
      </c>
      <c r="J14" s="3303" t="s">
        <v>4440</v>
      </c>
    </row>
    <row r="15" spans="1:10" s="3282" customFormat="1" ht="16.25" customHeight="1" thickBot="1">
      <c r="A15" s="5996"/>
      <c r="B15" s="5997"/>
      <c r="C15" s="3307" t="s">
        <v>4441</v>
      </c>
      <c r="D15" s="3308">
        <v>1.21</v>
      </c>
      <c r="E15" s="3309" t="s">
        <v>4442</v>
      </c>
      <c r="F15" s="3308">
        <v>1.48</v>
      </c>
      <c r="G15" s="3305" t="s">
        <v>4443</v>
      </c>
      <c r="H15" s="3308">
        <v>1.51</v>
      </c>
      <c r="I15" s="3309" t="s">
        <v>4444</v>
      </c>
      <c r="J15" s="3310" t="s">
        <v>4445</v>
      </c>
    </row>
    <row r="16" spans="1:10" ht="39.65" customHeight="1">
      <c r="A16" s="3282"/>
      <c r="B16" s="3311" t="s">
        <v>4446</v>
      </c>
      <c r="C16" s="6000" t="s">
        <v>4447</v>
      </c>
      <c r="D16" s="6000"/>
      <c r="E16" s="6000"/>
      <c r="F16" s="6000"/>
      <c r="G16" s="6000"/>
      <c r="H16" s="6000"/>
      <c r="I16" s="6000"/>
      <c r="J16" s="6000"/>
    </row>
    <row r="17" spans="1:10" ht="30" customHeight="1">
      <c r="A17" s="3282"/>
      <c r="B17" s="3312"/>
      <c r="C17" s="3313"/>
      <c r="D17" s="3313"/>
      <c r="E17" s="3313"/>
      <c r="F17" s="3313"/>
      <c r="G17" s="3313"/>
      <c r="H17" s="3313"/>
      <c r="I17" s="3313"/>
      <c r="J17" s="3313"/>
    </row>
    <row r="18" spans="1:10" ht="30" customHeight="1">
      <c r="A18" s="3280" t="s">
        <v>4448</v>
      </c>
      <c r="B18" s="3280"/>
      <c r="C18" s="3280"/>
      <c r="D18" s="3280"/>
      <c r="E18" s="3280"/>
      <c r="F18" s="3280"/>
      <c r="G18" s="3280"/>
      <c r="H18" s="3280"/>
      <c r="I18" s="3280"/>
      <c r="J18" s="3280"/>
    </row>
    <row r="19" spans="1:10" ht="15" customHeight="1" thickBot="1">
      <c r="A19" s="3314"/>
      <c r="C19" s="3282"/>
      <c r="D19" s="3282"/>
      <c r="E19" s="3282"/>
      <c r="F19" s="3282"/>
      <c r="G19" s="3282"/>
      <c r="H19" s="3282"/>
      <c r="I19" s="3282"/>
      <c r="J19" s="3315" t="s">
        <v>4449</v>
      </c>
    </row>
    <row r="20" spans="1:10" ht="18.649999999999999" customHeight="1">
      <c r="A20" s="6001" t="s">
        <v>373</v>
      </c>
      <c r="B20" s="6002"/>
      <c r="C20" s="3316" t="s">
        <v>838</v>
      </c>
      <c r="D20" s="3317" t="s">
        <v>4450</v>
      </c>
      <c r="E20" s="3318" t="s">
        <v>990</v>
      </c>
      <c r="F20" s="3318" t="s">
        <v>991</v>
      </c>
      <c r="G20" s="3318" t="s">
        <v>992</v>
      </c>
      <c r="H20" s="3318" t="s">
        <v>993</v>
      </c>
      <c r="I20" s="3318" t="s">
        <v>994</v>
      </c>
      <c r="J20" s="3319" t="s">
        <v>4451</v>
      </c>
    </row>
    <row r="21" spans="1:10" ht="16.5" customHeight="1">
      <c r="A21" s="5994" t="s">
        <v>4401</v>
      </c>
      <c r="B21" s="5995"/>
      <c r="C21" s="3320">
        <v>412</v>
      </c>
      <c r="D21" s="3321">
        <v>1</v>
      </c>
      <c r="E21" s="3321">
        <v>7</v>
      </c>
      <c r="F21" s="3321">
        <v>55</v>
      </c>
      <c r="G21" s="3321">
        <v>106</v>
      </c>
      <c r="H21" s="3321">
        <v>133</v>
      </c>
      <c r="I21" s="3321">
        <v>93</v>
      </c>
      <c r="J21" s="3321">
        <v>17</v>
      </c>
    </row>
    <row r="22" spans="1:10" ht="16.5" customHeight="1">
      <c r="A22" s="5994">
        <v>28</v>
      </c>
      <c r="B22" s="5995"/>
      <c r="C22" s="3320">
        <v>408</v>
      </c>
      <c r="D22" s="3321" t="s">
        <v>356</v>
      </c>
      <c r="E22" s="3321">
        <v>4</v>
      </c>
      <c r="F22" s="3321">
        <v>48</v>
      </c>
      <c r="G22" s="3321">
        <v>100</v>
      </c>
      <c r="H22" s="3321">
        <v>150</v>
      </c>
      <c r="I22" s="3321">
        <v>86</v>
      </c>
      <c r="J22" s="3321">
        <v>20</v>
      </c>
    </row>
    <row r="23" spans="1:10" ht="16.5" customHeight="1">
      <c r="A23" s="5994">
        <v>29</v>
      </c>
      <c r="B23" s="5995"/>
      <c r="C23" s="3320">
        <v>364</v>
      </c>
      <c r="D23" s="3321" t="s">
        <v>356</v>
      </c>
      <c r="E23" s="3321">
        <v>4</v>
      </c>
      <c r="F23" s="3321">
        <v>33</v>
      </c>
      <c r="G23" s="3321">
        <v>100</v>
      </c>
      <c r="H23" s="3321">
        <v>126</v>
      </c>
      <c r="I23" s="3321">
        <v>86</v>
      </c>
      <c r="J23" s="3321">
        <v>15</v>
      </c>
    </row>
    <row r="24" spans="1:10">
      <c r="A24" s="5994">
        <v>30</v>
      </c>
      <c r="B24" s="5995"/>
      <c r="C24" s="3320">
        <v>394</v>
      </c>
      <c r="D24" s="3321" t="s">
        <v>356</v>
      </c>
      <c r="E24" s="3321">
        <v>6</v>
      </c>
      <c r="F24" s="3321">
        <v>46</v>
      </c>
      <c r="G24" s="3321">
        <v>114</v>
      </c>
      <c r="H24" s="3321">
        <v>130</v>
      </c>
      <c r="I24" s="3321">
        <v>72</v>
      </c>
      <c r="J24" s="3321">
        <v>26</v>
      </c>
    </row>
    <row r="25" spans="1:10" ht="13.5" thickBot="1">
      <c r="A25" s="5996" t="s">
        <v>4421</v>
      </c>
      <c r="B25" s="5997"/>
      <c r="C25" s="3322">
        <v>339</v>
      </c>
      <c r="D25" s="3323" t="s">
        <v>356</v>
      </c>
      <c r="E25" s="3323">
        <v>6</v>
      </c>
      <c r="F25" s="3323">
        <v>40</v>
      </c>
      <c r="G25" s="3323">
        <v>78</v>
      </c>
      <c r="H25" s="3323">
        <v>117</v>
      </c>
      <c r="I25" s="3323">
        <v>80</v>
      </c>
      <c r="J25" s="3323">
        <v>18</v>
      </c>
    </row>
    <row r="26" spans="1:10" ht="15" customHeight="1">
      <c r="A26" s="3324"/>
      <c r="C26" s="3282"/>
      <c r="D26" s="3282"/>
      <c r="E26" s="3282"/>
      <c r="F26" s="3315"/>
      <c r="G26" s="3315"/>
      <c r="H26" s="3315"/>
      <c r="I26" s="3315"/>
      <c r="J26" s="3315" t="s">
        <v>4410</v>
      </c>
    </row>
    <row r="27" spans="1:10">
      <c r="A27" s="3324"/>
      <c r="B27" s="3282"/>
      <c r="C27" s="3282"/>
      <c r="D27" s="3282"/>
      <c r="E27" s="3315"/>
      <c r="F27" s="3315"/>
      <c r="G27" s="3315"/>
      <c r="H27" s="3315"/>
      <c r="I27" s="3315"/>
    </row>
  </sheetData>
  <mergeCells count="21">
    <mergeCell ref="C16:J16"/>
    <mergeCell ref="A20:B20"/>
    <mergeCell ref="A21:B21"/>
    <mergeCell ref="A22:B22"/>
    <mergeCell ref="I3:I4"/>
    <mergeCell ref="J3:J4"/>
    <mergeCell ref="A5:B5"/>
    <mergeCell ref="A6:B6"/>
    <mergeCell ref="A7:B7"/>
    <mergeCell ref="A8:B8"/>
    <mergeCell ref="C3:C4"/>
    <mergeCell ref="D3:D4"/>
    <mergeCell ref="E3:E4"/>
    <mergeCell ref="F3:F4"/>
    <mergeCell ref="G3:G4"/>
    <mergeCell ref="H3:H4"/>
    <mergeCell ref="A23:B23"/>
    <mergeCell ref="A24:B24"/>
    <mergeCell ref="A25:B25"/>
    <mergeCell ref="A9:B9"/>
    <mergeCell ref="A11:B15"/>
  </mergeCells>
  <phoneticPr fontId="2"/>
  <pageMargins left="0.39370078740157483" right="0.39370078740157483" top="0.59055118110236227" bottom="0.59055118110236227" header="0.11811023622047245" footer="0.11811023622047245"/>
  <pageSetup paperSize="9" firstPageNumber="120" orientation="portrait" r:id="rId1"/>
  <headerFooter alignWithMargins="0">
    <oddFooter>&amp;C&amp;"ＭＳ 明朝,標準"&amp;10&amp;P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9C5D6-60E4-46EB-9780-F8B00F21B4F6}">
  <dimension ref="A1:V27"/>
  <sheetViews>
    <sheetView view="pageBreakPreview" topLeftCell="A16" zoomScale="90" zoomScaleNormal="100" zoomScaleSheetLayoutView="90" workbookViewId="0">
      <selection activeCell="K91" sqref="K91"/>
    </sheetView>
  </sheetViews>
  <sheetFormatPr defaultColWidth="9" defaultRowHeight="13"/>
  <cols>
    <col min="1" max="1" width="8.81640625" style="284" customWidth="1"/>
    <col min="2" max="9" width="9.08984375" style="285" customWidth="1"/>
    <col min="10" max="11" width="9.08984375" style="284" customWidth="1"/>
    <col min="12" max="12" width="8.81640625" style="284" customWidth="1"/>
    <col min="13" max="22" width="9.08984375" style="284" customWidth="1"/>
    <col min="23" max="23" width="8.81640625" style="284" customWidth="1"/>
    <col min="24" max="16384" width="9" style="284"/>
  </cols>
  <sheetData>
    <row r="1" spans="1:22" ht="30" customHeight="1">
      <c r="A1" s="283" t="s">
        <v>835</v>
      </c>
      <c r="B1" s="283"/>
      <c r="C1" s="283"/>
      <c r="D1" s="283"/>
      <c r="E1" s="283"/>
      <c r="F1" s="283"/>
      <c r="G1" s="283"/>
      <c r="H1" s="283"/>
      <c r="I1" s="283"/>
      <c r="J1" s="283"/>
      <c r="K1" s="283"/>
    </row>
    <row r="2" spans="1:22" ht="15" customHeight="1" thickBot="1">
      <c r="A2" s="283"/>
      <c r="B2" s="283"/>
      <c r="C2" s="283"/>
      <c r="D2" s="283"/>
      <c r="E2" s="283"/>
      <c r="F2" s="283"/>
      <c r="H2" s="286"/>
      <c r="I2" s="286"/>
      <c r="J2" s="286"/>
      <c r="K2" s="287"/>
      <c r="L2" s="288"/>
      <c r="M2" s="288"/>
      <c r="V2" s="289" t="s">
        <v>426</v>
      </c>
    </row>
    <row r="3" spans="1:22" ht="18.75" customHeight="1">
      <c r="A3" s="4473" t="s">
        <v>836</v>
      </c>
      <c r="B3" s="4471" t="s">
        <v>837</v>
      </c>
      <c r="C3" s="4475"/>
      <c r="D3" s="4471">
        <v>26</v>
      </c>
      <c r="E3" s="4475"/>
      <c r="F3" s="4471">
        <v>27</v>
      </c>
      <c r="G3" s="4475"/>
      <c r="H3" s="4471">
        <v>28</v>
      </c>
      <c r="I3" s="4475"/>
      <c r="J3" s="4471">
        <v>29</v>
      </c>
      <c r="K3" s="4472"/>
      <c r="L3" s="4473" t="s">
        <v>836</v>
      </c>
      <c r="M3" s="4471">
        <v>30</v>
      </c>
      <c r="N3" s="4475"/>
      <c r="O3" s="4471">
        <v>31</v>
      </c>
      <c r="P3" s="4475"/>
      <c r="Q3" s="4471" t="s">
        <v>504</v>
      </c>
      <c r="R3" s="4475"/>
      <c r="S3" s="4471">
        <v>3</v>
      </c>
      <c r="T3" s="4475"/>
      <c r="U3" s="4471">
        <v>4</v>
      </c>
      <c r="V3" s="4472"/>
    </row>
    <row r="4" spans="1:22" ht="18.75" customHeight="1">
      <c r="A4" s="4474"/>
      <c r="B4" s="290" t="s">
        <v>374</v>
      </c>
      <c r="C4" s="290" t="s">
        <v>514</v>
      </c>
      <c r="D4" s="290" t="s">
        <v>374</v>
      </c>
      <c r="E4" s="290" t="s">
        <v>514</v>
      </c>
      <c r="F4" s="290" t="s">
        <v>374</v>
      </c>
      <c r="G4" s="291" t="s">
        <v>514</v>
      </c>
      <c r="H4" s="290" t="s">
        <v>374</v>
      </c>
      <c r="I4" s="291" t="s">
        <v>514</v>
      </c>
      <c r="J4" s="290" t="s">
        <v>374</v>
      </c>
      <c r="K4" s="291" t="s">
        <v>514</v>
      </c>
      <c r="L4" s="4474"/>
      <c r="M4" s="290" t="s">
        <v>374</v>
      </c>
      <c r="N4" s="291" t="s">
        <v>514</v>
      </c>
      <c r="O4" s="290" t="s">
        <v>374</v>
      </c>
      <c r="P4" s="291" t="s">
        <v>514</v>
      </c>
      <c r="Q4" s="290" t="s">
        <v>374</v>
      </c>
      <c r="R4" s="291" t="s">
        <v>514</v>
      </c>
      <c r="S4" s="290" t="s">
        <v>374</v>
      </c>
      <c r="T4" s="291" t="s">
        <v>514</v>
      </c>
      <c r="U4" s="290" t="s">
        <v>374</v>
      </c>
      <c r="V4" s="291" t="s">
        <v>514</v>
      </c>
    </row>
    <row r="5" spans="1:22" ht="27" customHeight="1">
      <c r="A5" s="292" t="s">
        <v>838</v>
      </c>
      <c r="B5" s="293">
        <v>28883</v>
      </c>
      <c r="C5" s="293">
        <v>72046</v>
      </c>
      <c r="D5" s="293">
        <v>28976</v>
      </c>
      <c r="E5" s="293">
        <v>71284</v>
      </c>
      <c r="F5" s="293">
        <v>28862</v>
      </c>
      <c r="G5" s="293">
        <v>70263</v>
      </c>
      <c r="H5" s="293">
        <v>28893</v>
      </c>
      <c r="I5" s="293">
        <v>69377</v>
      </c>
      <c r="J5" s="293">
        <v>28944</v>
      </c>
      <c r="K5" s="293">
        <v>68678</v>
      </c>
      <c r="L5" s="292" t="s">
        <v>838</v>
      </c>
      <c r="M5" s="293">
        <v>29090</v>
      </c>
      <c r="N5" s="293">
        <v>67985</v>
      </c>
      <c r="O5" s="293">
        <v>29178</v>
      </c>
      <c r="P5" s="293">
        <v>67207</v>
      </c>
      <c r="Q5" s="293">
        <v>29158</v>
      </c>
      <c r="R5" s="293">
        <v>66330</v>
      </c>
      <c r="S5" s="293">
        <v>29051</v>
      </c>
      <c r="T5" s="293">
        <v>65295</v>
      </c>
      <c r="U5" s="293">
        <v>28814</v>
      </c>
      <c r="V5" s="293">
        <v>64262</v>
      </c>
    </row>
    <row r="6" spans="1:22" ht="27" customHeight="1">
      <c r="A6" s="294" t="s">
        <v>839</v>
      </c>
      <c r="B6" s="240">
        <v>4202</v>
      </c>
      <c r="C6" s="240">
        <v>10954</v>
      </c>
      <c r="D6" s="240">
        <v>4214</v>
      </c>
      <c r="E6" s="240">
        <v>10826</v>
      </c>
      <c r="F6" s="240">
        <v>4181</v>
      </c>
      <c r="G6" s="240">
        <v>10649</v>
      </c>
      <c r="H6" s="240">
        <v>4176</v>
      </c>
      <c r="I6" s="240">
        <v>10478</v>
      </c>
      <c r="J6" s="240">
        <v>4167</v>
      </c>
      <c r="K6" s="240">
        <v>10336</v>
      </c>
      <c r="L6" s="294" t="s">
        <v>839</v>
      </c>
      <c r="M6" s="240">
        <v>4242</v>
      </c>
      <c r="N6" s="240">
        <v>10311</v>
      </c>
      <c r="O6" s="240">
        <v>4274</v>
      </c>
      <c r="P6" s="240">
        <v>10192</v>
      </c>
      <c r="Q6" s="240">
        <v>4311</v>
      </c>
      <c r="R6" s="240">
        <v>10126</v>
      </c>
      <c r="S6" s="240">
        <v>4327</v>
      </c>
      <c r="T6" s="240">
        <v>10002</v>
      </c>
      <c r="U6" s="240">
        <v>4253</v>
      </c>
      <c r="V6" s="240">
        <v>9811</v>
      </c>
    </row>
    <row r="7" spans="1:22" ht="27" customHeight="1">
      <c r="A7" s="294" t="s">
        <v>840</v>
      </c>
      <c r="B7" s="240">
        <v>5306</v>
      </c>
      <c r="C7" s="240">
        <v>11281</v>
      </c>
      <c r="D7" s="240">
        <v>5283</v>
      </c>
      <c r="E7" s="240">
        <v>11151</v>
      </c>
      <c r="F7" s="240">
        <v>5198</v>
      </c>
      <c r="G7" s="240">
        <v>10939</v>
      </c>
      <c r="H7" s="240">
        <v>5201</v>
      </c>
      <c r="I7" s="240">
        <v>10797</v>
      </c>
      <c r="J7" s="240">
        <v>5195</v>
      </c>
      <c r="K7" s="240">
        <v>10682</v>
      </c>
      <c r="L7" s="294" t="s">
        <v>840</v>
      </c>
      <c r="M7" s="240">
        <v>5221</v>
      </c>
      <c r="N7" s="240">
        <v>10587</v>
      </c>
      <c r="O7" s="240">
        <v>5218</v>
      </c>
      <c r="P7" s="240">
        <v>10483</v>
      </c>
      <c r="Q7" s="240">
        <v>5195</v>
      </c>
      <c r="R7" s="240">
        <v>10320</v>
      </c>
      <c r="S7" s="240">
        <v>5125</v>
      </c>
      <c r="T7" s="240">
        <v>10090</v>
      </c>
      <c r="U7" s="240">
        <v>5059</v>
      </c>
      <c r="V7" s="240">
        <v>9941</v>
      </c>
    </row>
    <row r="8" spans="1:22" ht="27" customHeight="1">
      <c r="A8" s="294" t="s">
        <v>841</v>
      </c>
      <c r="B8" s="240">
        <v>456</v>
      </c>
      <c r="C8" s="240">
        <v>1322</v>
      </c>
      <c r="D8" s="240">
        <v>474</v>
      </c>
      <c r="E8" s="240">
        <v>1314</v>
      </c>
      <c r="F8" s="240">
        <v>479</v>
      </c>
      <c r="G8" s="240">
        <v>1295</v>
      </c>
      <c r="H8" s="240">
        <v>478</v>
      </c>
      <c r="I8" s="240">
        <v>1269</v>
      </c>
      <c r="J8" s="240">
        <v>482</v>
      </c>
      <c r="K8" s="240">
        <v>1286</v>
      </c>
      <c r="L8" s="294" t="s">
        <v>841</v>
      </c>
      <c r="M8" s="240">
        <v>497</v>
      </c>
      <c r="N8" s="240">
        <v>1272</v>
      </c>
      <c r="O8" s="240">
        <v>508</v>
      </c>
      <c r="P8" s="240">
        <v>1259</v>
      </c>
      <c r="Q8" s="240">
        <v>505</v>
      </c>
      <c r="R8" s="240">
        <v>1235</v>
      </c>
      <c r="S8" s="240">
        <v>507</v>
      </c>
      <c r="T8" s="240">
        <v>1225</v>
      </c>
      <c r="U8" s="240">
        <v>503</v>
      </c>
      <c r="V8" s="240">
        <v>1210</v>
      </c>
    </row>
    <row r="9" spans="1:22" ht="27" customHeight="1">
      <c r="A9" s="294" t="s">
        <v>842</v>
      </c>
      <c r="B9" s="240">
        <v>863</v>
      </c>
      <c r="C9" s="240">
        <v>2433</v>
      </c>
      <c r="D9" s="240">
        <v>865</v>
      </c>
      <c r="E9" s="240">
        <v>2417</v>
      </c>
      <c r="F9" s="240">
        <v>864</v>
      </c>
      <c r="G9" s="240">
        <v>2385</v>
      </c>
      <c r="H9" s="240">
        <v>861</v>
      </c>
      <c r="I9" s="240">
        <v>2318</v>
      </c>
      <c r="J9" s="240">
        <v>883</v>
      </c>
      <c r="K9" s="240">
        <v>2332</v>
      </c>
      <c r="L9" s="294" t="s">
        <v>842</v>
      </c>
      <c r="M9" s="240">
        <v>886</v>
      </c>
      <c r="N9" s="240">
        <v>2314</v>
      </c>
      <c r="O9" s="240">
        <v>893</v>
      </c>
      <c r="P9" s="240">
        <v>2304</v>
      </c>
      <c r="Q9" s="240">
        <v>895</v>
      </c>
      <c r="R9" s="240">
        <v>2265</v>
      </c>
      <c r="S9" s="240">
        <v>896</v>
      </c>
      <c r="T9" s="240">
        <v>2241</v>
      </c>
      <c r="U9" s="240">
        <v>904</v>
      </c>
      <c r="V9" s="240">
        <v>2207</v>
      </c>
    </row>
    <row r="10" spans="1:22" ht="27" customHeight="1">
      <c r="A10" s="294" t="s">
        <v>843</v>
      </c>
      <c r="B10" s="240">
        <v>636</v>
      </c>
      <c r="C10" s="240">
        <v>1704</v>
      </c>
      <c r="D10" s="240">
        <v>652</v>
      </c>
      <c r="E10" s="240">
        <v>1706</v>
      </c>
      <c r="F10" s="240">
        <v>664</v>
      </c>
      <c r="G10" s="240">
        <v>1685</v>
      </c>
      <c r="H10" s="240">
        <v>674</v>
      </c>
      <c r="I10" s="240">
        <v>1684</v>
      </c>
      <c r="J10" s="240">
        <v>696</v>
      </c>
      <c r="K10" s="240">
        <v>1693</v>
      </c>
      <c r="L10" s="294" t="s">
        <v>843</v>
      </c>
      <c r="M10" s="240">
        <v>677</v>
      </c>
      <c r="N10" s="240">
        <v>1654</v>
      </c>
      <c r="O10" s="240">
        <v>668</v>
      </c>
      <c r="P10" s="240">
        <v>1625</v>
      </c>
      <c r="Q10" s="240">
        <v>649</v>
      </c>
      <c r="R10" s="240">
        <v>1602</v>
      </c>
      <c r="S10" s="240">
        <v>638</v>
      </c>
      <c r="T10" s="240">
        <v>1573</v>
      </c>
      <c r="U10" s="240">
        <v>627</v>
      </c>
      <c r="V10" s="240">
        <v>1563</v>
      </c>
    </row>
    <row r="11" spans="1:22" ht="27" customHeight="1">
      <c r="A11" s="294" t="s">
        <v>844</v>
      </c>
      <c r="B11" s="240">
        <v>376</v>
      </c>
      <c r="C11" s="240">
        <v>1028</v>
      </c>
      <c r="D11" s="240">
        <v>374</v>
      </c>
      <c r="E11" s="240">
        <v>1003</v>
      </c>
      <c r="F11" s="240">
        <v>368</v>
      </c>
      <c r="G11" s="240">
        <v>987</v>
      </c>
      <c r="H11" s="240">
        <v>378</v>
      </c>
      <c r="I11" s="240">
        <v>961</v>
      </c>
      <c r="J11" s="240">
        <v>377</v>
      </c>
      <c r="K11" s="240">
        <v>940</v>
      </c>
      <c r="L11" s="294" t="s">
        <v>844</v>
      </c>
      <c r="M11" s="240">
        <v>387</v>
      </c>
      <c r="N11" s="240">
        <v>941</v>
      </c>
      <c r="O11" s="240">
        <v>384</v>
      </c>
      <c r="P11" s="240">
        <v>916</v>
      </c>
      <c r="Q11" s="240">
        <v>382</v>
      </c>
      <c r="R11" s="240">
        <v>902</v>
      </c>
      <c r="S11" s="240">
        <v>380</v>
      </c>
      <c r="T11" s="240">
        <v>889</v>
      </c>
      <c r="U11" s="240">
        <v>378</v>
      </c>
      <c r="V11" s="240">
        <v>876</v>
      </c>
    </row>
    <row r="12" spans="1:22" ht="27" customHeight="1">
      <c r="A12" s="294" t="s">
        <v>845</v>
      </c>
      <c r="B12" s="240">
        <v>2738</v>
      </c>
      <c r="C12" s="240">
        <v>5494</v>
      </c>
      <c r="D12" s="240">
        <v>2727</v>
      </c>
      <c r="E12" s="240">
        <v>5453</v>
      </c>
      <c r="F12" s="240">
        <v>2690</v>
      </c>
      <c r="G12" s="240">
        <v>5361</v>
      </c>
      <c r="H12" s="240">
        <v>2664</v>
      </c>
      <c r="I12" s="240">
        <v>5269</v>
      </c>
      <c r="J12" s="240">
        <v>2629</v>
      </c>
      <c r="K12" s="240">
        <v>5214</v>
      </c>
      <c r="L12" s="294" t="s">
        <v>845</v>
      </c>
      <c r="M12" s="240">
        <v>2599</v>
      </c>
      <c r="N12" s="240">
        <v>5099</v>
      </c>
      <c r="O12" s="240">
        <v>2595</v>
      </c>
      <c r="P12" s="240">
        <v>5048</v>
      </c>
      <c r="Q12" s="240">
        <v>2537</v>
      </c>
      <c r="R12" s="240">
        <v>4921</v>
      </c>
      <c r="S12" s="240">
        <v>2486</v>
      </c>
      <c r="T12" s="240">
        <v>4760</v>
      </c>
      <c r="U12" s="240">
        <v>2449</v>
      </c>
      <c r="V12" s="240">
        <v>4636</v>
      </c>
    </row>
    <row r="13" spans="1:22" ht="27" customHeight="1">
      <c r="A13" s="294" t="s">
        <v>846</v>
      </c>
      <c r="B13" s="240">
        <v>3247</v>
      </c>
      <c r="C13" s="240">
        <v>8035</v>
      </c>
      <c r="D13" s="240">
        <v>3283</v>
      </c>
      <c r="E13" s="240">
        <v>7991</v>
      </c>
      <c r="F13" s="240">
        <v>3266</v>
      </c>
      <c r="G13" s="240">
        <v>7867</v>
      </c>
      <c r="H13" s="240">
        <v>3273</v>
      </c>
      <c r="I13" s="240">
        <v>7800</v>
      </c>
      <c r="J13" s="240">
        <v>3314</v>
      </c>
      <c r="K13" s="240">
        <v>7793</v>
      </c>
      <c r="L13" s="294" t="s">
        <v>846</v>
      </c>
      <c r="M13" s="240">
        <v>3338</v>
      </c>
      <c r="N13" s="240">
        <v>7778</v>
      </c>
      <c r="O13" s="240">
        <v>3358</v>
      </c>
      <c r="P13" s="240">
        <v>7737</v>
      </c>
      <c r="Q13" s="240">
        <v>3394</v>
      </c>
      <c r="R13" s="240">
        <v>7657</v>
      </c>
      <c r="S13" s="240">
        <v>3417</v>
      </c>
      <c r="T13" s="240">
        <v>7615</v>
      </c>
      <c r="U13" s="240">
        <v>3472</v>
      </c>
      <c r="V13" s="240">
        <v>7620</v>
      </c>
    </row>
    <row r="14" spans="1:22" ht="27" customHeight="1">
      <c r="A14" s="294" t="s">
        <v>847</v>
      </c>
      <c r="B14" s="240">
        <v>749</v>
      </c>
      <c r="C14" s="240">
        <v>2170</v>
      </c>
      <c r="D14" s="240">
        <v>743</v>
      </c>
      <c r="E14" s="240">
        <v>2121</v>
      </c>
      <c r="F14" s="240">
        <v>755</v>
      </c>
      <c r="G14" s="240">
        <v>2119</v>
      </c>
      <c r="H14" s="240">
        <v>764</v>
      </c>
      <c r="I14" s="240">
        <v>2125</v>
      </c>
      <c r="J14" s="240">
        <v>756</v>
      </c>
      <c r="K14" s="240">
        <v>2102</v>
      </c>
      <c r="L14" s="294" t="s">
        <v>847</v>
      </c>
      <c r="M14" s="240">
        <v>770</v>
      </c>
      <c r="N14" s="240">
        <v>2079</v>
      </c>
      <c r="O14" s="240">
        <v>760</v>
      </c>
      <c r="P14" s="240">
        <v>2045</v>
      </c>
      <c r="Q14" s="240">
        <v>737</v>
      </c>
      <c r="R14" s="240">
        <v>2004</v>
      </c>
      <c r="S14" s="240">
        <v>763</v>
      </c>
      <c r="T14" s="240">
        <v>2010</v>
      </c>
      <c r="U14" s="240">
        <v>781</v>
      </c>
      <c r="V14" s="240">
        <v>1979</v>
      </c>
    </row>
    <row r="15" spans="1:22" ht="27" customHeight="1">
      <c r="A15" s="294" t="s">
        <v>848</v>
      </c>
      <c r="B15" s="240">
        <v>723</v>
      </c>
      <c r="C15" s="240">
        <v>2076</v>
      </c>
      <c r="D15" s="240">
        <v>735</v>
      </c>
      <c r="E15" s="240">
        <v>2085</v>
      </c>
      <c r="F15" s="240">
        <v>734</v>
      </c>
      <c r="G15" s="240">
        <v>2047</v>
      </c>
      <c r="H15" s="240">
        <v>739</v>
      </c>
      <c r="I15" s="240">
        <v>2032</v>
      </c>
      <c r="J15" s="240">
        <v>735</v>
      </c>
      <c r="K15" s="240">
        <v>2007</v>
      </c>
      <c r="L15" s="294" t="s">
        <v>848</v>
      </c>
      <c r="M15" s="240">
        <v>740</v>
      </c>
      <c r="N15" s="240">
        <v>2001</v>
      </c>
      <c r="O15" s="240">
        <v>749</v>
      </c>
      <c r="P15" s="240">
        <v>1993</v>
      </c>
      <c r="Q15" s="240">
        <v>774</v>
      </c>
      <c r="R15" s="240">
        <v>1996</v>
      </c>
      <c r="S15" s="240">
        <v>772</v>
      </c>
      <c r="T15" s="240">
        <v>1962</v>
      </c>
      <c r="U15" s="240">
        <v>767</v>
      </c>
      <c r="V15" s="240">
        <v>1928</v>
      </c>
    </row>
    <row r="16" spans="1:22" ht="27" customHeight="1">
      <c r="A16" s="294" t="s">
        <v>849</v>
      </c>
      <c r="B16" s="240">
        <v>1484</v>
      </c>
      <c r="C16" s="240">
        <v>4062</v>
      </c>
      <c r="D16" s="240">
        <v>1508</v>
      </c>
      <c r="E16" s="240">
        <v>4058</v>
      </c>
      <c r="F16" s="240">
        <v>1509</v>
      </c>
      <c r="G16" s="240">
        <v>3997</v>
      </c>
      <c r="H16" s="240">
        <v>1503</v>
      </c>
      <c r="I16" s="240">
        <v>3966</v>
      </c>
      <c r="J16" s="240">
        <v>1496</v>
      </c>
      <c r="K16" s="240">
        <v>3913</v>
      </c>
      <c r="L16" s="294" t="s">
        <v>849</v>
      </c>
      <c r="M16" s="240">
        <v>1548</v>
      </c>
      <c r="N16" s="240">
        <v>3938</v>
      </c>
      <c r="O16" s="240">
        <v>1582</v>
      </c>
      <c r="P16" s="240">
        <v>3904</v>
      </c>
      <c r="Q16" s="240">
        <v>1607</v>
      </c>
      <c r="R16" s="240">
        <v>3915</v>
      </c>
      <c r="S16" s="240">
        <v>1620</v>
      </c>
      <c r="T16" s="240">
        <v>3901</v>
      </c>
      <c r="U16" s="240">
        <v>1618</v>
      </c>
      <c r="V16" s="240">
        <v>3862</v>
      </c>
    </row>
    <row r="17" spans="1:22" ht="27" customHeight="1">
      <c r="A17" s="294" t="s">
        <v>850</v>
      </c>
      <c r="B17" s="240">
        <v>727</v>
      </c>
      <c r="C17" s="240">
        <v>2274</v>
      </c>
      <c r="D17" s="240">
        <v>756</v>
      </c>
      <c r="E17" s="240">
        <v>2291</v>
      </c>
      <c r="F17" s="240">
        <v>767</v>
      </c>
      <c r="G17" s="240">
        <v>2270</v>
      </c>
      <c r="H17" s="240">
        <v>776</v>
      </c>
      <c r="I17" s="240">
        <v>2263</v>
      </c>
      <c r="J17" s="240">
        <v>785</v>
      </c>
      <c r="K17" s="240">
        <v>2248</v>
      </c>
      <c r="L17" s="294" t="s">
        <v>850</v>
      </c>
      <c r="M17" s="240">
        <v>780</v>
      </c>
      <c r="N17" s="240">
        <v>2202</v>
      </c>
      <c r="O17" s="240">
        <v>783</v>
      </c>
      <c r="P17" s="240">
        <v>2175</v>
      </c>
      <c r="Q17" s="240">
        <v>792</v>
      </c>
      <c r="R17" s="240">
        <v>2170</v>
      </c>
      <c r="S17" s="240">
        <v>814</v>
      </c>
      <c r="T17" s="240">
        <v>2183</v>
      </c>
      <c r="U17" s="240">
        <v>800</v>
      </c>
      <c r="V17" s="240">
        <v>2151</v>
      </c>
    </row>
    <row r="18" spans="1:22" ht="27" customHeight="1">
      <c r="A18" s="294" t="s">
        <v>851</v>
      </c>
      <c r="B18" s="240">
        <v>1111</v>
      </c>
      <c r="C18" s="240">
        <v>3066</v>
      </c>
      <c r="D18" s="240">
        <v>1122</v>
      </c>
      <c r="E18" s="240">
        <v>3025</v>
      </c>
      <c r="F18" s="240">
        <v>1130</v>
      </c>
      <c r="G18" s="240">
        <v>3008</v>
      </c>
      <c r="H18" s="240">
        <v>1134</v>
      </c>
      <c r="I18" s="240">
        <v>2953</v>
      </c>
      <c r="J18" s="240">
        <v>1131</v>
      </c>
      <c r="K18" s="240">
        <v>2902</v>
      </c>
      <c r="L18" s="294" t="s">
        <v>851</v>
      </c>
      <c r="M18" s="240">
        <v>1131</v>
      </c>
      <c r="N18" s="240">
        <v>2851</v>
      </c>
      <c r="O18" s="240">
        <v>1125</v>
      </c>
      <c r="P18" s="240">
        <v>2808</v>
      </c>
      <c r="Q18" s="240">
        <v>1115</v>
      </c>
      <c r="R18" s="240">
        <v>2739</v>
      </c>
      <c r="S18" s="240">
        <v>1117</v>
      </c>
      <c r="T18" s="240">
        <v>2697</v>
      </c>
      <c r="U18" s="240">
        <v>1101</v>
      </c>
      <c r="V18" s="240">
        <v>2639</v>
      </c>
    </row>
    <row r="19" spans="1:22" ht="27" customHeight="1">
      <c r="A19" s="294" t="s">
        <v>852</v>
      </c>
      <c r="B19" s="240">
        <v>608</v>
      </c>
      <c r="C19" s="240">
        <v>1656</v>
      </c>
      <c r="D19" s="240">
        <v>612</v>
      </c>
      <c r="E19" s="240">
        <v>1641</v>
      </c>
      <c r="F19" s="240">
        <v>622</v>
      </c>
      <c r="G19" s="240">
        <v>1636</v>
      </c>
      <c r="H19" s="240">
        <v>637</v>
      </c>
      <c r="I19" s="240">
        <v>1624</v>
      </c>
      <c r="J19" s="240">
        <v>643</v>
      </c>
      <c r="K19" s="240">
        <v>1611</v>
      </c>
      <c r="L19" s="294" t="s">
        <v>852</v>
      </c>
      <c r="M19" s="240">
        <v>643</v>
      </c>
      <c r="N19" s="240">
        <v>1599</v>
      </c>
      <c r="O19" s="240">
        <v>641</v>
      </c>
      <c r="P19" s="240">
        <v>1561</v>
      </c>
      <c r="Q19" s="240">
        <v>658</v>
      </c>
      <c r="R19" s="240">
        <v>1557</v>
      </c>
      <c r="S19" s="240">
        <v>640</v>
      </c>
      <c r="T19" s="240">
        <v>1508</v>
      </c>
      <c r="U19" s="240">
        <v>646</v>
      </c>
      <c r="V19" s="240">
        <v>1482</v>
      </c>
    </row>
    <row r="20" spans="1:22" ht="27" customHeight="1">
      <c r="A20" s="294" t="s">
        <v>853</v>
      </c>
      <c r="B20" s="240">
        <v>647</v>
      </c>
      <c r="C20" s="240">
        <v>1740</v>
      </c>
      <c r="D20" s="240">
        <v>653</v>
      </c>
      <c r="E20" s="240">
        <v>1725</v>
      </c>
      <c r="F20" s="240">
        <v>660</v>
      </c>
      <c r="G20" s="240">
        <v>1724</v>
      </c>
      <c r="H20" s="240">
        <v>666</v>
      </c>
      <c r="I20" s="240">
        <v>1701</v>
      </c>
      <c r="J20" s="240">
        <v>657</v>
      </c>
      <c r="K20" s="240">
        <v>1653</v>
      </c>
      <c r="L20" s="294" t="s">
        <v>853</v>
      </c>
      <c r="M20" s="240">
        <v>653</v>
      </c>
      <c r="N20" s="240">
        <v>1619</v>
      </c>
      <c r="O20" s="240">
        <v>647</v>
      </c>
      <c r="P20" s="240">
        <v>1581</v>
      </c>
      <c r="Q20" s="240">
        <v>635</v>
      </c>
      <c r="R20" s="240">
        <v>1548</v>
      </c>
      <c r="S20" s="240">
        <v>649</v>
      </c>
      <c r="T20" s="240">
        <v>1537</v>
      </c>
      <c r="U20" s="240">
        <v>639</v>
      </c>
      <c r="V20" s="240">
        <v>1501</v>
      </c>
    </row>
    <row r="21" spans="1:22" ht="27" customHeight="1">
      <c r="A21" s="294" t="s">
        <v>854</v>
      </c>
      <c r="B21" s="240">
        <v>1170</v>
      </c>
      <c r="C21" s="240">
        <v>3302</v>
      </c>
      <c r="D21" s="240">
        <v>1189</v>
      </c>
      <c r="E21" s="240">
        <v>3279</v>
      </c>
      <c r="F21" s="240">
        <v>1190</v>
      </c>
      <c r="G21" s="240">
        <v>3249</v>
      </c>
      <c r="H21" s="240">
        <v>1208</v>
      </c>
      <c r="I21" s="240">
        <v>3227</v>
      </c>
      <c r="J21" s="240">
        <v>1239</v>
      </c>
      <c r="K21" s="240">
        <v>3202</v>
      </c>
      <c r="L21" s="294" t="s">
        <v>854</v>
      </c>
      <c r="M21" s="240">
        <v>1248</v>
      </c>
      <c r="N21" s="240">
        <v>3171</v>
      </c>
      <c r="O21" s="240">
        <v>1262</v>
      </c>
      <c r="P21" s="240">
        <v>3148</v>
      </c>
      <c r="Q21" s="240">
        <v>1252</v>
      </c>
      <c r="R21" s="240">
        <v>3101</v>
      </c>
      <c r="S21" s="240">
        <v>1238</v>
      </c>
      <c r="T21" s="240">
        <v>3045</v>
      </c>
      <c r="U21" s="240">
        <v>1227</v>
      </c>
      <c r="V21" s="240">
        <v>3004</v>
      </c>
    </row>
    <row r="22" spans="1:22" ht="27" customHeight="1">
      <c r="A22" s="294" t="s">
        <v>855</v>
      </c>
      <c r="B22" s="240">
        <v>325</v>
      </c>
      <c r="C22" s="240">
        <v>770</v>
      </c>
      <c r="D22" s="240">
        <v>327</v>
      </c>
      <c r="E22" s="240">
        <v>743</v>
      </c>
      <c r="F22" s="240">
        <v>327</v>
      </c>
      <c r="G22" s="240">
        <v>724</v>
      </c>
      <c r="H22" s="240">
        <v>314</v>
      </c>
      <c r="I22" s="240">
        <v>701</v>
      </c>
      <c r="J22" s="240">
        <v>307</v>
      </c>
      <c r="K22" s="240">
        <v>680</v>
      </c>
      <c r="L22" s="294" t="s">
        <v>855</v>
      </c>
      <c r="M22" s="240">
        <v>305</v>
      </c>
      <c r="N22" s="240">
        <v>668</v>
      </c>
      <c r="O22" s="240">
        <v>303</v>
      </c>
      <c r="P22" s="240">
        <v>643</v>
      </c>
      <c r="Q22" s="240">
        <v>295</v>
      </c>
      <c r="R22" s="240">
        <v>625</v>
      </c>
      <c r="S22" s="240">
        <v>284</v>
      </c>
      <c r="T22" s="240">
        <v>600</v>
      </c>
      <c r="U22" s="240">
        <v>283</v>
      </c>
      <c r="V22" s="240">
        <v>589</v>
      </c>
    </row>
    <row r="23" spans="1:22" ht="27" customHeight="1">
      <c r="A23" s="294" t="s">
        <v>856</v>
      </c>
      <c r="B23" s="240">
        <v>1416</v>
      </c>
      <c r="C23" s="240">
        <v>3077</v>
      </c>
      <c r="D23" s="240">
        <v>1390</v>
      </c>
      <c r="E23" s="240">
        <v>2979</v>
      </c>
      <c r="F23" s="240">
        <v>1388</v>
      </c>
      <c r="G23" s="240">
        <v>2921</v>
      </c>
      <c r="H23" s="240">
        <v>1375</v>
      </c>
      <c r="I23" s="240">
        <v>2876</v>
      </c>
      <c r="J23" s="240">
        <v>1365</v>
      </c>
      <c r="K23" s="240">
        <v>2812</v>
      </c>
      <c r="L23" s="294" t="s">
        <v>856</v>
      </c>
      <c r="M23" s="240">
        <v>1357</v>
      </c>
      <c r="N23" s="240">
        <v>2738</v>
      </c>
      <c r="O23" s="240">
        <v>1354</v>
      </c>
      <c r="P23" s="240">
        <v>2703</v>
      </c>
      <c r="Q23" s="240">
        <v>1332</v>
      </c>
      <c r="R23" s="240">
        <v>2629</v>
      </c>
      <c r="S23" s="240">
        <v>1301</v>
      </c>
      <c r="T23" s="240">
        <v>2525</v>
      </c>
      <c r="U23" s="240">
        <v>1268</v>
      </c>
      <c r="V23" s="240">
        <v>2444</v>
      </c>
    </row>
    <row r="24" spans="1:22" ht="27" customHeight="1">
      <c r="A24" s="294" t="s">
        <v>857</v>
      </c>
      <c r="B24" s="240">
        <v>1564</v>
      </c>
      <c r="C24" s="240">
        <v>4321</v>
      </c>
      <c r="D24" s="240">
        <v>1552</v>
      </c>
      <c r="E24" s="240">
        <v>4246</v>
      </c>
      <c r="F24" s="240">
        <v>1557</v>
      </c>
      <c r="G24" s="240">
        <v>4190</v>
      </c>
      <c r="H24" s="240">
        <v>1567</v>
      </c>
      <c r="I24" s="240">
        <v>4155</v>
      </c>
      <c r="J24" s="240">
        <v>1586</v>
      </c>
      <c r="K24" s="240">
        <v>4133</v>
      </c>
      <c r="L24" s="294" t="s">
        <v>857</v>
      </c>
      <c r="M24" s="240">
        <v>1583</v>
      </c>
      <c r="N24" s="240">
        <v>4067</v>
      </c>
      <c r="O24" s="240">
        <v>1593</v>
      </c>
      <c r="P24" s="240">
        <v>4004</v>
      </c>
      <c r="Q24" s="240">
        <v>1597</v>
      </c>
      <c r="R24" s="240">
        <v>3955</v>
      </c>
      <c r="S24" s="240">
        <v>1595</v>
      </c>
      <c r="T24" s="240">
        <v>3909</v>
      </c>
      <c r="U24" s="240">
        <v>1570</v>
      </c>
      <c r="V24" s="240">
        <v>3833</v>
      </c>
    </row>
    <row r="25" spans="1:22" ht="27" customHeight="1">
      <c r="A25" s="294" t="s">
        <v>858</v>
      </c>
      <c r="B25" s="240">
        <v>381</v>
      </c>
      <c r="C25" s="240">
        <v>934</v>
      </c>
      <c r="D25" s="240">
        <v>369</v>
      </c>
      <c r="E25" s="240">
        <v>896</v>
      </c>
      <c r="F25" s="240">
        <v>364</v>
      </c>
      <c r="G25" s="240">
        <v>878</v>
      </c>
      <c r="H25" s="240">
        <v>358</v>
      </c>
      <c r="I25" s="240">
        <v>849</v>
      </c>
      <c r="J25" s="240">
        <v>357</v>
      </c>
      <c r="K25" s="240">
        <v>815</v>
      </c>
      <c r="L25" s="294" t="s">
        <v>858</v>
      </c>
      <c r="M25" s="240">
        <v>347</v>
      </c>
      <c r="N25" s="240">
        <v>790</v>
      </c>
      <c r="O25" s="240">
        <v>347</v>
      </c>
      <c r="P25" s="240">
        <v>784</v>
      </c>
      <c r="Q25" s="240">
        <v>357</v>
      </c>
      <c r="R25" s="240">
        <v>772</v>
      </c>
      <c r="S25" s="240">
        <v>344</v>
      </c>
      <c r="T25" s="240">
        <v>731</v>
      </c>
      <c r="U25" s="240">
        <v>340</v>
      </c>
      <c r="V25" s="240">
        <v>714</v>
      </c>
    </row>
    <row r="26" spans="1:22" ht="27" customHeight="1" thickBot="1">
      <c r="A26" s="295" t="s">
        <v>859</v>
      </c>
      <c r="B26" s="246">
        <v>154</v>
      </c>
      <c r="C26" s="246">
        <v>347</v>
      </c>
      <c r="D26" s="246">
        <v>148</v>
      </c>
      <c r="E26" s="246">
        <v>334</v>
      </c>
      <c r="F26" s="246">
        <v>149</v>
      </c>
      <c r="G26" s="246">
        <v>332</v>
      </c>
      <c r="H26" s="246">
        <v>147</v>
      </c>
      <c r="I26" s="246">
        <v>329</v>
      </c>
      <c r="J26" s="246">
        <v>144</v>
      </c>
      <c r="K26" s="246">
        <v>324</v>
      </c>
      <c r="L26" s="295" t="s">
        <v>859</v>
      </c>
      <c r="M26" s="246">
        <v>138</v>
      </c>
      <c r="N26" s="246">
        <v>306</v>
      </c>
      <c r="O26" s="246">
        <v>134</v>
      </c>
      <c r="P26" s="246">
        <v>294</v>
      </c>
      <c r="Q26" s="246">
        <v>139</v>
      </c>
      <c r="R26" s="246">
        <v>291</v>
      </c>
      <c r="S26" s="246">
        <v>138</v>
      </c>
      <c r="T26" s="246">
        <v>292</v>
      </c>
      <c r="U26" s="246">
        <v>129</v>
      </c>
      <c r="V26" s="246">
        <v>272</v>
      </c>
    </row>
    <row r="27" spans="1:22" ht="15" customHeight="1">
      <c r="A27" s="296" t="s">
        <v>860</v>
      </c>
      <c r="B27" s="297"/>
      <c r="C27" s="297"/>
      <c r="D27" s="297"/>
      <c r="E27" s="297"/>
      <c r="F27" s="297"/>
      <c r="G27" s="297"/>
      <c r="H27" s="297"/>
      <c r="I27" s="297"/>
      <c r="J27" s="297"/>
      <c r="K27" s="297"/>
      <c r="L27" s="298"/>
      <c r="M27" s="285"/>
      <c r="N27" s="285"/>
      <c r="O27" s="285"/>
      <c r="P27" s="285"/>
      <c r="Q27" s="285"/>
      <c r="R27" s="285"/>
      <c r="S27" s="285"/>
      <c r="T27" s="285"/>
      <c r="V27" s="289" t="s">
        <v>478</v>
      </c>
    </row>
  </sheetData>
  <mergeCells count="12">
    <mergeCell ref="U3:V3"/>
    <mergeCell ref="A3:A4"/>
    <mergeCell ref="B3:C3"/>
    <mergeCell ref="D3:E3"/>
    <mergeCell ref="F3:G3"/>
    <mergeCell ref="H3:I3"/>
    <mergeCell ref="J3:K3"/>
    <mergeCell ref="L3:L4"/>
    <mergeCell ref="M3:N3"/>
    <mergeCell ref="O3:P3"/>
    <mergeCell ref="Q3:R3"/>
    <mergeCell ref="S3:T3"/>
  </mergeCells>
  <phoneticPr fontId="2"/>
  <printOptions horizontalCentered="1"/>
  <pageMargins left="0.39370078740157483" right="0.39370078740157483" top="0.59055118110236227" bottom="0.59055118110236227" header="0.11811023622047245" footer="0.11811023622047245"/>
  <pageSetup paperSize="9" scale="97" firstPageNumber="13" fitToHeight="0" orientation="portrait" r:id="rId1"/>
  <headerFooter alignWithMargins="0">
    <oddFooter>&amp;C&amp;"ＭＳ 明朝,標準"&amp;10&amp;P</oddFooter>
  </headerFooter>
  <colBreaks count="1" manualBreakCount="1">
    <brk id="11" max="52"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B6470-A9CD-4B0B-A243-43166CC5F127}">
  <dimension ref="A1:M21"/>
  <sheetViews>
    <sheetView showGridLines="0" view="pageBreakPreview" zoomScale="85" zoomScaleNormal="75" zoomScaleSheetLayoutView="85" workbookViewId="0">
      <selection activeCell="P14" sqref="P14"/>
    </sheetView>
  </sheetViews>
  <sheetFormatPr defaultColWidth="9" defaultRowHeight="13"/>
  <cols>
    <col min="1" max="1" width="9.08984375" style="3286" customWidth="1"/>
    <col min="2" max="4" width="8.08984375" style="3286" customWidth="1"/>
    <col min="5" max="13" width="7.08984375" style="3286" customWidth="1"/>
    <col min="14" max="16384" width="9" style="3286"/>
  </cols>
  <sheetData>
    <row r="1" spans="1:13" s="3326" customFormat="1" ht="30" customHeight="1">
      <c r="A1" s="3325" t="s">
        <v>4452</v>
      </c>
      <c r="B1" s="3325"/>
      <c r="C1" s="3325"/>
      <c r="D1" s="3325"/>
      <c r="E1" s="3325"/>
      <c r="F1" s="3325"/>
      <c r="G1" s="3325"/>
      <c r="H1" s="3325"/>
      <c r="I1" s="3325"/>
      <c r="J1" s="3325"/>
    </row>
    <row r="2" spans="1:13" s="3327" customFormat="1" ht="15" customHeight="1" thickBot="1">
      <c r="M2" s="3328" t="s">
        <v>4453</v>
      </c>
    </row>
    <row r="3" spans="1:13" ht="40.5" customHeight="1">
      <c r="A3" s="6012" t="s">
        <v>3386</v>
      </c>
      <c r="B3" s="6012" t="s">
        <v>1454</v>
      </c>
      <c r="C3" s="6022" t="s">
        <v>2357</v>
      </c>
      <c r="D3" s="6022" t="s">
        <v>4454</v>
      </c>
      <c r="E3" s="6007" t="s">
        <v>3390</v>
      </c>
      <c r="F3" s="6008"/>
      <c r="G3" s="6024"/>
      <c r="H3" s="6007" t="s">
        <v>3391</v>
      </c>
      <c r="I3" s="6008"/>
      <c r="J3" s="6024"/>
      <c r="K3" s="6007" t="s">
        <v>3392</v>
      </c>
      <c r="L3" s="6008"/>
      <c r="M3" s="6008"/>
    </row>
    <row r="4" spans="1:13" ht="20.25" customHeight="1">
      <c r="A4" s="6021"/>
      <c r="B4" s="6021"/>
      <c r="C4" s="6023"/>
      <c r="D4" s="6023"/>
      <c r="E4" s="3329" t="s">
        <v>3323</v>
      </c>
      <c r="F4" s="3329" t="s">
        <v>3295</v>
      </c>
      <c r="G4" s="3329" t="s">
        <v>1655</v>
      </c>
      <c r="H4" s="3329" t="s">
        <v>3323</v>
      </c>
      <c r="I4" s="3329" t="s">
        <v>3295</v>
      </c>
      <c r="J4" s="3329" t="s">
        <v>1655</v>
      </c>
      <c r="K4" s="3329" t="s">
        <v>3323</v>
      </c>
      <c r="L4" s="3329" t="s">
        <v>3295</v>
      </c>
      <c r="M4" s="3330" t="s">
        <v>1655</v>
      </c>
    </row>
    <row r="5" spans="1:13" ht="16.25" customHeight="1">
      <c r="A5" s="1581" t="s">
        <v>4455</v>
      </c>
      <c r="B5" s="3331">
        <v>150922</v>
      </c>
      <c r="C5" s="3332">
        <v>37800</v>
      </c>
      <c r="D5" s="3332">
        <v>97552</v>
      </c>
      <c r="E5" s="3333">
        <v>8473</v>
      </c>
      <c r="F5" s="3332">
        <v>830</v>
      </c>
      <c r="G5" s="3332">
        <v>7643</v>
      </c>
      <c r="H5" s="3333">
        <v>5059</v>
      </c>
      <c r="I5" s="3332">
        <v>4696</v>
      </c>
      <c r="J5" s="3332">
        <v>363</v>
      </c>
      <c r="K5" s="3333">
        <v>2038</v>
      </c>
      <c r="L5" s="3332">
        <v>2038</v>
      </c>
      <c r="M5" s="3334" t="s">
        <v>356</v>
      </c>
    </row>
    <row r="6" spans="1:13" ht="16.25" customHeight="1">
      <c r="A6" s="1581" t="s">
        <v>1468</v>
      </c>
      <c r="B6" s="3331">
        <v>130518</v>
      </c>
      <c r="C6" s="3333">
        <v>33020</v>
      </c>
      <c r="D6" s="3333">
        <v>85655</v>
      </c>
      <c r="E6" s="3333">
        <v>6442</v>
      </c>
      <c r="F6" s="3333">
        <v>616</v>
      </c>
      <c r="G6" s="3333">
        <v>5826</v>
      </c>
      <c r="H6" s="3333">
        <v>3697</v>
      </c>
      <c r="I6" s="3333">
        <v>3485</v>
      </c>
      <c r="J6" s="3333">
        <v>212</v>
      </c>
      <c r="K6" s="3333">
        <v>1704</v>
      </c>
      <c r="L6" s="3333">
        <v>1704</v>
      </c>
      <c r="M6" s="3334" t="s">
        <v>356</v>
      </c>
    </row>
    <row r="7" spans="1:13" ht="16.25" customHeight="1">
      <c r="A7" s="1581" t="s">
        <v>322</v>
      </c>
      <c r="B7" s="3331">
        <v>134126</v>
      </c>
      <c r="C7" s="3333">
        <v>34098</v>
      </c>
      <c r="D7" s="3333">
        <v>86734</v>
      </c>
      <c r="E7" s="3333">
        <v>7421</v>
      </c>
      <c r="F7" s="3333">
        <v>392</v>
      </c>
      <c r="G7" s="3333">
        <v>7029</v>
      </c>
      <c r="H7" s="3333">
        <v>5096</v>
      </c>
      <c r="I7" s="3333">
        <v>4757</v>
      </c>
      <c r="J7" s="3333">
        <v>339</v>
      </c>
      <c r="K7" s="3333">
        <v>777</v>
      </c>
      <c r="L7" s="3333">
        <v>777</v>
      </c>
      <c r="M7" s="3334" t="s">
        <v>356</v>
      </c>
    </row>
    <row r="8" spans="1:13" ht="16.25" customHeight="1">
      <c r="A8" s="1581" t="s">
        <v>1520</v>
      </c>
      <c r="B8" s="3331">
        <v>139125</v>
      </c>
      <c r="C8" s="3333">
        <v>34229</v>
      </c>
      <c r="D8" s="3333">
        <v>92466</v>
      </c>
      <c r="E8" s="3333">
        <v>7699</v>
      </c>
      <c r="F8" s="3333">
        <v>679</v>
      </c>
      <c r="G8" s="3333">
        <v>7020</v>
      </c>
      <c r="H8" s="3333">
        <v>4824</v>
      </c>
      <c r="I8" s="3333">
        <v>4522</v>
      </c>
      <c r="J8" s="3333">
        <v>302</v>
      </c>
      <c r="K8" s="3333">
        <v>1414</v>
      </c>
      <c r="L8" s="3333">
        <v>1414</v>
      </c>
      <c r="M8" s="3334" t="s">
        <v>356</v>
      </c>
    </row>
    <row r="9" spans="1:13" ht="16.25" customHeight="1" thickBot="1">
      <c r="A9" s="1584" t="s">
        <v>1469</v>
      </c>
      <c r="B9" s="3335">
        <v>140633</v>
      </c>
      <c r="C9" s="3336">
        <v>20127</v>
      </c>
      <c r="D9" s="3336">
        <v>59538</v>
      </c>
      <c r="E9" s="3336">
        <v>4129</v>
      </c>
      <c r="F9" s="3336">
        <v>121</v>
      </c>
      <c r="G9" s="3336">
        <v>4008</v>
      </c>
      <c r="H9" s="3336">
        <v>3439</v>
      </c>
      <c r="I9" s="3336">
        <v>3191</v>
      </c>
      <c r="J9" s="3336">
        <v>248</v>
      </c>
      <c r="K9" s="3336">
        <v>807</v>
      </c>
      <c r="L9" s="3336">
        <v>807</v>
      </c>
      <c r="M9" s="3337" t="s">
        <v>356</v>
      </c>
    </row>
    <row r="10" spans="1:13" ht="14.4" customHeight="1">
      <c r="M10" s="3338" t="s">
        <v>3356</v>
      </c>
    </row>
    <row r="11" spans="1:13" ht="15" customHeight="1">
      <c r="M11" s="3338"/>
    </row>
    <row r="12" spans="1:13" ht="30" customHeight="1">
      <c r="A12" s="3325" t="s">
        <v>4456</v>
      </c>
      <c r="B12" s="3325"/>
      <c r="C12" s="3325"/>
      <c r="D12" s="3325"/>
      <c r="E12" s="3325"/>
      <c r="F12" s="3325"/>
      <c r="G12" s="3325"/>
      <c r="H12" s="3325"/>
      <c r="I12" s="3325"/>
      <c r="J12" s="3325"/>
      <c r="K12" s="3325"/>
    </row>
    <row r="13" spans="1:13" ht="14.4" customHeight="1" thickBot="1">
      <c r="B13" s="3339"/>
      <c r="C13" s="3327"/>
      <c r="D13" s="3327"/>
      <c r="E13" s="3327"/>
      <c r="F13" s="3327"/>
      <c r="G13" s="3327"/>
      <c r="H13" s="3327"/>
      <c r="I13" s="3327"/>
      <c r="J13" s="3327"/>
      <c r="L13" s="3340"/>
      <c r="M13" s="3341" t="s">
        <v>4457</v>
      </c>
    </row>
    <row r="14" spans="1:13" ht="13.5" customHeight="1">
      <c r="A14" s="6009" t="s">
        <v>3386</v>
      </c>
      <c r="B14" s="6011" t="s">
        <v>4458</v>
      </c>
      <c r="C14" s="6009"/>
      <c r="D14" s="6009"/>
      <c r="E14" s="6009"/>
      <c r="F14" s="6009"/>
      <c r="G14" s="6009"/>
      <c r="H14" s="6009"/>
      <c r="I14" s="6012"/>
      <c r="J14" s="6013" t="s">
        <v>4459</v>
      </c>
      <c r="K14" s="6015" t="s">
        <v>4460</v>
      </c>
      <c r="L14" s="6017" t="s">
        <v>4461</v>
      </c>
      <c r="M14" s="6019" t="s">
        <v>4462</v>
      </c>
    </row>
    <row r="15" spans="1:13" ht="27.75" customHeight="1">
      <c r="A15" s="6010"/>
      <c r="B15" s="3329" t="s">
        <v>1454</v>
      </c>
      <c r="C15" s="3342" t="s">
        <v>4463</v>
      </c>
      <c r="D15" s="3343" t="s">
        <v>4464</v>
      </c>
      <c r="E15" s="3329" t="s">
        <v>3213</v>
      </c>
      <c r="F15" s="3329" t="s">
        <v>4465</v>
      </c>
      <c r="G15" s="3329" t="s">
        <v>3295</v>
      </c>
      <c r="H15" s="3343" t="s">
        <v>4466</v>
      </c>
      <c r="I15" s="3344" t="s">
        <v>4467</v>
      </c>
      <c r="J15" s="6014"/>
      <c r="K15" s="6016"/>
      <c r="L15" s="6018"/>
      <c r="M15" s="6020"/>
    </row>
    <row r="16" spans="1:13" ht="16.25" customHeight="1">
      <c r="A16" s="1581" t="s">
        <v>4468</v>
      </c>
      <c r="B16" s="3345">
        <v>226131</v>
      </c>
      <c r="C16" s="3346">
        <v>130643</v>
      </c>
      <c r="D16" s="3346">
        <v>4842</v>
      </c>
      <c r="E16" s="3346">
        <v>57955</v>
      </c>
      <c r="F16" s="3347" t="s">
        <v>1012</v>
      </c>
      <c r="G16" s="3346">
        <v>6428</v>
      </c>
      <c r="H16" s="3346">
        <v>26263</v>
      </c>
      <c r="I16" s="3346">
        <v>44889</v>
      </c>
      <c r="J16" s="3346">
        <v>4844</v>
      </c>
      <c r="K16" s="3346">
        <v>7463</v>
      </c>
      <c r="L16" s="3348">
        <v>17646</v>
      </c>
      <c r="M16" s="3349">
        <v>42769</v>
      </c>
    </row>
    <row r="17" spans="1:13" ht="16.25" customHeight="1">
      <c r="A17" s="1581" t="s">
        <v>350</v>
      </c>
      <c r="B17" s="3345">
        <v>224060</v>
      </c>
      <c r="C17" s="3346">
        <v>135097</v>
      </c>
      <c r="D17" s="3346">
        <v>5103</v>
      </c>
      <c r="E17" s="3346">
        <v>53571</v>
      </c>
      <c r="F17" s="3347" t="s">
        <v>1012</v>
      </c>
      <c r="G17" s="3346">
        <v>4225</v>
      </c>
      <c r="H17" s="3346">
        <v>26064</v>
      </c>
      <c r="I17" s="3346">
        <v>44561</v>
      </c>
      <c r="J17" s="3346">
        <v>5037</v>
      </c>
      <c r="K17" s="3346">
        <v>5733</v>
      </c>
      <c r="L17" s="3348">
        <v>17381</v>
      </c>
      <c r="M17" s="3348">
        <v>38773</v>
      </c>
    </row>
    <row r="18" spans="1:13" ht="16.25" customHeight="1">
      <c r="A18" s="1581" t="s">
        <v>351</v>
      </c>
      <c r="B18" s="3345">
        <v>226795</v>
      </c>
      <c r="C18" s="3346">
        <v>138413</v>
      </c>
      <c r="D18" s="3346">
        <v>5864</v>
      </c>
      <c r="E18" s="3346">
        <v>53171</v>
      </c>
      <c r="F18" s="3347"/>
      <c r="G18" s="3346">
        <v>3868</v>
      </c>
      <c r="H18" s="3346">
        <v>25479</v>
      </c>
      <c r="I18" s="3346">
        <v>45266</v>
      </c>
      <c r="J18" s="3346">
        <v>3879</v>
      </c>
      <c r="K18" s="3346">
        <v>4953</v>
      </c>
      <c r="L18" s="3348">
        <v>19866</v>
      </c>
      <c r="M18" s="3348">
        <v>37374</v>
      </c>
    </row>
    <row r="19" spans="1:13" ht="16.25" customHeight="1">
      <c r="A19" s="1581" t="s">
        <v>1520</v>
      </c>
      <c r="B19" s="3345">
        <v>213920</v>
      </c>
      <c r="C19" s="3346">
        <v>127705</v>
      </c>
      <c r="D19" s="3346">
        <v>4124</v>
      </c>
      <c r="E19" s="3346">
        <v>47056</v>
      </c>
      <c r="F19" s="3347" t="s">
        <v>1012</v>
      </c>
      <c r="G19" s="3346">
        <v>8601</v>
      </c>
      <c r="H19" s="3346">
        <v>26434</v>
      </c>
      <c r="I19" s="3346">
        <v>42702</v>
      </c>
      <c r="J19" s="3346">
        <v>3370</v>
      </c>
      <c r="K19" s="3346">
        <v>3817</v>
      </c>
      <c r="L19" s="3350">
        <v>19705</v>
      </c>
      <c r="M19" s="3350">
        <v>37350</v>
      </c>
    </row>
    <row r="20" spans="1:13" ht="16.25" customHeight="1" thickBot="1">
      <c r="A20" s="1584" t="s">
        <v>889</v>
      </c>
      <c r="B20" s="3351">
        <v>169195</v>
      </c>
      <c r="C20" s="3352">
        <v>116091</v>
      </c>
      <c r="D20" s="3352">
        <v>2281</v>
      </c>
      <c r="E20" s="3352">
        <v>24459</v>
      </c>
      <c r="F20" s="3353" t="s">
        <v>1012</v>
      </c>
      <c r="G20" s="3352">
        <v>5607</v>
      </c>
      <c r="H20" s="3352">
        <v>20757</v>
      </c>
      <c r="I20" s="3352">
        <v>34611</v>
      </c>
      <c r="J20" s="3352">
        <v>3481</v>
      </c>
      <c r="K20" s="3352">
        <v>2453</v>
      </c>
      <c r="L20" s="3352">
        <v>11786</v>
      </c>
      <c r="M20" s="3354">
        <v>23819</v>
      </c>
    </row>
    <row r="21" spans="1:13" ht="14.4" customHeight="1">
      <c r="B21" s="3327"/>
      <c r="C21" s="3327"/>
      <c r="D21" s="3327"/>
      <c r="E21" s="3327"/>
      <c r="F21" s="3327"/>
      <c r="G21" s="3355"/>
      <c r="H21" s="3327"/>
      <c r="I21" s="3356"/>
      <c r="J21" s="3357"/>
      <c r="M21" s="3338" t="s">
        <v>4469</v>
      </c>
    </row>
  </sheetData>
  <mergeCells count="13">
    <mergeCell ref="K3:M3"/>
    <mergeCell ref="A14:A15"/>
    <mergeCell ref="B14:I14"/>
    <mergeCell ref="J14:J15"/>
    <mergeCell ref="K14:K15"/>
    <mergeCell ref="L14:L15"/>
    <mergeCell ref="M14:M15"/>
    <mergeCell ref="A3:A4"/>
    <mergeCell ref="B3:B4"/>
    <mergeCell ref="C3:C4"/>
    <mergeCell ref="D3:D4"/>
    <mergeCell ref="E3:G3"/>
    <mergeCell ref="H3:J3"/>
  </mergeCells>
  <phoneticPr fontId="2"/>
  <pageMargins left="0.39370078740157483" right="0.39370078740157483" top="0.59055118110236227" bottom="0.59055118110236227" header="0.11811023622047245" footer="0.11811023622047245"/>
  <pageSetup paperSize="9" firstPageNumber="121" fitToHeight="0" orientation="portrait" r:id="rId1"/>
  <headerFooter alignWithMargins="0">
    <oddFooter>&amp;C&amp;"ＭＳ 明朝,標準"&amp;10&amp;P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194A8-C8A4-42BC-A636-7BEA970BD848}">
  <dimension ref="A1:AL69"/>
  <sheetViews>
    <sheetView view="pageBreakPreview" zoomScale="85" zoomScaleNormal="100" zoomScaleSheetLayoutView="85" workbookViewId="0">
      <selection activeCell="AS43" sqref="AS43"/>
    </sheetView>
  </sheetViews>
  <sheetFormatPr defaultColWidth="9" defaultRowHeight="13"/>
  <cols>
    <col min="1" max="1" width="8.81640625" style="3372" customWidth="1"/>
    <col min="2" max="2" width="4.08984375" style="3372" customWidth="1"/>
    <col min="3" max="38" width="2.36328125" style="3372" customWidth="1"/>
    <col min="39" max="16384" width="9" style="3372"/>
  </cols>
  <sheetData>
    <row r="1" spans="1:38" s="3359" customFormat="1" ht="30" customHeight="1">
      <c r="A1" s="3358" t="s">
        <v>4470</v>
      </c>
      <c r="B1" s="3358"/>
      <c r="C1" s="3358"/>
      <c r="D1" s="3358"/>
      <c r="E1" s="3358"/>
      <c r="F1" s="3358"/>
      <c r="G1" s="3358"/>
      <c r="H1" s="3358"/>
      <c r="I1" s="3358"/>
      <c r="J1" s="3358"/>
      <c r="K1" s="3358"/>
      <c r="L1" s="3358"/>
      <c r="M1" s="3358"/>
      <c r="N1" s="3358"/>
      <c r="O1" s="3358"/>
      <c r="P1" s="3358"/>
      <c r="Q1" s="3358"/>
      <c r="R1" s="3358"/>
      <c r="S1" s="3358"/>
      <c r="T1" s="3358"/>
      <c r="U1" s="3358"/>
      <c r="V1" s="3358"/>
      <c r="W1" s="3358"/>
      <c r="X1" s="3358"/>
      <c r="Y1" s="3358"/>
      <c r="Z1" s="3358"/>
      <c r="AA1" s="3358"/>
      <c r="AB1" s="3358"/>
      <c r="AC1" s="3358"/>
      <c r="AD1" s="3358"/>
      <c r="AE1" s="3358"/>
      <c r="AF1" s="3358"/>
      <c r="AG1" s="3358"/>
      <c r="AH1" s="3358"/>
      <c r="AI1" s="3358"/>
      <c r="AJ1" s="3358"/>
      <c r="AK1" s="3358"/>
      <c r="AL1" s="3358"/>
    </row>
    <row r="2" spans="1:38" s="3362" customFormat="1" ht="15" customHeight="1" thickBot="1">
      <c r="A2" s="3360"/>
      <c r="B2" s="3360"/>
      <c r="C2" s="3360"/>
      <c r="D2" s="3360"/>
      <c r="E2" s="3360"/>
      <c r="F2" s="3360"/>
      <c r="G2" s="3360"/>
      <c r="H2" s="3360"/>
      <c r="I2" s="3360"/>
      <c r="J2" s="3360"/>
      <c r="K2" s="3360"/>
      <c r="L2" s="3360"/>
      <c r="M2" s="3360"/>
      <c r="N2" s="3360"/>
      <c r="O2" s="3360"/>
      <c r="P2" s="3360"/>
      <c r="Q2" s="3360"/>
      <c r="R2" s="3360"/>
      <c r="S2" s="3360"/>
      <c r="T2" s="3360"/>
      <c r="U2" s="3360"/>
      <c r="V2" s="3360"/>
      <c r="W2" s="3360"/>
      <c r="X2" s="3360"/>
      <c r="Y2" s="3360"/>
      <c r="Z2" s="3360"/>
      <c r="AA2" s="3360"/>
      <c r="AB2" s="3360"/>
      <c r="AC2" s="3360"/>
      <c r="AD2" s="3360"/>
      <c r="AE2" s="3360"/>
      <c r="AF2" s="3360"/>
      <c r="AG2" s="3360"/>
      <c r="AH2" s="3360"/>
      <c r="AI2" s="3360"/>
      <c r="AJ2" s="3360"/>
      <c r="AK2" s="3360"/>
      <c r="AL2" s="3361" t="s">
        <v>1996</v>
      </c>
    </row>
    <row r="3" spans="1:38" s="3363" customFormat="1" ht="18.75" customHeight="1">
      <c r="A3" s="6085" t="s">
        <v>1420</v>
      </c>
      <c r="B3" s="6086"/>
      <c r="C3" s="6069" t="s">
        <v>4471</v>
      </c>
      <c r="D3" s="6069"/>
      <c r="E3" s="6069"/>
      <c r="F3" s="6069"/>
      <c r="G3" s="6069"/>
      <c r="H3" s="6069"/>
      <c r="I3" s="6069"/>
      <c r="J3" s="6069"/>
      <c r="K3" s="6069"/>
      <c r="L3" s="6069"/>
      <c r="M3" s="6069"/>
      <c r="N3" s="6069"/>
      <c r="O3" s="6069"/>
      <c r="P3" s="6069"/>
      <c r="Q3" s="6069"/>
      <c r="R3" s="6069"/>
      <c r="S3" s="6069"/>
      <c r="T3" s="6069"/>
      <c r="U3" s="6069" t="s">
        <v>4472</v>
      </c>
      <c r="V3" s="6069"/>
      <c r="W3" s="6069"/>
      <c r="X3" s="6069"/>
      <c r="Y3" s="6069"/>
      <c r="Z3" s="6069"/>
      <c r="AA3" s="6069"/>
      <c r="AB3" s="6069"/>
      <c r="AC3" s="6069"/>
      <c r="AD3" s="6069"/>
      <c r="AE3" s="6069"/>
      <c r="AF3" s="6069"/>
      <c r="AG3" s="6069"/>
      <c r="AH3" s="6069"/>
      <c r="AI3" s="6069"/>
      <c r="AJ3" s="6069"/>
      <c r="AK3" s="6069"/>
      <c r="AL3" s="6089"/>
    </row>
    <row r="4" spans="1:38" s="3363" customFormat="1" ht="18.75" customHeight="1">
      <c r="A4" s="6087"/>
      <c r="B4" s="6088"/>
      <c r="C4" s="6072" t="s">
        <v>4473</v>
      </c>
      <c r="D4" s="6072"/>
      <c r="E4" s="6072"/>
      <c r="F4" s="6072"/>
      <c r="G4" s="6072"/>
      <c r="H4" s="6072"/>
      <c r="I4" s="6072" t="s">
        <v>4474</v>
      </c>
      <c r="J4" s="6072"/>
      <c r="K4" s="6072"/>
      <c r="L4" s="6072"/>
      <c r="M4" s="6072"/>
      <c r="N4" s="6072"/>
      <c r="O4" s="6072" t="s">
        <v>4475</v>
      </c>
      <c r="P4" s="6072"/>
      <c r="Q4" s="6072"/>
      <c r="R4" s="6072"/>
      <c r="S4" s="6072"/>
      <c r="T4" s="6072"/>
      <c r="U4" s="6072" t="s">
        <v>4473</v>
      </c>
      <c r="V4" s="6072"/>
      <c r="W4" s="6072"/>
      <c r="X4" s="6072"/>
      <c r="Y4" s="6072"/>
      <c r="Z4" s="6072"/>
      <c r="AA4" s="6072" t="s">
        <v>4474</v>
      </c>
      <c r="AB4" s="6072"/>
      <c r="AC4" s="6072"/>
      <c r="AD4" s="6072"/>
      <c r="AE4" s="6072"/>
      <c r="AF4" s="6072"/>
      <c r="AG4" s="6072" t="s">
        <v>4475</v>
      </c>
      <c r="AH4" s="6072"/>
      <c r="AI4" s="6072"/>
      <c r="AJ4" s="6072"/>
      <c r="AK4" s="6072"/>
      <c r="AL4" s="6090"/>
    </row>
    <row r="5" spans="1:38" s="3362" customFormat="1" ht="17.25" customHeight="1">
      <c r="A5" s="6081" t="s">
        <v>2434</v>
      </c>
      <c r="B5" s="6082"/>
      <c r="C5" s="6083">
        <v>11939</v>
      </c>
      <c r="D5" s="6084"/>
      <c r="E5" s="6084"/>
      <c r="F5" s="6084"/>
      <c r="G5" s="6084"/>
      <c r="H5" s="6084"/>
      <c r="I5" s="6084">
        <v>5040</v>
      </c>
      <c r="J5" s="6084"/>
      <c r="K5" s="6084"/>
      <c r="L5" s="6084"/>
      <c r="M5" s="6084"/>
      <c r="N5" s="6084"/>
      <c r="O5" s="6080">
        <v>42.214590836753501</v>
      </c>
      <c r="P5" s="6080"/>
      <c r="Q5" s="6080"/>
      <c r="R5" s="6080"/>
      <c r="S5" s="6080"/>
      <c r="T5" s="6080"/>
      <c r="U5" s="6084">
        <v>10133</v>
      </c>
      <c r="V5" s="6084"/>
      <c r="W5" s="6084"/>
      <c r="X5" s="6084"/>
      <c r="Y5" s="6084"/>
      <c r="Z5" s="6084"/>
      <c r="AA5" s="6084">
        <v>1731</v>
      </c>
      <c r="AB5" s="6084"/>
      <c r="AC5" s="6084"/>
      <c r="AD5" s="6084"/>
      <c r="AE5" s="6084"/>
      <c r="AF5" s="6084"/>
      <c r="AG5" s="6080">
        <v>17.082798776275535</v>
      </c>
      <c r="AH5" s="6080"/>
      <c r="AI5" s="6080"/>
      <c r="AJ5" s="6080"/>
      <c r="AK5" s="6080"/>
      <c r="AL5" s="6080"/>
    </row>
    <row r="6" spans="1:38" s="3362" customFormat="1" ht="17.25" customHeight="1">
      <c r="A6" s="6081">
        <v>29</v>
      </c>
      <c r="B6" s="6082"/>
      <c r="C6" s="6083">
        <v>11441</v>
      </c>
      <c r="D6" s="6084"/>
      <c r="E6" s="6084"/>
      <c r="F6" s="6084"/>
      <c r="G6" s="6084"/>
      <c r="H6" s="6084"/>
      <c r="I6" s="6084">
        <v>4525</v>
      </c>
      <c r="J6" s="6084"/>
      <c r="K6" s="6084"/>
      <c r="L6" s="6084"/>
      <c r="M6" s="6084"/>
      <c r="N6" s="6084"/>
      <c r="O6" s="6080">
        <v>39.550738571803166</v>
      </c>
      <c r="P6" s="6080"/>
      <c r="Q6" s="6080"/>
      <c r="R6" s="6080"/>
      <c r="S6" s="6080"/>
      <c r="T6" s="6080"/>
      <c r="U6" s="6084">
        <v>10309</v>
      </c>
      <c r="V6" s="6084"/>
      <c r="W6" s="6084"/>
      <c r="X6" s="6084"/>
      <c r="Y6" s="6084"/>
      <c r="Z6" s="6084"/>
      <c r="AA6" s="6084">
        <v>1701</v>
      </c>
      <c r="AB6" s="6084"/>
      <c r="AC6" s="6084"/>
      <c r="AD6" s="6084"/>
      <c r="AE6" s="6084"/>
      <c r="AF6" s="6084"/>
      <c r="AG6" s="6080">
        <v>16.500145503928607</v>
      </c>
      <c r="AH6" s="6080"/>
      <c r="AI6" s="6080"/>
      <c r="AJ6" s="6080"/>
      <c r="AK6" s="6080"/>
      <c r="AL6" s="6080"/>
    </row>
    <row r="7" spans="1:38" s="3362" customFormat="1" ht="17.25" customHeight="1">
      <c r="A7" s="6081">
        <v>30</v>
      </c>
      <c r="B7" s="6082"/>
      <c r="C7" s="6083">
        <v>10894</v>
      </c>
      <c r="D7" s="6084"/>
      <c r="E7" s="6084"/>
      <c r="F7" s="6084"/>
      <c r="G7" s="6084"/>
      <c r="H7" s="6084"/>
      <c r="I7" s="6084">
        <v>4722</v>
      </c>
      <c r="J7" s="6084"/>
      <c r="K7" s="6084"/>
      <c r="L7" s="6084"/>
      <c r="M7" s="6084"/>
      <c r="N7" s="6084"/>
      <c r="O7" s="6080">
        <v>43.344960528731413</v>
      </c>
      <c r="P7" s="6080"/>
      <c r="Q7" s="6080"/>
      <c r="R7" s="6080"/>
      <c r="S7" s="6080"/>
      <c r="T7" s="6080"/>
      <c r="U7" s="6084">
        <v>10728</v>
      </c>
      <c r="V7" s="6084"/>
      <c r="W7" s="6084"/>
      <c r="X7" s="6084"/>
      <c r="Y7" s="6084"/>
      <c r="Z7" s="6084"/>
      <c r="AA7" s="6084">
        <v>1786</v>
      </c>
      <c r="AB7" s="6084"/>
      <c r="AC7" s="6084"/>
      <c r="AD7" s="6084"/>
      <c r="AE7" s="6084"/>
      <c r="AF7" s="6084"/>
      <c r="AG7" s="6080">
        <v>16.648023862788964</v>
      </c>
      <c r="AH7" s="6080"/>
      <c r="AI7" s="6080"/>
      <c r="AJ7" s="6080"/>
      <c r="AK7" s="6080"/>
      <c r="AL7" s="6080"/>
    </row>
    <row r="8" spans="1:38" s="3362" customFormat="1" ht="17.25" customHeight="1">
      <c r="A8" s="6081" t="s">
        <v>4388</v>
      </c>
      <c r="B8" s="6082"/>
      <c r="C8" s="6083">
        <v>10610</v>
      </c>
      <c r="D8" s="6084"/>
      <c r="E8" s="6084"/>
      <c r="F8" s="6084"/>
      <c r="G8" s="6084"/>
      <c r="H8" s="6084"/>
      <c r="I8" s="6084">
        <v>4411</v>
      </c>
      <c r="J8" s="6084"/>
      <c r="K8" s="6084"/>
      <c r="L8" s="6084"/>
      <c r="M8" s="6084"/>
      <c r="N8" s="6084"/>
      <c r="O8" s="6080">
        <v>41.6</v>
      </c>
      <c r="P8" s="6080"/>
      <c r="Q8" s="6080"/>
      <c r="R8" s="6080"/>
      <c r="S8" s="6080"/>
      <c r="T8" s="6080"/>
      <c r="U8" s="6084">
        <v>10786</v>
      </c>
      <c r="V8" s="6084"/>
      <c r="W8" s="6084"/>
      <c r="X8" s="6084"/>
      <c r="Y8" s="6084"/>
      <c r="Z8" s="6084"/>
      <c r="AA8" s="6084">
        <v>1773</v>
      </c>
      <c r="AB8" s="6084"/>
      <c r="AC8" s="6084"/>
      <c r="AD8" s="6084"/>
      <c r="AE8" s="6084"/>
      <c r="AF8" s="6084"/>
      <c r="AG8" s="6080">
        <v>16.43797515297608</v>
      </c>
      <c r="AH8" s="6080"/>
      <c r="AI8" s="6080"/>
      <c r="AJ8" s="6080"/>
      <c r="AK8" s="6080"/>
      <c r="AL8" s="6080"/>
    </row>
    <row r="9" spans="1:38" s="3362" customFormat="1" ht="17.25" customHeight="1" thickBot="1">
      <c r="A9" s="6076">
        <v>2</v>
      </c>
      <c r="B9" s="6077"/>
      <c r="C9" s="6078">
        <v>10504</v>
      </c>
      <c r="D9" s="6079"/>
      <c r="E9" s="6079"/>
      <c r="F9" s="6079"/>
      <c r="G9" s="6079"/>
      <c r="H9" s="6079"/>
      <c r="I9" s="6079">
        <v>3905</v>
      </c>
      <c r="J9" s="6079"/>
      <c r="K9" s="6079"/>
      <c r="L9" s="6079"/>
      <c r="M9" s="6079"/>
      <c r="N9" s="6079"/>
      <c r="O9" s="6063">
        <v>37.200000000000003</v>
      </c>
      <c r="P9" s="6063"/>
      <c r="Q9" s="6063"/>
      <c r="R9" s="6063"/>
      <c r="S9" s="6063"/>
      <c r="T9" s="6063"/>
      <c r="U9" s="6079">
        <v>10875</v>
      </c>
      <c r="V9" s="6079"/>
      <c r="W9" s="6079"/>
      <c r="X9" s="6079"/>
      <c r="Y9" s="6079"/>
      <c r="Z9" s="6079"/>
      <c r="AA9" s="6079">
        <v>1460</v>
      </c>
      <c r="AB9" s="6079"/>
      <c r="AC9" s="6079"/>
      <c r="AD9" s="6079"/>
      <c r="AE9" s="6079"/>
      <c r="AF9" s="6079"/>
      <c r="AG9" s="6063">
        <v>13.425287356321839</v>
      </c>
      <c r="AH9" s="6063"/>
      <c r="AI9" s="6063"/>
      <c r="AJ9" s="6063"/>
      <c r="AK9" s="6063"/>
      <c r="AL9" s="6063"/>
    </row>
    <row r="10" spans="1:38" s="3359" customFormat="1" ht="15" customHeight="1">
      <c r="A10" s="3364"/>
      <c r="B10" s="3364"/>
      <c r="AL10" s="3365" t="s">
        <v>4476</v>
      </c>
    </row>
    <row r="11" spans="1:38" s="3363" customFormat="1" ht="11.4" customHeight="1"/>
    <row r="12" spans="1:38" s="3363" customFormat="1" ht="30" customHeight="1">
      <c r="A12" s="3358" t="s">
        <v>4477</v>
      </c>
      <c r="B12" s="3358"/>
      <c r="C12" s="3358"/>
      <c r="D12" s="3358"/>
      <c r="E12" s="3358"/>
      <c r="F12" s="3358"/>
      <c r="G12" s="3358"/>
      <c r="H12" s="3358"/>
      <c r="I12" s="3358"/>
      <c r="J12" s="3358"/>
      <c r="K12" s="3358"/>
      <c r="L12" s="3358"/>
      <c r="M12" s="3358"/>
      <c r="N12" s="3358"/>
      <c r="O12" s="3358"/>
      <c r="P12" s="3358"/>
      <c r="Q12" s="3358"/>
      <c r="R12" s="3358"/>
      <c r="S12" s="3358"/>
      <c r="T12" s="3358"/>
      <c r="U12" s="3358"/>
      <c r="V12" s="3358"/>
      <c r="W12" s="3358"/>
      <c r="X12" s="3358"/>
      <c r="Y12" s="3358"/>
      <c r="Z12" s="3358"/>
      <c r="AA12" s="3358"/>
      <c r="AB12" s="3358"/>
      <c r="AC12" s="3358"/>
      <c r="AD12" s="3358"/>
      <c r="AE12" s="3358"/>
      <c r="AF12" s="3358"/>
      <c r="AG12" s="3358"/>
      <c r="AH12" s="3358"/>
      <c r="AI12" s="3358"/>
      <c r="AJ12" s="3358"/>
      <c r="AK12" s="3358"/>
      <c r="AL12" s="3358"/>
    </row>
    <row r="13" spans="1:38" s="3363" customFormat="1" ht="14.4" customHeight="1" thickBot="1">
      <c r="A13" s="3366"/>
      <c r="B13" s="3366"/>
      <c r="C13" s="3366"/>
      <c r="D13" s="3366"/>
      <c r="E13" s="3366"/>
      <c r="F13" s="3366"/>
      <c r="G13" s="3366"/>
      <c r="H13" s="3366"/>
      <c r="I13" s="3366"/>
      <c r="J13" s="3366"/>
      <c r="K13" s="3366"/>
      <c r="L13" s="3366"/>
      <c r="M13" s="3366"/>
      <c r="N13" s="3366"/>
      <c r="O13" s="3366"/>
      <c r="P13" s="3366"/>
      <c r="Q13" s="3366"/>
      <c r="R13" s="3366"/>
      <c r="S13" s="3366"/>
      <c r="T13" s="3366"/>
      <c r="U13" s="3366"/>
      <c r="V13" s="3366"/>
      <c r="W13" s="3366"/>
      <c r="X13" s="3366"/>
      <c r="Y13" s="3366"/>
      <c r="Z13" s="3366"/>
      <c r="AA13" s="3366"/>
      <c r="AB13" s="3366"/>
      <c r="AC13" s="3366"/>
      <c r="AD13" s="3366"/>
      <c r="AE13" s="3366"/>
      <c r="AF13" s="3366"/>
      <c r="AG13" s="3366"/>
      <c r="AH13" s="3366"/>
      <c r="AI13" s="3366"/>
      <c r="AJ13" s="3366"/>
      <c r="AK13" s="3366"/>
      <c r="AL13" s="3361" t="s">
        <v>1996</v>
      </c>
    </row>
    <row r="14" spans="1:38" s="3363" customFormat="1" ht="15" customHeight="1">
      <c r="A14" s="6064" t="s">
        <v>1054</v>
      </c>
      <c r="B14" s="6066" t="s">
        <v>4478</v>
      </c>
      <c r="C14" s="6068" t="s">
        <v>4473</v>
      </c>
      <c r="D14" s="6069"/>
      <c r="E14" s="6069"/>
      <c r="F14" s="6070"/>
      <c r="G14" s="6074" t="s">
        <v>4479</v>
      </c>
      <c r="H14" s="6074"/>
      <c r="I14" s="6074"/>
      <c r="J14" s="6074"/>
      <c r="K14" s="6074"/>
      <c r="L14" s="6074"/>
      <c r="M14" s="6074"/>
      <c r="N14" s="6074"/>
      <c r="O14" s="6074"/>
      <c r="P14" s="6074"/>
      <c r="Q14" s="6074"/>
      <c r="R14" s="6074"/>
      <c r="S14" s="6074"/>
      <c r="T14" s="6074"/>
      <c r="U14" s="6074"/>
      <c r="V14" s="6074"/>
      <c r="W14" s="6074" t="s">
        <v>4480</v>
      </c>
      <c r="X14" s="6074"/>
      <c r="Y14" s="6074"/>
      <c r="Z14" s="6074"/>
      <c r="AA14" s="6074"/>
      <c r="AB14" s="6074"/>
      <c r="AC14" s="6074"/>
      <c r="AD14" s="6074"/>
      <c r="AE14" s="6074"/>
      <c r="AF14" s="6074"/>
      <c r="AG14" s="6074"/>
      <c r="AH14" s="6074"/>
      <c r="AI14" s="6074"/>
      <c r="AJ14" s="6074"/>
      <c r="AK14" s="6074"/>
      <c r="AL14" s="6074"/>
    </row>
    <row r="15" spans="1:38" s="3363" customFormat="1" ht="30" customHeight="1">
      <c r="A15" s="6065"/>
      <c r="B15" s="6067"/>
      <c r="C15" s="6071"/>
      <c r="D15" s="6072"/>
      <c r="E15" s="6072"/>
      <c r="F15" s="6073"/>
      <c r="G15" s="6059" t="s">
        <v>838</v>
      </c>
      <c r="H15" s="6059"/>
      <c r="I15" s="6059"/>
      <c r="J15" s="6059"/>
      <c r="K15" s="6059" t="s">
        <v>4481</v>
      </c>
      <c r="L15" s="6059"/>
      <c r="M15" s="6059"/>
      <c r="N15" s="6059"/>
      <c r="O15" s="6075" t="s">
        <v>4482</v>
      </c>
      <c r="P15" s="6059"/>
      <c r="Q15" s="6059"/>
      <c r="R15" s="6059"/>
      <c r="S15" s="6059" t="s">
        <v>4483</v>
      </c>
      <c r="T15" s="6059"/>
      <c r="U15" s="6059"/>
      <c r="V15" s="6059"/>
      <c r="W15" s="6059" t="s">
        <v>4484</v>
      </c>
      <c r="X15" s="6059"/>
      <c r="Y15" s="6059"/>
      <c r="Z15" s="6059"/>
      <c r="AA15" s="6059" t="s">
        <v>4481</v>
      </c>
      <c r="AB15" s="6059"/>
      <c r="AC15" s="6059"/>
      <c r="AD15" s="6059"/>
      <c r="AE15" s="6059" t="s">
        <v>4485</v>
      </c>
      <c r="AF15" s="6059"/>
      <c r="AG15" s="6059"/>
      <c r="AH15" s="6059"/>
      <c r="AI15" s="6059" t="s">
        <v>483</v>
      </c>
      <c r="AJ15" s="6059"/>
      <c r="AK15" s="6059"/>
      <c r="AL15" s="6059"/>
    </row>
    <row r="16" spans="1:38" s="3363" customFormat="1" ht="17.25" customHeight="1">
      <c r="A16" s="6060" t="s">
        <v>4486</v>
      </c>
      <c r="B16" s="3367">
        <v>28</v>
      </c>
      <c r="C16" s="6056">
        <v>26444</v>
      </c>
      <c r="D16" s="6057"/>
      <c r="E16" s="6057"/>
      <c r="F16" s="6061"/>
      <c r="G16" s="6056">
        <v>3480</v>
      </c>
      <c r="H16" s="6057"/>
      <c r="I16" s="6057"/>
      <c r="J16" s="6057"/>
      <c r="K16" s="6058">
        <v>3102</v>
      </c>
      <c r="L16" s="6058"/>
      <c r="M16" s="6058"/>
      <c r="N16" s="6058"/>
      <c r="O16" s="6058">
        <v>378</v>
      </c>
      <c r="P16" s="6058"/>
      <c r="Q16" s="6058"/>
      <c r="R16" s="6058"/>
      <c r="S16" s="6058">
        <v>0</v>
      </c>
      <c r="T16" s="6058"/>
      <c r="U16" s="6058"/>
      <c r="V16" s="6062"/>
      <c r="W16" s="6056">
        <v>346</v>
      </c>
      <c r="X16" s="6057"/>
      <c r="Y16" s="6057"/>
      <c r="Z16" s="6057"/>
      <c r="AA16" s="6058">
        <v>32</v>
      </c>
      <c r="AB16" s="6058"/>
      <c r="AC16" s="6058"/>
      <c r="AD16" s="6058"/>
      <c r="AE16" s="6058">
        <v>2</v>
      </c>
      <c r="AF16" s="6058"/>
      <c r="AG16" s="6058"/>
      <c r="AH16" s="6058"/>
      <c r="AI16" s="6058">
        <v>312</v>
      </c>
      <c r="AJ16" s="6058"/>
      <c r="AK16" s="6058"/>
      <c r="AL16" s="6058"/>
    </row>
    <row r="17" spans="1:38" s="3363" customFormat="1" ht="17.25" customHeight="1">
      <c r="A17" s="6052"/>
      <c r="B17" s="3368">
        <v>29</v>
      </c>
      <c r="C17" s="6031">
        <v>26499</v>
      </c>
      <c r="D17" s="6032"/>
      <c r="E17" s="6032"/>
      <c r="F17" s="6033"/>
      <c r="G17" s="6031">
        <v>3200</v>
      </c>
      <c r="H17" s="6032"/>
      <c r="I17" s="6032"/>
      <c r="J17" s="6032"/>
      <c r="K17" s="6025">
        <v>2835</v>
      </c>
      <c r="L17" s="6025"/>
      <c r="M17" s="6025"/>
      <c r="N17" s="6025"/>
      <c r="O17" s="6025">
        <v>365</v>
      </c>
      <c r="P17" s="6025"/>
      <c r="Q17" s="6025"/>
      <c r="R17" s="6025"/>
      <c r="S17" s="6025">
        <v>0</v>
      </c>
      <c r="T17" s="6025"/>
      <c r="U17" s="6025"/>
      <c r="V17" s="6034"/>
      <c r="W17" s="6031">
        <v>329</v>
      </c>
      <c r="X17" s="6032"/>
      <c r="Y17" s="6032"/>
      <c r="Z17" s="6032"/>
      <c r="AA17" s="6025">
        <v>23</v>
      </c>
      <c r="AB17" s="6025"/>
      <c r="AC17" s="6025"/>
      <c r="AD17" s="6025"/>
      <c r="AE17" s="6025">
        <v>8</v>
      </c>
      <c r="AF17" s="6025"/>
      <c r="AG17" s="6025"/>
      <c r="AH17" s="6025"/>
      <c r="AI17" s="6025">
        <v>298</v>
      </c>
      <c r="AJ17" s="6025"/>
      <c r="AK17" s="6025"/>
      <c r="AL17" s="6025"/>
    </row>
    <row r="18" spans="1:38" s="3363" customFormat="1" ht="17.25" customHeight="1">
      <c r="A18" s="6052"/>
      <c r="B18" s="3368">
        <v>30</v>
      </c>
      <c r="C18" s="6031">
        <v>26599</v>
      </c>
      <c r="D18" s="6032"/>
      <c r="E18" s="6032"/>
      <c r="F18" s="6033"/>
      <c r="G18" s="6031">
        <v>3334</v>
      </c>
      <c r="H18" s="6032"/>
      <c r="I18" s="6032"/>
      <c r="J18" s="6032"/>
      <c r="K18" s="6025">
        <v>2928</v>
      </c>
      <c r="L18" s="6025"/>
      <c r="M18" s="6025"/>
      <c r="N18" s="6025"/>
      <c r="O18" s="6025">
        <v>406</v>
      </c>
      <c r="P18" s="6025"/>
      <c r="Q18" s="6025"/>
      <c r="R18" s="6025"/>
      <c r="S18" s="6025">
        <v>0</v>
      </c>
      <c r="T18" s="6025"/>
      <c r="U18" s="6025"/>
      <c r="V18" s="6034"/>
      <c r="W18" s="6031">
        <v>349</v>
      </c>
      <c r="X18" s="6032"/>
      <c r="Y18" s="6032"/>
      <c r="Z18" s="6032"/>
      <c r="AA18" s="6025">
        <v>41</v>
      </c>
      <c r="AB18" s="6025"/>
      <c r="AC18" s="6025"/>
      <c r="AD18" s="6025"/>
      <c r="AE18" s="6025">
        <v>8</v>
      </c>
      <c r="AF18" s="6025"/>
      <c r="AG18" s="6025"/>
      <c r="AH18" s="6025"/>
      <c r="AI18" s="6025">
        <v>300</v>
      </c>
      <c r="AJ18" s="6025"/>
      <c r="AK18" s="6025"/>
      <c r="AL18" s="6025"/>
    </row>
    <row r="19" spans="1:38" s="3369" customFormat="1" ht="17.25" customHeight="1">
      <c r="A19" s="6052"/>
      <c r="B19" s="3368" t="s">
        <v>4487</v>
      </c>
      <c r="C19" s="6031">
        <v>26638</v>
      </c>
      <c r="D19" s="6032"/>
      <c r="E19" s="6032"/>
      <c r="F19" s="6033"/>
      <c r="G19" s="6031">
        <v>2746</v>
      </c>
      <c r="H19" s="6032"/>
      <c r="I19" s="6032"/>
      <c r="J19" s="6032"/>
      <c r="K19" s="6025">
        <v>2445</v>
      </c>
      <c r="L19" s="6025"/>
      <c r="M19" s="6025"/>
      <c r="N19" s="6025"/>
      <c r="O19" s="6025">
        <v>301</v>
      </c>
      <c r="P19" s="6025"/>
      <c r="Q19" s="6025"/>
      <c r="R19" s="6025"/>
      <c r="S19" s="6025">
        <v>0</v>
      </c>
      <c r="T19" s="6025"/>
      <c r="U19" s="6025"/>
      <c r="V19" s="6034"/>
      <c r="W19" s="6031">
        <v>261</v>
      </c>
      <c r="X19" s="6032"/>
      <c r="Y19" s="6032"/>
      <c r="Z19" s="6032"/>
      <c r="AA19" s="6025">
        <v>29</v>
      </c>
      <c r="AB19" s="6025"/>
      <c r="AC19" s="6025"/>
      <c r="AD19" s="6025"/>
      <c r="AE19" s="6025">
        <v>6</v>
      </c>
      <c r="AF19" s="6025"/>
      <c r="AG19" s="6025"/>
      <c r="AH19" s="6025"/>
      <c r="AI19" s="6025">
        <v>226</v>
      </c>
      <c r="AJ19" s="6025"/>
      <c r="AK19" s="6025"/>
      <c r="AL19" s="6025"/>
    </row>
    <row r="20" spans="1:38" s="3369" customFormat="1" ht="17.25" customHeight="1">
      <c r="A20" s="6053"/>
      <c r="B20" s="3370">
        <v>2</v>
      </c>
      <c r="C20" s="6043">
        <v>26608</v>
      </c>
      <c r="D20" s="6044"/>
      <c r="E20" s="6044"/>
      <c r="F20" s="6045"/>
      <c r="G20" s="6043">
        <v>2285</v>
      </c>
      <c r="H20" s="6044"/>
      <c r="I20" s="6044"/>
      <c r="J20" s="6044"/>
      <c r="K20" s="6046">
        <v>2073</v>
      </c>
      <c r="L20" s="6046"/>
      <c r="M20" s="6046"/>
      <c r="N20" s="6046"/>
      <c r="O20" s="6046">
        <v>212</v>
      </c>
      <c r="P20" s="6046"/>
      <c r="Q20" s="6046"/>
      <c r="R20" s="6046"/>
      <c r="S20" s="6046">
        <v>0</v>
      </c>
      <c r="T20" s="6046"/>
      <c r="U20" s="6046"/>
      <c r="V20" s="6047"/>
      <c r="W20" s="6043">
        <v>163</v>
      </c>
      <c r="X20" s="6044"/>
      <c r="Y20" s="6044"/>
      <c r="Z20" s="6044"/>
      <c r="AA20" s="6046">
        <v>18</v>
      </c>
      <c r="AB20" s="6046"/>
      <c r="AC20" s="6046"/>
      <c r="AD20" s="6046"/>
      <c r="AE20" s="6046">
        <v>1</v>
      </c>
      <c r="AF20" s="6046"/>
      <c r="AG20" s="6046"/>
      <c r="AH20" s="6046"/>
      <c r="AI20" s="6046">
        <v>144</v>
      </c>
      <c r="AJ20" s="6046"/>
      <c r="AK20" s="6046"/>
      <c r="AL20" s="6046"/>
    </row>
    <row r="21" spans="1:38" ht="17.25" customHeight="1">
      <c r="A21" s="6051" t="s">
        <v>4488</v>
      </c>
      <c r="B21" s="3371">
        <v>28</v>
      </c>
      <c r="C21" s="6048">
        <v>26444</v>
      </c>
      <c r="D21" s="6049"/>
      <c r="E21" s="6049"/>
      <c r="F21" s="6054"/>
      <c r="G21" s="6048">
        <v>4762</v>
      </c>
      <c r="H21" s="6049"/>
      <c r="I21" s="6049"/>
      <c r="J21" s="6049"/>
      <c r="K21" s="6050">
        <v>4454</v>
      </c>
      <c r="L21" s="6050"/>
      <c r="M21" s="6050"/>
      <c r="N21" s="6050"/>
      <c r="O21" s="6050">
        <v>308</v>
      </c>
      <c r="P21" s="6050"/>
      <c r="Q21" s="6050"/>
      <c r="R21" s="6050"/>
      <c r="S21" s="6050">
        <v>0</v>
      </c>
      <c r="T21" s="6050"/>
      <c r="U21" s="6050"/>
      <c r="V21" s="6055"/>
      <c r="W21" s="6048">
        <v>237</v>
      </c>
      <c r="X21" s="6049"/>
      <c r="Y21" s="6049"/>
      <c r="Z21" s="6049"/>
      <c r="AA21" s="6050">
        <v>52</v>
      </c>
      <c r="AB21" s="6050"/>
      <c r="AC21" s="6050"/>
      <c r="AD21" s="6050"/>
      <c r="AE21" s="6050">
        <v>10</v>
      </c>
      <c r="AF21" s="6050"/>
      <c r="AG21" s="6050"/>
      <c r="AH21" s="6050"/>
      <c r="AI21" s="6050">
        <v>175</v>
      </c>
      <c r="AJ21" s="6050"/>
      <c r="AK21" s="6050"/>
      <c r="AL21" s="6050"/>
    </row>
    <row r="22" spans="1:38" ht="17.25" customHeight="1">
      <c r="A22" s="6052"/>
      <c r="B22" s="3368">
        <v>29</v>
      </c>
      <c r="C22" s="6031">
        <v>26499</v>
      </c>
      <c r="D22" s="6032"/>
      <c r="E22" s="6032"/>
      <c r="F22" s="6033"/>
      <c r="G22" s="6031">
        <v>4455</v>
      </c>
      <c r="H22" s="6032"/>
      <c r="I22" s="6032"/>
      <c r="J22" s="6032"/>
      <c r="K22" s="6025">
        <v>4181</v>
      </c>
      <c r="L22" s="6025"/>
      <c r="M22" s="6025"/>
      <c r="N22" s="6025"/>
      <c r="O22" s="6025">
        <v>274</v>
      </c>
      <c r="P22" s="6025"/>
      <c r="Q22" s="6025"/>
      <c r="R22" s="6025"/>
      <c r="S22" s="6025">
        <v>0</v>
      </c>
      <c r="T22" s="6025"/>
      <c r="U22" s="6025"/>
      <c r="V22" s="6034"/>
      <c r="W22" s="6031">
        <v>204</v>
      </c>
      <c r="X22" s="6032"/>
      <c r="Y22" s="6032"/>
      <c r="Z22" s="6032"/>
      <c r="AA22" s="6025">
        <v>41</v>
      </c>
      <c r="AB22" s="6025"/>
      <c r="AC22" s="6025"/>
      <c r="AD22" s="6025"/>
      <c r="AE22" s="6025">
        <v>8</v>
      </c>
      <c r="AF22" s="6025"/>
      <c r="AG22" s="6025"/>
      <c r="AH22" s="6025"/>
      <c r="AI22" s="6025">
        <v>155</v>
      </c>
      <c r="AJ22" s="6025"/>
      <c r="AK22" s="6025"/>
      <c r="AL22" s="6025"/>
    </row>
    <row r="23" spans="1:38" ht="17.25" customHeight="1">
      <c r="A23" s="6052"/>
      <c r="B23" s="3368">
        <v>30</v>
      </c>
      <c r="C23" s="6031">
        <v>26599</v>
      </c>
      <c r="D23" s="6032"/>
      <c r="E23" s="6032"/>
      <c r="F23" s="6033"/>
      <c r="G23" s="6031">
        <v>4499</v>
      </c>
      <c r="H23" s="6032"/>
      <c r="I23" s="6032"/>
      <c r="J23" s="6032"/>
      <c r="K23" s="6025">
        <v>4221</v>
      </c>
      <c r="L23" s="6025"/>
      <c r="M23" s="6025"/>
      <c r="N23" s="6025"/>
      <c r="O23" s="6025">
        <v>278</v>
      </c>
      <c r="P23" s="6025"/>
      <c r="Q23" s="6025"/>
      <c r="R23" s="6025"/>
      <c r="S23" s="6025">
        <v>0</v>
      </c>
      <c r="T23" s="6025"/>
      <c r="U23" s="6025"/>
      <c r="V23" s="6034"/>
      <c r="W23" s="6031">
        <v>209</v>
      </c>
      <c r="X23" s="6032"/>
      <c r="Y23" s="6032"/>
      <c r="Z23" s="6032"/>
      <c r="AA23" s="6025">
        <v>41</v>
      </c>
      <c r="AB23" s="6025"/>
      <c r="AC23" s="6025"/>
      <c r="AD23" s="6025"/>
      <c r="AE23" s="6025">
        <v>10</v>
      </c>
      <c r="AF23" s="6025"/>
      <c r="AG23" s="6025"/>
      <c r="AH23" s="6025"/>
      <c r="AI23" s="6025">
        <v>158</v>
      </c>
      <c r="AJ23" s="6025"/>
      <c r="AK23" s="6025"/>
      <c r="AL23" s="6025"/>
    </row>
    <row r="24" spans="1:38" ht="17.25" customHeight="1">
      <c r="A24" s="6052"/>
      <c r="B24" s="3368" t="s">
        <v>4487</v>
      </c>
      <c r="C24" s="6031">
        <v>26638</v>
      </c>
      <c r="D24" s="6032"/>
      <c r="E24" s="6032"/>
      <c r="F24" s="6033"/>
      <c r="G24" s="6031">
        <v>4154</v>
      </c>
      <c r="H24" s="6032"/>
      <c r="I24" s="6032"/>
      <c r="J24" s="6032"/>
      <c r="K24" s="6025">
        <v>3883</v>
      </c>
      <c r="L24" s="6025"/>
      <c r="M24" s="6025"/>
      <c r="N24" s="6025"/>
      <c r="O24" s="6025">
        <v>271</v>
      </c>
      <c r="P24" s="6025"/>
      <c r="Q24" s="6025"/>
      <c r="R24" s="6025"/>
      <c r="S24" s="6025">
        <v>0</v>
      </c>
      <c r="T24" s="6025"/>
      <c r="U24" s="6025"/>
      <c r="V24" s="6034"/>
      <c r="W24" s="6031">
        <v>212</v>
      </c>
      <c r="X24" s="6032"/>
      <c r="Y24" s="6032"/>
      <c r="Z24" s="6032"/>
      <c r="AA24" s="6025">
        <v>30</v>
      </c>
      <c r="AB24" s="6025"/>
      <c r="AC24" s="6025"/>
      <c r="AD24" s="6025"/>
      <c r="AE24" s="6025">
        <v>10</v>
      </c>
      <c r="AF24" s="6025"/>
      <c r="AG24" s="6025"/>
      <c r="AH24" s="6025"/>
      <c r="AI24" s="6025">
        <v>172</v>
      </c>
      <c r="AJ24" s="6025"/>
      <c r="AK24" s="6025"/>
      <c r="AL24" s="6025"/>
    </row>
    <row r="25" spans="1:38" ht="17.25" customHeight="1">
      <c r="A25" s="6053"/>
      <c r="B25" s="3370">
        <v>2</v>
      </c>
      <c r="C25" s="6043">
        <v>26608</v>
      </c>
      <c r="D25" s="6044"/>
      <c r="E25" s="6044"/>
      <c r="F25" s="6045"/>
      <c r="G25" s="6043">
        <v>3708</v>
      </c>
      <c r="H25" s="6044"/>
      <c r="I25" s="6044"/>
      <c r="J25" s="6044"/>
      <c r="K25" s="6046">
        <v>3424</v>
      </c>
      <c r="L25" s="6046"/>
      <c r="M25" s="6046"/>
      <c r="N25" s="6046"/>
      <c r="O25" s="6046">
        <v>284</v>
      </c>
      <c r="P25" s="6046"/>
      <c r="Q25" s="6046"/>
      <c r="R25" s="6046"/>
      <c r="S25" s="6046">
        <v>0</v>
      </c>
      <c r="T25" s="6046"/>
      <c r="U25" s="6046"/>
      <c r="V25" s="6047"/>
      <c r="W25" s="6043">
        <v>195</v>
      </c>
      <c r="X25" s="6044"/>
      <c r="Y25" s="6044"/>
      <c r="Z25" s="6044"/>
      <c r="AA25" s="6046">
        <v>24</v>
      </c>
      <c r="AB25" s="6046"/>
      <c r="AC25" s="6046"/>
      <c r="AD25" s="6046"/>
      <c r="AE25" s="6046">
        <v>9</v>
      </c>
      <c r="AF25" s="6046"/>
      <c r="AG25" s="6046"/>
      <c r="AH25" s="6046"/>
      <c r="AI25" s="6046">
        <v>162</v>
      </c>
      <c r="AJ25" s="6046"/>
      <c r="AK25" s="6046"/>
      <c r="AL25" s="6046"/>
    </row>
    <row r="26" spans="1:38" ht="17.25" customHeight="1">
      <c r="A26" s="6051" t="s">
        <v>4489</v>
      </c>
      <c r="B26" s="3371">
        <v>28</v>
      </c>
      <c r="C26" s="6048">
        <v>26444</v>
      </c>
      <c r="D26" s="6049"/>
      <c r="E26" s="6049"/>
      <c r="F26" s="6054"/>
      <c r="G26" s="6048">
        <v>4274</v>
      </c>
      <c r="H26" s="6049"/>
      <c r="I26" s="6049"/>
      <c r="J26" s="6049"/>
      <c r="K26" s="6050">
        <v>4208</v>
      </c>
      <c r="L26" s="6050"/>
      <c r="M26" s="6050"/>
      <c r="N26" s="6050"/>
      <c r="O26" s="6050">
        <v>66</v>
      </c>
      <c r="P26" s="6050"/>
      <c r="Q26" s="6050"/>
      <c r="R26" s="6050"/>
      <c r="S26" s="6050">
        <v>0</v>
      </c>
      <c r="T26" s="6050"/>
      <c r="U26" s="6050"/>
      <c r="V26" s="6055"/>
      <c r="W26" s="6048">
        <v>59</v>
      </c>
      <c r="X26" s="6049"/>
      <c r="Y26" s="6049"/>
      <c r="Z26" s="6049"/>
      <c r="AA26" s="6050">
        <v>29</v>
      </c>
      <c r="AB26" s="6050"/>
      <c r="AC26" s="6050"/>
      <c r="AD26" s="6050"/>
      <c r="AE26" s="6050">
        <v>3</v>
      </c>
      <c r="AF26" s="6050"/>
      <c r="AG26" s="6050"/>
      <c r="AH26" s="6050"/>
      <c r="AI26" s="6050">
        <v>27</v>
      </c>
      <c r="AJ26" s="6050"/>
      <c r="AK26" s="6050"/>
      <c r="AL26" s="6050"/>
    </row>
    <row r="27" spans="1:38" ht="17.25" customHeight="1">
      <c r="A27" s="6052"/>
      <c r="B27" s="3368">
        <v>29</v>
      </c>
      <c r="C27" s="6031">
        <v>26499</v>
      </c>
      <c r="D27" s="6032"/>
      <c r="E27" s="6032"/>
      <c r="F27" s="6033"/>
      <c r="G27" s="6031">
        <v>3880</v>
      </c>
      <c r="H27" s="6032"/>
      <c r="I27" s="6032"/>
      <c r="J27" s="6032"/>
      <c r="K27" s="6025">
        <v>3791</v>
      </c>
      <c r="L27" s="6025"/>
      <c r="M27" s="6025"/>
      <c r="N27" s="6025"/>
      <c r="O27" s="6025">
        <v>89</v>
      </c>
      <c r="P27" s="6025"/>
      <c r="Q27" s="6025"/>
      <c r="R27" s="6025"/>
      <c r="S27" s="6025">
        <v>0</v>
      </c>
      <c r="T27" s="6025"/>
      <c r="U27" s="6025"/>
      <c r="V27" s="6034"/>
      <c r="W27" s="6031">
        <v>77</v>
      </c>
      <c r="X27" s="6032"/>
      <c r="Y27" s="6032"/>
      <c r="Z27" s="6032"/>
      <c r="AA27" s="6025">
        <v>30</v>
      </c>
      <c r="AB27" s="6025"/>
      <c r="AC27" s="6025"/>
      <c r="AD27" s="6025"/>
      <c r="AE27" s="6025">
        <v>1</v>
      </c>
      <c r="AF27" s="6025"/>
      <c r="AG27" s="6025"/>
      <c r="AH27" s="6025"/>
      <c r="AI27" s="6025">
        <v>46</v>
      </c>
      <c r="AJ27" s="6025"/>
      <c r="AK27" s="6025"/>
      <c r="AL27" s="6025"/>
    </row>
    <row r="28" spans="1:38" ht="17.25" customHeight="1">
      <c r="A28" s="6052"/>
      <c r="B28" s="3368">
        <v>30</v>
      </c>
      <c r="C28" s="6031">
        <v>26599</v>
      </c>
      <c r="D28" s="6032"/>
      <c r="E28" s="6032"/>
      <c r="F28" s="6033"/>
      <c r="G28" s="6031">
        <v>3933</v>
      </c>
      <c r="H28" s="6032"/>
      <c r="I28" s="6032"/>
      <c r="J28" s="6032"/>
      <c r="K28" s="6025">
        <v>3859</v>
      </c>
      <c r="L28" s="6025"/>
      <c r="M28" s="6025"/>
      <c r="N28" s="6025"/>
      <c r="O28" s="6025">
        <v>74</v>
      </c>
      <c r="P28" s="6025"/>
      <c r="Q28" s="6025"/>
      <c r="R28" s="6025"/>
      <c r="S28" s="6025">
        <v>0</v>
      </c>
      <c r="T28" s="6025"/>
      <c r="U28" s="6025"/>
      <c r="V28" s="6034"/>
      <c r="W28" s="6031">
        <v>62</v>
      </c>
      <c r="X28" s="6032"/>
      <c r="Y28" s="6032"/>
      <c r="Z28" s="6032"/>
      <c r="AA28" s="6025">
        <v>31</v>
      </c>
      <c r="AB28" s="6025"/>
      <c r="AC28" s="6025"/>
      <c r="AD28" s="6025"/>
      <c r="AE28" s="6025">
        <v>3</v>
      </c>
      <c r="AF28" s="6025"/>
      <c r="AG28" s="6025"/>
      <c r="AH28" s="6025"/>
      <c r="AI28" s="6025">
        <v>28</v>
      </c>
      <c r="AJ28" s="6025"/>
      <c r="AK28" s="6025"/>
      <c r="AL28" s="6025"/>
    </row>
    <row r="29" spans="1:38" ht="17.25" customHeight="1">
      <c r="A29" s="6052"/>
      <c r="B29" s="3368" t="s">
        <v>4487</v>
      </c>
      <c r="C29" s="6031">
        <v>26638</v>
      </c>
      <c r="D29" s="6032"/>
      <c r="E29" s="6032"/>
      <c r="F29" s="6033"/>
      <c r="G29" s="6031">
        <v>3474</v>
      </c>
      <c r="H29" s="6032"/>
      <c r="I29" s="6032"/>
      <c r="J29" s="6032"/>
      <c r="K29" s="6025">
        <v>3393</v>
      </c>
      <c r="L29" s="6025"/>
      <c r="M29" s="6025"/>
      <c r="N29" s="6025"/>
      <c r="O29" s="6025">
        <v>81</v>
      </c>
      <c r="P29" s="6025"/>
      <c r="Q29" s="6025"/>
      <c r="R29" s="6025"/>
      <c r="S29" s="6025">
        <v>0</v>
      </c>
      <c r="T29" s="6025"/>
      <c r="U29" s="6025"/>
      <c r="V29" s="6034"/>
      <c r="W29" s="6031">
        <v>69</v>
      </c>
      <c r="X29" s="6032"/>
      <c r="Y29" s="6032"/>
      <c r="Z29" s="6032"/>
      <c r="AA29" s="6025">
        <v>25</v>
      </c>
      <c r="AB29" s="6025"/>
      <c r="AC29" s="6025"/>
      <c r="AD29" s="6025"/>
      <c r="AE29" s="6025">
        <v>4</v>
      </c>
      <c r="AF29" s="6025"/>
      <c r="AG29" s="6025"/>
      <c r="AH29" s="6025"/>
      <c r="AI29" s="6025">
        <v>40</v>
      </c>
      <c r="AJ29" s="6025"/>
      <c r="AK29" s="6025"/>
      <c r="AL29" s="6025"/>
    </row>
    <row r="30" spans="1:38" ht="17.25" customHeight="1">
      <c r="A30" s="6053"/>
      <c r="B30" s="3370">
        <v>2</v>
      </c>
      <c r="C30" s="6043">
        <v>26608</v>
      </c>
      <c r="D30" s="6044"/>
      <c r="E30" s="6044"/>
      <c r="F30" s="6045"/>
      <c r="G30" s="6043">
        <v>2799</v>
      </c>
      <c r="H30" s="6044"/>
      <c r="I30" s="6044"/>
      <c r="J30" s="6044"/>
      <c r="K30" s="6046">
        <v>2746</v>
      </c>
      <c r="L30" s="6046"/>
      <c r="M30" s="6046"/>
      <c r="N30" s="6046"/>
      <c r="O30" s="6046">
        <v>53</v>
      </c>
      <c r="P30" s="6046"/>
      <c r="Q30" s="6046"/>
      <c r="R30" s="6046"/>
      <c r="S30" s="6046">
        <v>0</v>
      </c>
      <c r="T30" s="6046"/>
      <c r="U30" s="6046"/>
      <c r="V30" s="6047"/>
      <c r="W30" s="6043">
        <v>41</v>
      </c>
      <c r="X30" s="6044"/>
      <c r="Y30" s="6044"/>
      <c r="Z30" s="6044"/>
      <c r="AA30" s="6046">
        <v>16</v>
      </c>
      <c r="AB30" s="6046"/>
      <c r="AC30" s="6046"/>
      <c r="AD30" s="6046"/>
      <c r="AE30" s="6046" t="s">
        <v>356</v>
      </c>
      <c r="AF30" s="6046"/>
      <c r="AG30" s="6046"/>
      <c r="AH30" s="6046"/>
      <c r="AI30" s="6046">
        <v>25</v>
      </c>
      <c r="AJ30" s="6046"/>
      <c r="AK30" s="6046"/>
      <c r="AL30" s="6046"/>
    </row>
    <row r="31" spans="1:38" ht="17.25" customHeight="1">
      <c r="A31" s="6051" t="s">
        <v>4490</v>
      </c>
      <c r="B31" s="3371">
        <v>28</v>
      </c>
      <c r="C31" s="6048">
        <v>17676</v>
      </c>
      <c r="D31" s="6049"/>
      <c r="E31" s="6049"/>
      <c r="F31" s="6054"/>
      <c r="G31" s="6048">
        <v>4036</v>
      </c>
      <c r="H31" s="6049"/>
      <c r="I31" s="6049"/>
      <c r="J31" s="6049"/>
      <c r="K31" s="6050">
        <v>3931</v>
      </c>
      <c r="L31" s="6050"/>
      <c r="M31" s="6050"/>
      <c r="N31" s="6050"/>
      <c r="O31" s="6050">
        <v>105</v>
      </c>
      <c r="P31" s="6050"/>
      <c r="Q31" s="6050"/>
      <c r="R31" s="6050"/>
      <c r="S31" s="6050">
        <v>0</v>
      </c>
      <c r="T31" s="6050"/>
      <c r="U31" s="6050"/>
      <c r="V31" s="6055"/>
      <c r="W31" s="6048">
        <v>86</v>
      </c>
      <c r="X31" s="6049"/>
      <c r="Y31" s="6049"/>
      <c r="Z31" s="6049"/>
      <c r="AA31" s="6050">
        <v>37</v>
      </c>
      <c r="AB31" s="6050"/>
      <c r="AC31" s="6050"/>
      <c r="AD31" s="6050"/>
      <c r="AE31" s="6050">
        <v>7</v>
      </c>
      <c r="AF31" s="6050"/>
      <c r="AG31" s="6050"/>
      <c r="AH31" s="6050"/>
      <c r="AI31" s="6050">
        <v>42</v>
      </c>
      <c r="AJ31" s="6050"/>
      <c r="AK31" s="6050"/>
      <c r="AL31" s="6050"/>
    </row>
    <row r="32" spans="1:38" ht="17.25" customHeight="1">
      <c r="A32" s="6052"/>
      <c r="B32" s="3368">
        <v>29</v>
      </c>
      <c r="C32" s="6031">
        <v>17642</v>
      </c>
      <c r="D32" s="6032"/>
      <c r="E32" s="6032"/>
      <c r="F32" s="6033"/>
      <c r="G32" s="6031">
        <v>3844</v>
      </c>
      <c r="H32" s="6032"/>
      <c r="I32" s="6032"/>
      <c r="J32" s="6032"/>
      <c r="K32" s="6025">
        <v>3724</v>
      </c>
      <c r="L32" s="6025"/>
      <c r="M32" s="6025"/>
      <c r="N32" s="6025"/>
      <c r="O32" s="6025">
        <v>120</v>
      </c>
      <c r="P32" s="6025"/>
      <c r="Q32" s="6025"/>
      <c r="R32" s="6025"/>
      <c r="S32" s="6025">
        <v>0</v>
      </c>
      <c r="T32" s="6025"/>
      <c r="U32" s="6025"/>
      <c r="V32" s="6034"/>
      <c r="W32" s="6031">
        <v>107</v>
      </c>
      <c r="X32" s="6032"/>
      <c r="Y32" s="6032"/>
      <c r="Z32" s="6032"/>
      <c r="AA32" s="6025">
        <v>48</v>
      </c>
      <c r="AB32" s="6025"/>
      <c r="AC32" s="6025"/>
      <c r="AD32" s="6025"/>
      <c r="AE32" s="6025">
        <v>8</v>
      </c>
      <c r="AF32" s="6025"/>
      <c r="AG32" s="6025"/>
      <c r="AH32" s="6025"/>
      <c r="AI32" s="6025">
        <v>51</v>
      </c>
      <c r="AJ32" s="6025"/>
      <c r="AK32" s="6025"/>
      <c r="AL32" s="6025"/>
    </row>
    <row r="33" spans="1:38" ht="17.25" customHeight="1">
      <c r="A33" s="6052"/>
      <c r="B33" s="3368">
        <v>30</v>
      </c>
      <c r="C33" s="6031">
        <v>17609</v>
      </c>
      <c r="D33" s="6032"/>
      <c r="E33" s="6032"/>
      <c r="F33" s="6033"/>
      <c r="G33" s="6031">
        <v>3647</v>
      </c>
      <c r="H33" s="6032"/>
      <c r="I33" s="6032"/>
      <c r="J33" s="6032"/>
      <c r="K33" s="6025">
        <v>3552</v>
      </c>
      <c r="L33" s="6025"/>
      <c r="M33" s="6025"/>
      <c r="N33" s="6025"/>
      <c r="O33" s="6025">
        <v>95</v>
      </c>
      <c r="P33" s="6025"/>
      <c r="Q33" s="6025"/>
      <c r="R33" s="6025"/>
      <c r="S33" s="6025">
        <v>0</v>
      </c>
      <c r="T33" s="6025"/>
      <c r="U33" s="6025"/>
      <c r="V33" s="6034"/>
      <c r="W33" s="6031">
        <v>78</v>
      </c>
      <c r="X33" s="6032"/>
      <c r="Y33" s="6032"/>
      <c r="Z33" s="6032"/>
      <c r="AA33" s="6025">
        <v>21</v>
      </c>
      <c r="AB33" s="6025"/>
      <c r="AC33" s="6025"/>
      <c r="AD33" s="6025"/>
      <c r="AE33" s="6025">
        <v>3</v>
      </c>
      <c r="AF33" s="6025"/>
      <c r="AG33" s="6025"/>
      <c r="AH33" s="6025"/>
      <c r="AI33" s="6025">
        <v>54</v>
      </c>
      <c r="AJ33" s="6025"/>
      <c r="AK33" s="6025"/>
      <c r="AL33" s="6025"/>
    </row>
    <row r="34" spans="1:38" ht="17.25" customHeight="1">
      <c r="A34" s="6052"/>
      <c r="B34" s="3368" t="s">
        <v>4487</v>
      </c>
      <c r="C34" s="6031">
        <v>17559</v>
      </c>
      <c r="D34" s="6032"/>
      <c r="E34" s="6032"/>
      <c r="F34" s="6033"/>
      <c r="G34" s="6031">
        <v>3395</v>
      </c>
      <c r="H34" s="6032"/>
      <c r="I34" s="6032"/>
      <c r="J34" s="6032"/>
      <c r="K34" s="6025">
        <v>3302</v>
      </c>
      <c r="L34" s="6025"/>
      <c r="M34" s="6025"/>
      <c r="N34" s="6025"/>
      <c r="O34" s="6025">
        <v>93</v>
      </c>
      <c r="P34" s="6025"/>
      <c r="Q34" s="6025"/>
      <c r="R34" s="6025"/>
      <c r="S34" s="6025">
        <v>0</v>
      </c>
      <c r="T34" s="6025"/>
      <c r="U34" s="6025"/>
      <c r="V34" s="6034"/>
      <c r="W34" s="6031">
        <v>77</v>
      </c>
      <c r="X34" s="6032"/>
      <c r="Y34" s="6032"/>
      <c r="Z34" s="6032"/>
      <c r="AA34" s="6025">
        <v>43</v>
      </c>
      <c r="AB34" s="6025"/>
      <c r="AC34" s="6025"/>
      <c r="AD34" s="6025"/>
      <c r="AE34" s="6025">
        <v>2</v>
      </c>
      <c r="AF34" s="6025"/>
      <c r="AG34" s="6025"/>
      <c r="AH34" s="6025"/>
      <c r="AI34" s="6025">
        <v>32</v>
      </c>
      <c r="AJ34" s="6025"/>
      <c r="AK34" s="6025"/>
      <c r="AL34" s="6025"/>
    </row>
    <row r="35" spans="1:38" ht="17.25" customHeight="1">
      <c r="A35" s="6053"/>
      <c r="B35" s="3370">
        <v>2</v>
      </c>
      <c r="C35" s="6043">
        <v>17460</v>
      </c>
      <c r="D35" s="6044"/>
      <c r="E35" s="6044"/>
      <c r="F35" s="6045"/>
      <c r="G35" s="6043">
        <v>2676</v>
      </c>
      <c r="H35" s="6044"/>
      <c r="I35" s="6044"/>
      <c r="J35" s="6044"/>
      <c r="K35" s="6046">
        <v>2592</v>
      </c>
      <c r="L35" s="6046"/>
      <c r="M35" s="6046"/>
      <c r="N35" s="6046"/>
      <c r="O35" s="6046">
        <v>84</v>
      </c>
      <c r="P35" s="6046"/>
      <c r="Q35" s="6046"/>
      <c r="R35" s="6046"/>
      <c r="S35" s="6046">
        <v>0</v>
      </c>
      <c r="T35" s="6046"/>
      <c r="U35" s="6046"/>
      <c r="V35" s="6047"/>
      <c r="W35" s="6043">
        <v>66</v>
      </c>
      <c r="X35" s="6044"/>
      <c r="Y35" s="6044"/>
      <c r="Z35" s="6044"/>
      <c r="AA35" s="6046">
        <v>33</v>
      </c>
      <c r="AB35" s="6046"/>
      <c r="AC35" s="6046"/>
      <c r="AD35" s="6046"/>
      <c r="AE35" s="6046" t="s">
        <v>356</v>
      </c>
      <c r="AF35" s="6046"/>
      <c r="AG35" s="6046"/>
      <c r="AH35" s="6046"/>
      <c r="AI35" s="6046">
        <v>33</v>
      </c>
      <c r="AJ35" s="6046"/>
      <c r="AK35" s="6046"/>
      <c r="AL35" s="6046"/>
    </row>
    <row r="36" spans="1:38" ht="17.25" customHeight="1">
      <c r="A36" s="6051" t="s">
        <v>4491</v>
      </c>
      <c r="B36" s="3371">
        <v>28</v>
      </c>
      <c r="C36" s="6048">
        <v>15889</v>
      </c>
      <c r="D36" s="6049"/>
      <c r="E36" s="6049"/>
      <c r="F36" s="6054"/>
      <c r="G36" s="6048">
        <v>3420</v>
      </c>
      <c r="H36" s="6049"/>
      <c r="I36" s="6049"/>
      <c r="J36" s="6049"/>
      <c r="K36" s="6050">
        <v>3196</v>
      </c>
      <c r="L36" s="6050"/>
      <c r="M36" s="6050"/>
      <c r="N36" s="6050"/>
      <c r="O36" s="6050">
        <v>224</v>
      </c>
      <c r="P36" s="6050"/>
      <c r="Q36" s="6050"/>
      <c r="R36" s="6050"/>
      <c r="S36" s="6050">
        <v>0</v>
      </c>
      <c r="T36" s="6050"/>
      <c r="U36" s="6050"/>
      <c r="V36" s="6055"/>
      <c r="W36" s="6048">
        <v>213</v>
      </c>
      <c r="X36" s="6049"/>
      <c r="Y36" s="6049"/>
      <c r="Z36" s="6049"/>
      <c r="AA36" s="6050">
        <v>105</v>
      </c>
      <c r="AB36" s="6050"/>
      <c r="AC36" s="6050"/>
      <c r="AD36" s="6050"/>
      <c r="AE36" s="6050">
        <v>6</v>
      </c>
      <c r="AF36" s="6050"/>
      <c r="AG36" s="6050"/>
      <c r="AH36" s="6050"/>
      <c r="AI36" s="6050">
        <v>102</v>
      </c>
      <c r="AJ36" s="6050"/>
      <c r="AK36" s="6050"/>
      <c r="AL36" s="6050"/>
    </row>
    <row r="37" spans="1:38" ht="17.25" customHeight="1">
      <c r="A37" s="6052"/>
      <c r="B37" s="3368">
        <v>29</v>
      </c>
      <c r="C37" s="6031">
        <v>15897</v>
      </c>
      <c r="D37" s="6032"/>
      <c r="E37" s="6032"/>
      <c r="F37" s="6033"/>
      <c r="G37" s="6031">
        <v>3323</v>
      </c>
      <c r="H37" s="6032"/>
      <c r="I37" s="6032"/>
      <c r="J37" s="6032"/>
      <c r="K37" s="6025">
        <v>3120</v>
      </c>
      <c r="L37" s="6025"/>
      <c r="M37" s="6025"/>
      <c r="N37" s="6025"/>
      <c r="O37" s="6025">
        <v>203</v>
      </c>
      <c r="P37" s="6025"/>
      <c r="Q37" s="6025"/>
      <c r="R37" s="6025"/>
      <c r="S37" s="6025">
        <v>0</v>
      </c>
      <c r="T37" s="6025"/>
      <c r="U37" s="6025"/>
      <c r="V37" s="6034"/>
      <c r="W37" s="6031">
        <v>196</v>
      </c>
      <c r="X37" s="6032"/>
      <c r="Y37" s="6032"/>
      <c r="Z37" s="6032"/>
      <c r="AA37" s="6025">
        <v>112</v>
      </c>
      <c r="AB37" s="6025"/>
      <c r="AC37" s="6025"/>
      <c r="AD37" s="6025"/>
      <c r="AE37" s="6025">
        <v>8</v>
      </c>
      <c r="AF37" s="6025"/>
      <c r="AG37" s="6025"/>
      <c r="AH37" s="6025"/>
      <c r="AI37" s="6025">
        <v>76</v>
      </c>
      <c r="AJ37" s="6025"/>
      <c r="AK37" s="6025"/>
      <c r="AL37" s="6025"/>
    </row>
    <row r="38" spans="1:38" ht="17.25" customHeight="1">
      <c r="A38" s="6052"/>
      <c r="B38" s="3368">
        <v>30</v>
      </c>
      <c r="C38" s="6031">
        <v>15911</v>
      </c>
      <c r="D38" s="6032"/>
      <c r="E38" s="6032"/>
      <c r="F38" s="6033"/>
      <c r="G38" s="6031">
        <v>3264</v>
      </c>
      <c r="H38" s="6032"/>
      <c r="I38" s="6032"/>
      <c r="J38" s="6032"/>
      <c r="K38" s="6025">
        <v>3082</v>
      </c>
      <c r="L38" s="6025"/>
      <c r="M38" s="6025"/>
      <c r="N38" s="6025"/>
      <c r="O38" s="6025">
        <v>182</v>
      </c>
      <c r="P38" s="6025"/>
      <c r="Q38" s="6025"/>
      <c r="R38" s="6025"/>
      <c r="S38" s="6025">
        <v>0</v>
      </c>
      <c r="T38" s="6025"/>
      <c r="U38" s="6025"/>
      <c r="V38" s="6034"/>
      <c r="W38" s="6031">
        <v>168</v>
      </c>
      <c r="X38" s="6032"/>
      <c r="Y38" s="6032"/>
      <c r="Z38" s="6032"/>
      <c r="AA38" s="6025">
        <v>79</v>
      </c>
      <c r="AB38" s="6025"/>
      <c r="AC38" s="6025"/>
      <c r="AD38" s="6025"/>
      <c r="AE38" s="6025">
        <v>6</v>
      </c>
      <c r="AF38" s="6025"/>
      <c r="AG38" s="6025"/>
      <c r="AH38" s="6025"/>
      <c r="AI38" s="6025">
        <v>83</v>
      </c>
      <c r="AJ38" s="6025"/>
      <c r="AK38" s="6025"/>
      <c r="AL38" s="6025"/>
    </row>
    <row r="39" spans="1:38" ht="17.25" customHeight="1">
      <c r="A39" s="6052"/>
      <c r="B39" s="3368" t="s">
        <v>4487</v>
      </c>
      <c r="C39" s="6031">
        <v>15899</v>
      </c>
      <c r="D39" s="6032"/>
      <c r="E39" s="6032"/>
      <c r="F39" s="6033"/>
      <c r="G39" s="6031">
        <v>3066</v>
      </c>
      <c r="H39" s="6032"/>
      <c r="I39" s="6032"/>
      <c r="J39" s="6032"/>
      <c r="K39" s="6025">
        <v>2874</v>
      </c>
      <c r="L39" s="6025"/>
      <c r="M39" s="6025"/>
      <c r="N39" s="6025"/>
      <c r="O39" s="6025">
        <v>192</v>
      </c>
      <c r="P39" s="6025"/>
      <c r="Q39" s="6025"/>
      <c r="R39" s="6025"/>
      <c r="S39" s="6025">
        <v>0</v>
      </c>
      <c r="T39" s="6025"/>
      <c r="U39" s="6025"/>
      <c r="V39" s="6034"/>
      <c r="W39" s="6031">
        <v>176</v>
      </c>
      <c r="X39" s="6032"/>
      <c r="Y39" s="6032"/>
      <c r="Z39" s="6032"/>
      <c r="AA39" s="6025">
        <v>86</v>
      </c>
      <c r="AB39" s="6025"/>
      <c r="AC39" s="6025"/>
      <c r="AD39" s="6025"/>
      <c r="AE39" s="6025">
        <v>8</v>
      </c>
      <c r="AF39" s="6025"/>
      <c r="AG39" s="6025"/>
      <c r="AH39" s="6025"/>
      <c r="AI39" s="6025">
        <v>82</v>
      </c>
      <c r="AJ39" s="6025"/>
      <c r="AK39" s="6025"/>
      <c r="AL39" s="6025"/>
    </row>
    <row r="40" spans="1:38" ht="17.25" customHeight="1">
      <c r="A40" s="6053"/>
      <c r="B40" s="3370">
        <v>2</v>
      </c>
      <c r="C40" s="6043">
        <v>15855</v>
      </c>
      <c r="D40" s="6044"/>
      <c r="E40" s="6044"/>
      <c r="F40" s="6045"/>
      <c r="G40" s="6043">
        <v>2304</v>
      </c>
      <c r="H40" s="6044"/>
      <c r="I40" s="6044"/>
      <c r="J40" s="6044"/>
      <c r="K40" s="6046">
        <v>2165</v>
      </c>
      <c r="L40" s="6046"/>
      <c r="M40" s="6046"/>
      <c r="N40" s="6046"/>
      <c r="O40" s="6046">
        <v>139</v>
      </c>
      <c r="P40" s="6046"/>
      <c r="Q40" s="6046"/>
      <c r="R40" s="6046"/>
      <c r="S40" s="6046">
        <v>0</v>
      </c>
      <c r="T40" s="6046"/>
      <c r="U40" s="6046"/>
      <c r="V40" s="6047"/>
      <c r="W40" s="6043">
        <v>128</v>
      </c>
      <c r="X40" s="6044"/>
      <c r="Y40" s="6044"/>
      <c r="Z40" s="6044"/>
      <c r="AA40" s="6046">
        <v>54</v>
      </c>
      <c r="AB40" s="6046"/>
      <c r="AC40" s="6046"/>
      <c r="AD40" s="6046"/>
      <c r="AE40" s="6046">
        <v>10</v>
      </c>
      <c r="AF40" s="6046"/>
      <c r="AG40" s="6046"/>
      <c r="AH40" s="6046"/>
      <c r="AI40" s="6046">
        <v>64</v>
      </c>
      <c r="AJ40" s="6046"/>
      <c r="AK40" s="6046"/>
      <c r="AL40" s="6046"/>
    </row>
    <row r="41" spans="1:38" ht="17.25" customHeight="1">
      <c r="A41" s="6038" t="s">
        <v>4492</v>
      </c>
      <c r="B41" s="3371">
        <v>28</v>
      </c>
      <c r="C41" s="6035">
        <v>5884</v>
      </c>
      <c r="D41" s="6036"/>
      <c r="E41" s="6036"/>
      <c r="F41" s="6041"/>
      <c r="G41" s="6035">
        <v>961</v>
      </c>
      <c r="H41" s="6036"/>
      <c r="I41" s="6036"/>
      <c r="J41" s="6036"/>
      <c r="K41" s="6037">
        <v>921</v>
      </c>
      <c r="L41" s="6037"/>
      <c r="M41" s="6037"/>
      <c r="N41" s="6037"/>
      <c r="O41" s="6037">
        <v>40</v>
      </c>
      <c r="P41" s="6037"/>
      <c r="Q41" s="6037"/>
      <c r="R41" s="6037"/>
      <c r="S41" s="6037">
        <v>0</v>
      </c>
      <c r="T41" s="6037"/>
      <c r="U41" s="6037"/>
      <c r="V41" s="6042"/>
      <c r="W41" s="6035">
        <v>33</v>
      </c>
      <c r="X41" s="6036"/>
      <c r="Y41" s="6036"/>
      <c r="Z41" s="6036"/>
      <c r="AA41" s="6037">
        <v>1</v>
      </c>
      <c r="AB41" s="6037"/>
      <c r="AC41" s="6037"/>
      <c r="AD41" s="6037"/>
      <c r="AE41" s="6037">
        <v>6</v>
      </c>
      <c r="AF41" s="6037"/>
      <c r="AG41" s="6037"/>
      <c r="AH41" s="6037"/>
      <c r="AI41" s="6037">
        <v>26</v>
      </c>
      <c r="AJ41" s="6037"/>
      <c r="AK41" s="6037"/>
      <c r="AL41" s="6037"/>
    </row>
    <row r="42" spans="1:38" ht="17.25" customHeight="1">
      <c r="A42" s="6039"/>
      <c r="B42" s="3368">
        <v>29</v>
      </c>
      <c r="C42" s="6031">
        <v>5759</v>
      </c>
      <c r="D42" s="6032"/>
      <c r="E42" s="6032"/>
      <c r="F42" s="6033"/>
      <c r="G42" s="6031">
        <v>880</v>
      </c>
      <c r="H42" s="6032"/>
      <c r="I42" s="6032"/>
      <c r="J42" s="6032"/>
      <c r="K42" s="6025">
        <v>845</v>
      </c>
      <c r="L42" s="6025"/>
      <c r="M42" s="6025"/>
      <c r="N42" s="6025"/>
      <c r="O42" s="6025">
        <v>35</v>
      </c>
      <c r="P42" s="6025"/>
      <c r="Q42" s="6025"/>
      <c r="R42" s="6025"/>
      <c r="S42" s="6025">
        <v>0</v>
      </c>
      <c r="T42" s="6025"/>
      <c r="U42" s="6025"/>
      <c r="V42" s="6034"/>
      <c r="W42" s="6031">
        <v>29</v>
      </c>
      <c r="X42" s="6032"/>
      <c r="Y42" s="6032"/>
      <c r="Z42" s="6032"/>
      <c r="AA42" s="6025">
        <v>2</v>
      </c>
      <c r="AB42" s="6025"/>
      <c r="AC42" s="6025"/>
      <c r="AD42" s="6025"/>
      <c r="AE42" s="6025">
        <v>2</v>
      </c>
      <c r="AF42" s="6025"/>
      <c r="AG42" s="6025"/>
      <c r="AH42" s="6025"/>
      <c r="AI42" s="6025">
        <v>25</v>
      </c>
      <c r="AJ42" s="6025"/>
      <c r="AK42" s="6025"/>
      <c r="AL42" s="6025"/>
    </row>
    <row r="43" spans="1:38" ht="17.25" customHeight="1">
      <c r="A43" s="6039"/>
      <c r="B43" s="3368">
        <v>30</v>
      </c>
      <c r="C43" s="6031">
        <v>5734</v>
      </c>
      <c r="D43" s="6032"/>
      <c r="E43" s="6032"/>
      <c r="F43" s="6033"/>
      <c r="G43" s="6031">
        <v>900</v>
      </c>
      <c r="H43" s="6032"/>
      <c r="I43" s="6032"/>
      <c r="J43" s="6032"/>
      <c r="K43" s="6025">
        <v>863</v>
      </c>
      <c r="L43" s="6025"/>
      <c r="M43" s="6025"/>
      <c r="N43" s="6025"/>
      <c r="O43" s="6025">
        <v>37</v>
      </c>
      <c r="P43" s="6025"/>
      <c r="Q43" s="6025"/>
      <c r="R43" s="6025"/>
      <c r="S43" s="6025">
        <v>0</v>
      </c>
      <c r="T43" s="6025"/>
      <c r="U43" s="6025"/>
      <c r="V43" s="6034"/>
      <c r="W43" s="6031">
        <v>27</v>
      </c>
      <c r="X43" s="6032"/>
      <c r="Y43" s="6032"/>
      <c r="Z43" s="6032"/>
      <c r="AA43" s="6025" t="s">
        <v>356</v>
      </c>
      <c r="AB43" s="6025"/>
      <c r="AC43" s="6025"/>
      <c r="AD43" s="6025"/>
      <c r="AE43" s="6025">
        <v>5</v>
      </c>
      <c r="AF43" s="6025"/>
      <c r="AG43" s="6025"/>
      <c r="AH43" s="6025"/>
      <c r="AI43" s="6025">
        <v>22</v>
      </c>
      <c r="AJ43" s="6025"/>
      <c r="AK43" s="6025"/>
      <c r="AL43" s="6025"/>
    </row>
    <row r="44" spans="1:38" ht="17.25" customHeight="1">
      <c r="A44" s="6039"/>
      <c r="B44" s="3368" t="s">
        <v>4487</v>
      </c>
      <c r="C44" s="6031">
        <v>5682</v>
      </c>
      <c r="D44" s="6032"/>
      <c r="E44" s="6032"/>
      <c r="F44" s="6033"/>
      <c r="G44" s="6031">
        <v>812</v>
      </c>
      <c r="H44" s="6032"/>
      <c r="I44" s="6032"/>
      <c r="J44" s="6032"/>
      <c r="K44" s="6025">
        <v>788</v>
      </c>
      <c r="L44" s="6025"/>
      <c r="M44" s="6025"/>
      <c r="N44" s="6025"/>
      <c r="O44" s="6025">
        <v>24</v>
      </c>
      <c r="P44" s="6025"/>
      <c r="Q44" s="6025"/>
      <c r="R44" s="6025"/>
      <c r="S44" s="6025">
        <v>0</v>
      </c>
      <c r="T44" s="6025"/>
      <c r="U44" s="6025"/>
      <c r="V44" s="6034"/>
      <c r="W44" s="6031">
        <v>18</v>
      </c>
      <c r="X44" s="6032"/>
      <c r="Y44" s="6032"/>
      <c r="Z44" s="6032"/>
      <c r="AA44" s="6025">
        <v>5</v>
      </c>
      <c r="AB44" s="6025"/>
      <c r="AC44" s="6025"/>
      <c r="AD44" s="6025"/>
      <c r="AE44" s="6025" t="s">
        <v>356</v>
      </c>
      <c r="AF44" s="6025"/>
      <c r="AG44" s="6025"/>
      <c r="AH44" s="6025"/>
      <c r="AI44" s="6025">
        <v>13</v>
      </c>
      <c r="AJ44" s="6025"/>
      <c r="AK44" s="6025"/>
      <c r="AL44" s="6025"/>
    </row>
    <row r="45" spans="1:38" ht="17.25" customHeight="1" thickBot="1">
      <c r="A45" s="6040"/>
      <c r="B45" s="3373">
        <v>2</v>
      </c>
      <c r="C45" s="6026">
        <v>5647</v>
      </c>
      <c r="D45" s="6027"/>
      <c r="E45" s="6027"/>
      <c r="F45" s="6028"/>
      <c r="G45" s="6026">
        <v>655</v>
      </c>
      <c r="H45" s="6027"/>
      <c r="I45" s="6027"/>
      <c r="J45" s="6027"/>
      <c r="K45" s="6029">
        <v>635</v>
      </c>
      <c r="L45" s="6029"/>
      <c r="M45" s="6029"/>
      <c r="N45" s="6029"/>
      <c r="O45" s="6029">
        <v>20</v>
      </c>
      <c r="P45" s="6029"/>
      <c r="Q45" s="6029"/>
      <c r="R45" s="6029"/>
      <c r="S45" s="6029">
        <v>0</v>
      </c>
      <c r="T45" s="6029"/>
      <c r="U45" s="6029"/>
      <c r="V45" s="6030"/>
      <c r="W45" s="6026">
        <v>14</v>
      </c>
      <c r="X45" s="6027"/>
      <c r="Y45" s="6027"/>
      <c r="Z45" s="6027"/>
      <c r="AA45" s="6029">
        <v>1</v>
      </c>
      <c r="AB45" s="6029"/>
      <c r="AC45" s="6029"/>
      <c r="AD45" s="6029"/>
      <c r="AE45" s="6029">
        <v>3</v>
      </c>
      <c r="AF45" s="6029"/>
      <c r="AG45" s="6029"/>
      <c r="AH45" s="6029"/>
      <c r="AI45" s="6029">
        <v>10</v>
      </c>
      <c r="AJ45" s="6029"/>
      <c r="AK45" s="6029"/>
      <c r="AL45" s="6029"/>
    </row>
    <row r="46" spans="1:38" ht="15" customHeight="1">
      <c r="A46" s="3363"/>
      <c r="B46" s="3363"/>
      <c r="AL46" s="3365" t="s">
        <v>4493</v>
      </c>
    </row>
    <row r="47" spans="1:38" ht="17.25" customHeight="1"/>
    <row r="48" spans="1:3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sheetData>
  <mergeCells count="333">
    <mergeCell ref="A3:B4"/>
    <mergeCell ref="C3:T3"/>
    <mergeCell ref="U3:AL3"/>
    <mergeCell ref="C4:H4"/>
    <mergeCell ref="I4:N4"/>
    <mergeCell ref="O4:T4"/>
    <mergeCell ref="U4:Z4"/>
    <mergeCell ref="AA4:AF4"/>
    <mergeCell ref="AG4:AL4"/>
    <mergeCell ref="AG5:AL5"/>
    <mergeCell ref="A6:B6"/>
    <mergeCell ref="C6:H6"/>
    <mergeCell ref="I6:N6"/>
    <mergeCell ref="O6:T6"/>
    <mergeCell ref="U6:Z6"/>
    <mergeCell ref="AA6:AF6"/>
    <mergeCell ref="AG6:AL6"/>
    <mergeCell ref="A5:B5"/>
    <mergeCell ref="C5:H5"/>
    <mergeCell ref="I5:N5"/>
    <mergeCell ref="O5:T5"/>
    <mergeCell ref="U5:Z5"/>
    <mergeCell ref="AA5:AF5"/>
    <mergeCell ref="AG7:AL7"/>
    <mergeCell ref="A8:B8"/>
    <mergeCell ref="C8:H8"/>
    <mergeCell ref="I8:N8"/>
    <mergeCell ref="O8:T8"/>
    <mergeCell ref="U8:Z8"/>
    <mergeCell ref="AA8:AF8"/>
    <mergeCell ref="AG8:AL8"/>
    <mergeCell ref="A7:B7"/>
    <mergeCell ref="C7:H7"/>
    <mergeCell ref="I7:N7"/>
    <mergeCell ref="O7:T7"/>
    <mergeCell ref="U7:Z7"/>
    <mergeCell ref="AA7:AF7"/>
    <mergeCell ref="AG9:AL9"/>
    <mergeCell ref="A14:A15"/>
    <mergeCell ref="B14:B15"/>
    <mergeCell ref="C14:F15"/>
    <mergeCell ref="G14:V14"/>
    <mergeCell ref="W14:AL14"/>
    <mergeCell ref="G15:J15"/>
    <mergeCell ref="K15:N15"/>
    <mergeCell ref="O15:R15"/>
    <mergeCell ref="S15:V15"/>
    <mergeCell ref="A9:B9"/>
    <mergeCell ref="C9:H9"/>
    <mergeCell ref="I9:N9"/>
    <mergeCell ref="O9:T9"/>
    <mergeCell ref="U9:Z9"/>
    <mergeCell ref="AA9:AF9"/>
    <mergeCell ref="W15:Z15"/>
    <mergeCell ref="AA15:AD15"/>
    <mergeCell ref="AE15:AH15"/>
    <mergeCell ref="AI15:AL15"/>
    <mergeCell ref="A16:A20"/>
    <mergeCell ref="C16:F16"/>
    <mergeCell ref="G16:J16"/>
    <mergeCell ref="K16:N16"/>
    <mergeCell ref="O16:R16"/>
    <mergeCell ref="S16:V16"/>
    <mergeCell ref="W16:Z16"/>
    <mergeCell ref="AA16:AD16"/>
    <mergeCell ref="AE16:AH16"/>
    <mergeCell ref="AI16:AL16"/>
    <mergeCell ref="C17:F17"/>
    <mergeCell ref="G17:J17"/>
    <mergeCell ref="K17:N17"/>
    <mergeCell ref="O17:R17"/>
    <mergeCell ref="S17:V17"/>
    <mergeCell ref="W17:Z17"/>
    <mergeCell ref="AA17:AD17"/>
    <mergeCell ref="AE17:AH17"/>
    <mergeCell ref="AI17:AL17"/>
    <mergeCell ref="C18:F18"/>
    <mergeCell ref="G18:J18"/>
    <mergeCell ref="K18:N18"/>
    <mergeCell ref="O18:R18"/>
    <mergeCell ref="S18:V18"/>
    <mergeCell ref="W18:Z18"/>
    <mergeCell ref="AA18:AD18"/>
    <mergeCell ref="AE18:AH18"/>
    <mergeCell ref="AI18:AL18"/>
    <mergeCell ref="C19:F19"/>
    <mergeCell ref="G19:J19"/>
    <mergeCell ref="K19:N19"/>
    <mergeCell ref="O19:R19"/>
    <mergeCell ref="S19:V19"/>
    <mergeCell ref="W19:Z19"/>
    <mergeCell ref="AA19:AD19"/>
    <mergeCell ref="AE19:AH19"/>
    <mergeCell ref="A21:A25"/>
    <mergeCell ref="C21:F21"/>
    <mergeCell ref="G21:J21"/>
    <mergeCell ref="K21:N21"/>
    <mergeCell ref="O21:R21"/>
    <mergeCell ref="S21:V21"/>
    <mergeCell ref="AI19:AL19"/>
    <mergeCell ref="C20:F20"/>
    <mergeCell ref="G20:J20"/>
    <mergeCell ref="K20:N20"/>
    <mergeCell ref="O20:R20"/>
    <mergeCell ref="S20:V20"/>
    <mergeCell ref="W20:Z20"/>
    <mergeCell ref="AA20:AD20"/>
    <mergeCell ref="AE20:AH20"/>
    <mergeCell ref="AI20:AL20"/>
    <mergeCell ref="W21:Z21"/>
    <mergeCell ref="AA21:AD21"/>
    <mergeCell ref="AE21:AH21"/>
    <mergeCell ref="AI21:AL21"/>
    <mergeCell ref="C22:F22"/>
    <mergeCell ref="G22:J22"/>
    <mergeCell ref="K22:N22"/>
    <mergeCell ref="O22:R22"/>
    <mergeCell ref="S22:V22"/>
    <mergeCell ref="W22:Z22"/>
    <mergeCell ref="AA22:AD22"/>
    <mergeCell ref="AE22:AH22"/>
    <mergeCell ref="AI22:AL22"/>
    <mergeCell ref="C23:F23"/>
    <mergeCell ref="G23:J23"/>
    <mergeCell ref="K23:N23"/>
    <mergeCell ref="O23:R23"/>
    <mergeCell ref="S23:V23"/>
    <mergeCell ref="W23:Z23"/>
    <mergeCell ref="AA23:AD23"/>
    <mergeCell ref="AE23:AH23"/>
    <mergeCell ref="AI23:AL23"/>
    <mergeCell ref="C24:F24"/>
    <mergeCell ref="G24:J24"/>
    <mergeCell ref="K24:N24"/>
    <mergeCell ref="O24:R24"/>
    <mergeCell ref="S24:V24"/>
    <mergeCell ref="W24:Z24"/>
    <mergeCell ref="AA24:AD24"/>
    <mergeCell ref="AE24:AH24"/>
    <mergeCell ref="AI24:AL24"/>
    <mergeCell ref="C25:F25"/>
    <mergeCell ref="G25:J25"/>
    <mergeCell ref="K25:N25"/>
    <mergeCell ref="O25:R25"/>
    <mergeCell ref="S25:V25"/>
    <mergeCell ref="W25:Z25"/>
    <mergeCell ref="AA25:AD25"/>
    <mergeCell ref="AE25:AH25"/>
    <mergeCell ref="AI25:AL25"/>
    <mergeCell ref="W26:Z26"/>
    <mergeCell ref="AA26:AD26"/>
    <mergeCell ref="AE26:AH26"/>
    <mergeCell ref="AI26:AL26"/>
    <mergeCell ref="C27:F27"/>
    <mergeCell ref="G27:J27"/>
    <mergeCell ref="K27:N27"/>
    <mergeCell ref="O27:R27"/>
    <mergeCell ref="S27:V27"/>
    <mergeCell ref="W27:Z27"/>
    <mergeCell ref="C26:F26"/>
    <mergeCell ref="G26:J26"/>
    <mergeCell ref="K26:N26"/>
    <mergeCell ref="O26:R26"/>
    <mergeCell ref="S26:V26"/>
    <mergeCell ref="AA27:AD27"/>
    <mergeCell ref="AE27:AH27"/>
    <mergeCell ref="AI27:AL27"/>
    <mergeCell ref="C28:F28"/>
    <mergeCell ref="G28:J28"/>
    <mergeCell ref="K28:N28"/>
    <mergeCell ref="O28:R28"/>
    <mergeCell ref="S28:V28"/>
    <mergeCell ref="W28:Z28"/>
    <mergeCell ref="AA28:AD28"/>
    <mergeCell ref="AE28:AH28"/>
    <mergeCell ref="AI28:AL28"/>
    <mergeCell ref="C29:F29"/>
    <mergeCell ref="G29:J29"/>
    <mergeCell ref="K29:N29"/>
    <mergeCell ref="O29:R29"/>
    <mergeCell ref="S29:V29"/>
    <mergeCell ref="W29:Z29"/>
    <mergeCell ref="AA29:AD29"/>
    <mergeCell ref="AE29:AH29"/>
    <mergeCell ref="A31:A35"/>
    <mergeCell ref="C31:F31"/>
    <mergeCell ref="G31:J31"/>
    <mergeCell ref="K31:N31"/>
    <mergeCell ref="O31:R31"/>
    <mergeCell ref="S31:V31"/>
    <mergeCell ref="AI29:AL29"/>
    <mergeCell ref="C30:F30"/>
    <mergeCell ref="G30:J30"/>
    <mergeCell ref="K30:N30"/>
    <mergeCell ref="O30:R30"/>
    <mergeCell ref="S30:V30"/>
    <mergeCell ref="W30:Z30"/>
    <mergeCell ref="AA30:AD30"/>
    <mergeCell ref="AE30:AH30"/>
    <mergeCell ref="AI30:AL30"/>
    <mergeCell ref="A26:A30"/>
    <mergeCell ref="W31:Z31"/>
    <mergeCell ref="AA31:AD31"/>
    <mergeCell ref="AE31:AH31"/>
    <mergeCell ref="AI31:AL31"/>
    <mergeCell ref="C32:F32"/>
    <mergeCell ref="G32:J32"/>
    <mergeCell ref="K32:N32"/>
    <mergeCell ref="O32:R32"/>
    <mergeCell ref="S32:V32"/>
    <mergeCell ref="W32:Z32"/>
    <mergeCell ref="AA32:AD32"/>
    <mergeCell ref="AE32:AH32"/>
    <mergeCell ref="AI32:AL32"/>
    <mergeCell ref="C33:F33"/>
    <mergeCell ref="G33:J33"/>
    <mergeCell ref="K33:N33"/>
    <mergeCell ref="O33:R33"/>
    <mergeCell ref="S33:V33"/>
    <mergeCell ref="W33:Z33"/>
    <mergeCell ref="AA33:AD33"/>
    <mergeCell ref="AE33:AH33"/>
    <mergeCell ref="AI33:AL33"/>
    <mergeCell ref="C34:F34"/>
    <mergeCell ref="G34:J34"/>
    <mergeCell ref="K34:N34"/>
    <mergeCell ref="O34:R34"/>
    <mergeCell ref="S34:V34"/>
    <mergeCell ref="W34:Z34"/>
    <mergeCell ref="AA34:AD34"/>
    <mergeCell ref="AE34:AH34"/>
    <mergeCell ref="AI34:AL34"/>
    <mergeCell ref="C35:F35"/>
    <mergeCell ref="G35:J35"/>
    <mergeCell ref="K35:N35"/>
    <mergeCell ref="O35:R35"/>
    <mergeCell ref="S35:V35"/>
    <mergeCell ref="W35:Z35"/>
    <mergeCell ref="AA35:AD35"/>
    <mergeCell ref="AE35:AH35"/>
    <mergeCell ref="AI35:AL35"/>
    <mergeCell ref="W36:Z36"/>
    <mergeCell ref="AA36:AD36"/>
    <mergeCell ref="AE36:AH36"/>
    <mergeCell ref="AI36:AL36"/>
    <mergeCell ref="C37:F37"/>
    <mergeCell ref="G37:J37"/>
    <mergeCell ref="K37:N37"/>
    <mergeCell ref="O37:R37"/>
    <mergeCell ref="S37:V37"/>
    <mergeCell ref="W37:Z37"/>
    <mergeCell ref="C36:F36"/>
    <mergeCell ref="G36:J36"/>
    <mergeCell ref="K36:N36"/>
    <mergeCell ref="O36:R36"/>
    <mergeCell ref="S36:V36"/>
    <mergeCell ref="AA37:AD37"/>
    <mergeCell ref="AE37:AH37"/>
    <mergeCell ref="AI37:AL37"/>
    <mergeCell ref="C38:F38"/>
    <mergeCell ref="G38:J38"/>
    <mergeCell ref="K38:N38"/>
    <mergeCell ref="O38:R38"/>
    <mergeCell ref="S38:V38"/>
    <mergeCell ref="W38:Z38"/>
    <mergeCell ref="AA38:AD38"/>
    <mergeCell ref="AE38:AH38"/>
    <mergeCell ref="AI38:AL38"/>
    <mergeCell ref="C39:F39"/>
    <mergeCell ref="G39:J39"/>
    <mergeCell ref="K39:N39"/>
    <mergeCell ref="O39:R39"/>
    <mergeCell ref="S39:V39"/>
    <mergeCell ref="W39:Z39"/>
    <mergeCell ref="AA39:AD39"/>
    <mergeCell ref="AE39:AH39"/>
    <mergeCell ref="A41:A45"/>
    <mergeCell ref="C41:F41"/>
    <mergeCell ref="G41:J41"/>
    <mergeCell ref="K41:N41"/>
    <mergeCell ref="O41:R41"/>
    <mergeCell ref="S41:V41"/>
    <mergeCell ref="AI39:AL39"/>
    <mergeCell ref="C40:F40"/>
    <mergeCell ref="G40:J40"/>
    <mergeCell ref="K40:N40"/>
    <mergeCell ref="O40:R40"/>
    <mergeCell ref="S40:V40"/>
    <mergeCell ref="W40:Z40"/>
    <mergeCell ref="AA40:AD40"/>
    <mergeCell ref="AE40:AH40"/>
    <mergeCell ref="AI40:AL40"/>
    <mergeCell ref="A36:A40"/>
    <mergeCell ref="W41:Z41"/>
    <mergeCell ref="AA41:AD41"/>
    <mergeCell ref="AE41:AH41"/>
    <mergeCell ref="AI41:AL41"/>
    <mergeCell ref="C42:F42"/>
    <mergeCell ref="G42:J42"/>
    <mergeCell ref="K42:N42"/>
    <mergeCell ref="O42:R42"/>
    <mergeCell ref="S42:V42"/>
    <mergeCell ref="W42:Z42"/>
    <mergeCell ref="AA42:AD42"/>
    <mergeCell ref="AE42:AH42"/>
    <mergeCell ref="AI42:AL42"/>
    <mergeCell ref="C43:F43"/>
    <mergeCell ref="G43:J43"/>
    <mergeCell ref="K43:N43"/>
    <mergeCell ref="O43:R43"/>
    <mergeCell ref="S43:V43"/>
    <mergeCell ref="W43:Z43"/>
    <mergeCell ref="AA43:AD43"/>
    <mergeCell ref="AE43:AH43"/>
    <mergeCell ref="AI43:AL43"/>
    <mergeCell ref="C44:F44"/>
    <mergeCell ref="G44:J44"/>
    <mergeCell ref="K44:N44"/>
    <mergeCell ref="O44:R44"/>
    <mergeCell ref="S44:V44"/>
    <mergeCell ref="W44:Z44"/>
    <mergeCell ref="AA44:AD44"/>
    <mergeCell ref="AE44:AH44"/>
    <mergeCell ref="AI44:AL44"/>
    <mergeCell ref="C45:F45"/>
    <mergeCell ref="G45:J45"/>
    <mergeCell ref="K45:N45"/>
    <mergeCell ref="O45:R45"/>
    <mergeCell ref="S45:V45"/>
    <mergeCell ref="W45:Z45"/>
    <mergeCell ref="AA45:AD45"/>
    <mergeCell ref="AE45:AH45"/>
    <mergeCell ref="AI45:AL45"/>
  </mergeCells>
  <phoneticPr fontId="2"/>
  <pageMargins left="0.39370078740157483" right="0.39370078740157483" top="0.59055118110236227" bottom="0.59055118110236227" header="0.11811023622047245" footer="0.11811023622047245"/>
  <pageSetup paperSize="9" firstPageNumber="122" orientation="portrait" r:id="rId1"/>
  <headerFooter alignWithMargins="0">
    <oddFooter>&amp;C&amp;"ＭＳ 明朝,標準"&amp;10&amp;P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D83EC-4F0D-4EE9-8AD4-9FE785CF55A0}">
  <sheetPr>
    <pageSetUpPr autoPageBreaks="0"/>
  </sheetPr>
  <dimension ref="A1:O31"/>
  <sheetViews>
    <sheetView showGridLines="0" view="pageBreakPreview" topLeftCell="A10" zoomScale="90" zoomScaleNormal="100" zoomScaleSheetLayoutView="90" workbookViewId="0">
      <selection activeCell="K17" sqref="K17"/>
    </sheetView>
  </sheetViews>
  <sheetFormatPr defaultColWidth="9" defaultRowHeight="13"/>
  <cols>
    <col min="1" max="5" width="12.6328125" style="3381" customWidth="1"/>
    <col min="6" max="7" width="16.6328125" style="3381" customWidth="1"/>
    <col min="8" max="16384" width="9" style="3381"/>
  </cols>
  <sheetData>
    <row r="1" spans="1:15" s="3375" customFormat="1" ht="30" customHeight="1">
      <c r="A1" s="3374" t="s">
        <v>4494</v>
      </c>
      <c r="B1" s="3374"/>
      <c r="C1" s="3374"/>
      <c r="D1" s="3374"/>
      <c r="E1" s="3374"/>
      <c r="F1" s="3374"/>
      <c r="G1" s="3374"/>
    </row>
    <row r="2" spans="1:15" s="3377" customFormat="1" ht="15" customHeight="1" thickBot="1">
      <c r="A2" s="3376"/>
      <c r="B2" s="3376"/>
      <c r="C2" s="3376"/>
      <c r="D2" s="3376"/>
      <c r="E2" s="3376"/>
      <c r="G2" s="3378" t="s">
        <v>4495</v>
      </c>
    </row>
    <row r="3" spans="1:15" ht="18.649999999999999" customHeight="1">
      <c r="A3" s="3379" t="s">
        <v>373</v>
      </c>
      <c r="B3" s="3380" t="s">
        <v>4496</v>
      </c>
      <c r="C3" s="3380" t="s">
        <v>4497</v>
      </c>
      <c r="D3" s="3380" t="s">
        <v>4498</v>
      </c>
      <c r="E3" s="3380" t="s">
        <v>4499</v>
      </c>
      <c r="F3" s="6101" t="s">
        <v>4500</v>
      </c>
      <c r="G3" s="6102"/>
    </row>
    <row r="4" spans="1:15" s="3386" customFormat="1" ht="16.5" customHeight="1">
      <c r="A4" s="3382" t="s">
        <v>4348</v>
      </c>
      <c r="B4" s="3383">
        <v>907</v>
      </c>
      <c r="C4" s="3384">
        <v>897</v>
      </c>
      <c r="D4" s="3384">
        <v>1</v>
      </c>
      <c r="E4" s="3385">
        <v>9</v>
      </c>
      <c r="F4" s="6103" t="s">
        <v>4501</v>
      </c>
      <c r="G4" s="6104"/>
    </row>
    <row r="5" spans="1:15" s="3386" customFormat="1" ht="16.5" customHeight="1">
      <c r="A5" s="3382" t="s">
        <v>1468</v>
      </c>
      <c r="B5" s="3383">
        <v>937</v>
      </c>
      <c r="C5" s="3384">
        <v>926</v>
      </c>
      <c r="D5" s="3384">
        <v>1</v>
      </c>
      <c r="E5" s="3385">
        <v>10</v>
      </c>
      <c r="F5" s="6103"/>
      <c r="G5" s="6104"/>
    </row>
    <row r="6" spans="1:15" s="3386" customFormat="1" ht="16.5" customHeight="1">
      <c r="A6" s="3382" t="s">
        <v>322</v>
      </c>
      <c r="B6" s="3383">
        <v>932</v>
      </c>
      <c r="C6" s="3384">
        <v>920</v>
      </c>
      <c r="D6" s="3384">
        <v>4</v>
      </c>
      <c r="E6" s="3385">
        <v>8</v>
      </c>
      <c r="F6" s="6103"/>
      <c r="G6" s="6104"/>
    </row>
    <row r="7" spans="1:15" s="3386" customFormat="1" ht="16.5" customHeight="1">
      <c r="A7" s="3382" t="s">
        <v>4421</v>
      </c>
      <c r="B7" s="3383">
        <v>974</v>
      </c>
      <c r="C7" s="3384">
        <v>965</v>
      </c>
      <c r="D7" s="3384">
        <v>1</v>
      </c>
      <c r="E7" s="3385">
        <v>8</v>
      </c>
      <c r="F7" s="6103"/>
      <c r="G7" s="6104"/>
    </row>
    <row r="8" spans="1:15" s="3386" customFormat="1" ht="16.5" customHeight="1" thickBot="1">
      <c r="A8" s="3387" t="s">
        <v>1469</v>
      </c>
      <c r="B8" s="3388">
        <v>919</v>
      </c>
      <c r="C8" s="3389">
        <v>905</v>
      </c>
      <c r="D8" s="3390" t="s">
        <v>1012</v>
      </c>
      <c r="E8" s="3391">
        <v>14</v>
      </c>
      <c r="F8" s="6105"/>
      <c r="G8" s="6106"/>
    </row>
    <row r="9" spans="1:15" s="3386" customFormat="1" ht="15.65" customHeight="1">
      <c r="A9" s="3377"/>
      <c r="B9" s="3392"/>
      <c r="C9" s="3392"/>
      <c r="D9" s="3392"/>
      <c r="E9" s="3392"/>
      <c r="G9" s="3393" t="s">
        <v>3356</v>
      </c>
    </row>
    <row r="11" spans="1:15" s="3395" customFormat="1" ht="30" customHeight="1">
      <c r="A11" s="3394" t="s">
        <v>4502</v>
      </c>
      <c r="B11" s="3394"/>
      <c r="C11" s="3394"/>
      <c r="D11" s="3394"/>
      <c r="E11" s="3394"/>
      <c r="F11" s="3394"/>
      <c r="G11" s="3394"/>
    </row>
    <row r="12" spans="1:15" s="3396" customFormat="1" ht="15" customHeight="1" thickBot="1">
      <c r="G12" s="3378" t="s">
        <v>1518</v>
      </c>
    </row>
    <row r="13" spans="1:15" s="3397" customFormat="1" ht="18.649999999999999" customHeight="1">
      <c r="A13" s="6107" t="s">
        <v>1420</v>
      </c>
      <c r="B13" s="6109" t="s">
        <v>4503</v>
      </c>
      <c r="C13" s="6109"/>
      <c r="D13" s="6109"/>
      <c r="E13" s="6109"/>
      <c r="F13" s="6109" t="s">
        <v>4504</v>
      </c>
      <c r="G13" s="6110"/>
      <c r="M13" s="3396"/>
      <c r="N13" s="3396"/>
      <c r="O13" s="3396"/>
    </row>
    <row r="14" spans="1:15" s="3397" customFormat="1" ht="26">
      <c r="A14" s="6108"/>
      <c r="B14" s="3398" t="s">
        <v>4505</v>
      </c>
      <c r="C14" s="3398" t="s">
        <v>4506</v>
      </c>
      <c r="D14" s="3398" t="s">
        <v>4507</v>
      </c>
      <c r="E14" s="3399" t="s">
        <v>4508</v>
      </c>
      <c r="F14" s="3398" t="s">
        <v>4509</v>
      </c>
      <c r="G14" s="3400" t="s">
        <v>4510</v>
      </c>
      <c r="H14" s="3395"/>
      <c r="I14" s="3395"/>
      <c r="M14" s="3396"/>
      <c r="N14" s="3396"/>
      <c r="O14" s="3396"/>
    </row>
    <row r="15" spans="1:15" s="3403" customFormat="1" ht="16.5" customHeight="1">
      <c r="A15" s="3382" t="s">
        <v>4348</v>
      </c>
      <c r="B15" s="3401">
        <v>12111</v>
      </c>
      <c r="C15" s="3402">
        <v>9384</v>
      </c>
      <c r="D15" s="3402">
        <v>524</v>
      </c>
      <c r="E15" s="3402">
        <v>2203</v>
      </c>
      <c r="F15" s="3402">
        <v>22628</v>
      </c>
      <c r="G15" s="3402">
        <v>2716</v>
      </c>
      <c r="H15" s="3395"/>
      <c r="I15" s="3395"/>
    </row>
    <row r="16" spans="1:15" s="3403" customFormat="1" ht="16.5" customHeight="1">
      <c r="A16" s="3382" t="s">
        <v>350</v>
      </c>
      <c r="B16" s="3401">
        <v>11990</v>
      </c>
      <c r="C16" s="3402">
        <v>9391</v>
      </c>
      <c r="D16" s="3402">
        <v>513</v>
      </c>
      <c r="E16" s="3402">
        <v>2086</v>
      </c>
      <c r="F16" s="3402">
        <v>22860</v>
      </c>
      <c r="G16" s="3402">
        <v>2707</v>
      </c>
      <c r="H16" s="3395"/>
      <c r="I16" s="3395"/>
    </row>
    <row r="17" spans="1:9" s="3403" customFormat="1" ht="16.5" customHeight="1">
      <c r="A17" s="3382" t="s">
        <v>351</v>
      </c>
      <c r="B17" s="3401">
        <v>11869</v>
      </c>
      <c r="C17" s="3402">
        <v>9242</v>
      </c>
      <c r="D17" s="3402">
        <v>526</v>
      </c>
      <c r="E17" s="3402">
        <v>2101</v>
      </c>
      <c r="F17" s="3402">
        <v>22523</v>
      </c>
      <c r="G17" s="3402">
        <v>3035</v>
      </c>
      <c r="H17" s="3396"/>
      <c r="I17" s="3396"/>
    </row>
    <row r="18" spans="1:9" s="3403" customFormat="1" ht="16.5" customHeight="1">
      <c r="A18" s="3382" t="s">
        <v>4421</v>
      </c>
      <c r="B18" s="3401">
        <v>11641</v>
      </c>
      <c r="C18" s="3402">
        <v>9125</v>
      </c>
      <c r="D18" s="3402">
        <v>527</v>
      </c>
      <c r="E18" s="3402">
        <v>1989</v>
      </c>
      <c r="F18" s="3402"/>
      <c r="G18" s="3402">
        <v>2747</v>
      </c>
      <c r="H18" s="3396"/>
      <c r="I18" s="3396"/>
    </row>
    <row r="19" spans="1:9" s="3403" customFormat="1" ht="16.5" customHeight="1" thickBot="1">
      <c r="A19" s="3387" t="s">
        <v>889</v>
      </c>
      <c r="B19" s="3404">
        <v>11762</v>
      </c>
      <c r="C19" s="3405">
        <v>9274</v>
      </c>
      <c r="D19" s="3405">
        <v>559</v>
      </c>
      <c r="E19" s="3405">
        <v>1929</v>
      </c>
      <c r="F19" s="3405">
        <v>20012</v>
      </c>
      <c r="G19" s="3405">
        <v>2379</v>
      </c>
      <c r="H19" s="3396"/>
      <c r="I19" s="3396"/>
    </row>
    <row r="20" spans="1:9" s="3397" customFormat="1" ht="15" customHeight="1">
      <c r="B20" s="3406"/>
      <c r="G20" s="3393" t="s">
        <v>3356</v>
      </c>
    </row>
    <row r="22" spans="1:9" s="3408" customFormat="1" ht="30" customHeight="1">
      <c r="A22" s="3407" t="s">
        <v>4511</v>
      </c>
      <c r="B22" s="3407"/>
      <c r="C22" s="3407"/>
      <c r="D22" s="3407"/>
      <c r="E22" s="3407"/>
      <c r="F22" s="3407"/>
      <c r="G22" s="3407"/>
    </row>
    <row r="23" spans="1:9" s="3409" customFormat="1" ht="15" customHeight="1" thickBot="1">
      <c r="G23" s="3410" t="s">
        <v>4512</v>
      </c>
    </row>
    <row r="24" spans="1:9" s="3411" customFormat="1" ht="18.75" customHeight="1">
      <c r="A24" s="6111" t="s">
        <v>3340</v>
      </c>
      <c r="B24" s="6112"/>
      <c r="C24" s="6115" t="s">
        <v>4513</v>
      </c>
      <c r="D24" s="6115"/>
      <c r="E24" s="6117" t="s">
        <v>4514</v>
      </c>
      <c r="F24" s="6117"/>
      <c r="G24" s="6118"/>
    </row>
    <row r="25" spans="1:9" s="3411" customFormat="1" ht="18.75" customHeight="1">
      <c r="A25" s="6113"/>
      <c r="B25" s="6114"/>
      <c r="C25" s="6116"/>
      <c r="D25" s="6116"/>
      <c r="E25" s="3412" t="s">
        <v>4515</v>
      </c>
      <c r="F25" s="3412" t="s">
        <v>4516</v>
      </c>
      <c r="G25" s="3413" t="s">
        <v>483</v>
      </c>
    </row>
    <row r="26" spans="1:9" s="3411" customFormat="1" ht="16.5" customHeight="1">
      <c r="A26" s="6091" t="s">
        <v>2434</v>
      </c>
      <c r="B26" s="6092" t="s">
        <v>497</v>
      </c>
      <c r="C26" s="6099">
        <v>16010</v>
      </c>
      <c r="D26" s="6100"/>
      <c r="E26" s="3414">
        <v>683</v>
      </c>
      <c r="F26" s="3414">
        <v>15327</v>
      </c>
      <c r="G26" s="3415" t="s">
        <v>1012</v>
      </c>
    </row>
    <row r="27" spans="1:9" s="3411" customFormat="1" ht="16.5" customHeight="1">
      <c r="A27" s="6091" t="s">
        <v>1468</v>
      </c>
      <c r="B27" s="6092" t="s">
        <v>497</v>
      </c>
      <c r="C27" s="6093">
        <v>14788</v>
      </c>
      <c r="D27" s="6094"/>
      <c r="E27" s="3414">
        <v>766</v>
      </c>
      <c r="F27" s="3414">
        <v>14022</v>
      </c>
      <c r="G27" s="3415" t="s">
        <v>1012</v>
      </c>
    </row>
    <row r="28" spans="1:9" s="3411" customFormat="1" ht="16.5" customHeight="1">
      <c r="A28" s="6091" t="s">
        <v>322</v>
      </c>
      <c r="B28" s="6092" t="s">
        <v>497</v>
      </c>
      <c r="C28" s="6093">
        <v>16540</v>
      </c>
      <c r="D28" s="6094"/>
      <c r="E28" s="3414">
        <v>650</v>
      </c>
      <c r="F28" s="3414">
        <v>15890</v>
      </c>
      <c r="G28" s="3415" t="s">
        <v>1011</v>
      </c>
    </row>
    <row r="29" spans="1:9" s="3411" customFormat="1" ht="16.5" customHeight="1">
      <c r="A29" s="6091" t="s">
        <v>3282</v>
      </c>
      <c r="B29" s="6092" t="s">
        <v>497</v>
      </c>
      <c r="C29" s="6093">
        <v>15297</v>
      </c>
      <c r="D29" s="6094"/>
      <c r="E29" s="3414">
        <v>652</v>
      </c>
      <c r="F29" s="3414">
        <v>14645</v>
      </c>
      <c r="G29" s="3415" t="s">
        <v>1011</v>
      </c>
    </row>
    <row r="30" spans="1:9" s="3411" customFormat="1" ht="16.5" customHeight="1" thickBot="1">
      <c r="A30" s="6095" t="s">
        <v>1469</v>
      </c>
      <c r="B30" s="6096" t="s">
        <v>497</v>
      </c>
      <c r="C30" s="6097">
        <v>14820</v>
      </c>
      <c r="D30" s="6098"/>
      <c r="E30" s="3416">
        <v>485</v>
      </c>
      <c r="F30" s="3416">
        <v>14335</v>
      </c>
      <c r="G30" s="3417" t="s">
        <v>1012</v>
      </c>
    </row>
    <row r="31" spans="1:9" s="3409" customFormat="1" ht="15" customHeight="1">
      <c r="A31" s="3418"/>
      <c r="B31" s="3418"/>
      <c r="C31" s="3418"/>
      <c r="G31" s="3393" t="s">
        <v>3356</v>
      </c>
    </row>
  </sheetData>
  <mergeCells count="18">
    <mergeCell ref="A24:B25"/>
    <mergeCell ref="C24:D25"/>
    <mergeCell ref="E24:G24"/>
    <mergeCell ref="F3:G3"/>
    <mergeCell ref="F4:G8"/>
    <mergeCell ref="A13:A14"/>
    <mergeCell ref="B13:E13"/>
    <mergeCell ref="F13:G13"/>
    <mergeCell ref="A29:B29"/>
    <mergeCell ref="C29:D29"/>
    <mergeCell ref="A30:B30"/>
    <mergeCell ref="C30:D30"/>
    <mergeCell ref="A26:B26"/>
    <mergeCell ref="C26:D26"/>
    <mergeCell ref="A27:B27"/>
    <mergeCell ref="C27:D27"/>
    <mergeCell ref="A28:B28"/>
    <mergeCell ref="C28:D28"/>
  </mergeCells>
  <phoneticPr fontId="2"/>
  <pageMargins left="0.39370078740157483" right="0.39370078740157483" top="0.59055118110236227" bottom="0.59055118110236227" header="0.11811023622047245" footer="0.11811023622047245"/>
  <pageSetup paperSize="9" firstPageNumber="123" orientation="portrait" r:id="rId1"/>
  <headerFooter alignWithMargins="0">
    <oddFooter>&amp;C&amp;"ＭＳ 明朝,標準"&amp;10&amp;P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B7734-78DB-4166-A4AD-2CE8F40DCFF0}">
  <sheetPr>
    <pageSetUpPr autoPageBreaks="0"/>
  </sheetPr>
  <dimension ref="A1:I37"/>
  <sheetViews>
    <sheetView showGridLines="0" view="pageBreakPreview" zoomScale="90" zoomScaleNormal="100" zoomScaleSheetLayoutView="90" workbookViewId="0">
      <selection activeCell="K17" sqref="K17"/>
    </sheetView>
  </sheetViews>
  <sheetFormatPr defaultColWidth="9" defaultRowHeight="13"/>
  <cols>
    <col min="1" max="1" width="10.6328125" style="3463" customWidth="1"/>
    <col min="2" max="2" width="11.1796875" style="3463" customWidth="1"/>
    <col min="3" max="9" width="10.6328125" style="3463" customWidth="1"/>
    <col min="10" max="16384" width="9" style="3463"/>
  </cols>
  <sheetData>
    <row r="1" spans="1:9" s="3420" customFormat="1" ht="30" customHeight="1">
      <c r="A1" s="3419" t="s">
        <v>4517</v>
      </c>
      <c r="B1" s="3419"/>
      <c r="C1" s="3419"/>
      <c r="D1" s="3419"/>
      <c r="E1" s="3419"/>
      <c r="F1" s="3419"/>
      <c r="G1" s="3419"/>
      <c r="H1" s="3419"/>
      <c r="I1" s="3419"/>
    </row>
    <row r="2" spans="1:9" s="3424" customFormat="1" ht="15" customHeight="1" thickBot="1">
      <c r="A2" s="3421"/>
      <c r="B2" s="3422"/>
      <c r="C2" s="3421"/>
      <c r="D2" s="3421"/>
      <c r="E2" s="3421"/>
      <c r="F2" s="3421"/>
      <c r="G2" s="3422"/>
      <c r="H2" s="3421"/>
      <c r="I2" s="3423" t="s">
        <v>4518</v>
      </c>
    </row>
    <row r="3" spans="1:9" s="3420" customFormat="1" ht="18.649999999999999" customHeight="1">
      <c r="A3" s="6130"/>
      <c r="B3" s="6131"/>
      <c r="C3" s="3425" t="s">
        <v>4519</v>
      </c>
      <c r="D3" s="3426" t="s">
        <v>4520</v>
      </c>
      <c r="E3" s="3425" t="s">
        <v>4521</v>
      </c>
      <c r="F3" s="3425" t="s">
        <v>4522</v>
      </c>
      <c r="G3" s="3425" t="s">
        <v>4523</v>
      </c>
      <c r="H3" s="3425" t="s">
        <v>4524</v>
      </c>
      <c r="I3" s="3427" t="s">
        <v>4525</v>
      </c>
    </row>
    <row r="4" spans="1:9" s="3432" customFormat="1" ht="16.75" customHeight="1">
      <c r="A4" s="6132" t="s">
        <v>4526</v>
      </c>
      <c r="B4" s="3428" t="s">
        <v>4527</v>
      </c>
      <c r="C4" s="3429">
        <v>3545</v>
      </c>
      <c r="D4" s="3430">
        <v>3365</v>
      </c>
      <c r="E4" s="3430">
        <v>178</v>
      </c>
      <c r="F4" s="3431">
        <v>0</v>
      </c>
      <c r="G4" s="3430">
        <v>2</v>
      </c>
      <c r="H4" s="3431">
        <v>0</v>
      </c>
      <c r="I4" s="3431">
        <v>0</v>
      </c>
    </row>
    <row r="5" spans="1:9" s="3432" customFormat="1" ht="16.75" customHeight="1">
      <c r="A5" s="6132"/>
      <c r="B5" s="3433" t="s">
        <v>4528</v>
      </c>
      <c r="C5" s="3429">
        <v>2739</v>
      </c>
      <c r="D5" s="3430">
        <v>2392</v>
      </c>
      <c r="E5" s="3430">
        <v>269</v>
      </c>
      <c r="F5" s="3430">
        <v>38</v>
      </c>
      <c r="G5" s="3430">
        <v>10</v>
      </c>
      <c r="H5" s="3430">
        <v>15</v>
      </c>
      <c r="I5" s="3430">
        <v>15</v>
      </c>
    </row>
    <row r="6" spans="1:9" s="3432" customFormat="1" ht="16.75" customHeight="1">
      <c r="A6" s="6132" t="s">
        <v>4529</v>
      </c>
      <c r="B6" s="3433" t="s">
        <v>4527</v>
      </c>
      <c r="C6" s="3429">
        <v>2719</v>
      </c>
      <c r="D6" s="3430">
        <v>2682</v>
      </c>
      <c r="E6" s="3430">
        <v>36</v>
      </c>
      <c r="F6" s="3431">
        <v>0</v>
      </c>
      <c r="G6" s="3431">
        <v>0</v>
      </c>
      <c r="H6" s="3431">
        <v>0</v>
      </c>
      <c r="I6" s="3430">
        <v>1</v>
      </c>
    </row>
    <row r="7" spans="1:9" s="3432" customFormat="1" ht="16.75" customHeight="1">
      <c r="A7" s="6132"/>
      <c r="B7" s="3433" t="s">
        <v>4528</v>
      </c>
      <c r="C7" s="3429">
        <v>62</v>
      </c>
      <c r="D7" s="3431">
        <v>61</v>
      </c>
      <c r="E7" s="3430">
        <v>1</v>
      </c>
      <c r="F7" s="3431">
        <v>0</v>
      </c>
      <c r="G7" s="3431">
        <v>0</v>
      </c>
      <c r="H7" s="3431">
        <v>0</v>
      </c>
      <c r="I7" s="3431">
        <v>0</v>
      </c>
    </row>
    <row r="8" spans="1:9" s="3432" customFormat="1" ht="16.75" customHeight="1">
      <c r="A8" s="6132" t="s">
        <v>4530</v>
      </c>
      <c r="B8" s="3433" t="s">
        <v>4527</v>
      </c>
      <c r="C8" s="3429">
        <v>6264</v>
      </c>
      <c r="D8" s="3429">
        <v>6047</v>
      </c>
      <c r="E8" s="3429">
        <v>214</v>
      </c>
      <c r="F8" s="3434">
        <v>0</v>
      </c>
      <c r="G8" s="3429">
        <v>2</v>
      </c>
      <c r="H8" s="3434">
        <v>0</v>
      </c>
      <c r="I8" s="3429">
        <v>1</v>
      </c>
    </row>
    <row r="9" spans="1:9" s="3432" customFormat="1" ht="16.75" customHeight="1" thickBot="1">
      <c r="A9" s="6133"/>
      <c r="B9" s="3435" t="s">
        <v>4528</v>
      </c>
      <c r="C9" s="3436">
        <v>2801</v>
      </c>
      <c r="D9" s="3436">
        <v>2453</v>
      </c>
      <c r="E9" s="3436">
        <v>270</v>
      </c>
      <c r="F9" s="3436">
        <v>38</v>
      </c>
      <c r="G9" s="3436">
        <v>10</v>
      </c>
      <c r="H9" s="3436">
        <v>15</v>
      </c>
      <c r="I9" s="3436">
        <v>15</v>
      </c>
    </row>
    <row r="10" spans="1:9" s="3432" customFormat="1" ht="15.65" customHeight="1">
      <c r="A10" s="3437"/>
      <c r="B10" s="3437"/>
      <c r="C10" s="3437"/>
      <c r="D10" s="3437"/>
      <c r="E10" s="3437"/>
      <c r="F10" s="3437"/>
      <c r="G10" s="3438"/>
      <c r="H10" s="3437"/>
      <c r="I10" s="3439" t="s">
        <v>4531</v>
      </c>
    </row>
    <row r="11" spans="1:9" s="3432" customFormat="1" ht="15" customHeight="1">
      <c r="A11" s="3440"/>
      <c r="B11" s="3440"/>
      <c r="C11" s="3440"/>
      <c r="D11" s="3440"/>
      <c r="E11" s="3440"/>
      <c r="F11" s="3440"/>
      <c r="G11" s="3440"/>
      <c r="H11" s="3437"/>
      <c r="I11" s="3437"/>
    </row>
    <row r="12" spans="1:9" s="3432" customFormat="1" ht="30" customHeight="1">
      <c r="A12" s="3441" t="s">
        <v>4532</v>
      </c>
      <c r="B12" s="3441"/>
      <c r="C12" s="3441"/>
      <c r="D12" s="3441"/>
      <c r="E12" s="3441"/>
      <c r="F12" s="3441"/>
      <c r="G12" s="3441"/>
      <c r="H12" s="3441"/>
      <c r="I12" s="3441"/>
    </row>
    <row r="13" spans="1:9" s="3443" customFormat="1" ht="15" customHeight="1" thickBot="1">
      <c r="A13" s="3424"/>
      <c r="B13" s="3424"/>
      <c r="C13" s="3424"/>
      <c r="D13" s="3424"/>
      <c r="E13" s="3424"/>
      <c r="F13" s="3424"/>
      <c r="G13" s="3424"/>
      <c r="H13" s="3424"/>
      <c r="I13" s="3442" t="s">
        <v>3273</v>
      </c>
    </row>
    <row r="14" spans="1:9" s="3432" customFormat="1" ht="18.649999999999999" customHeight="1">
      <c r="A14" s="6134" t="s">
        <v>3340</v>
      </c>
      <c r="B14" s="6134"/>
      <c r="C14" s="6135"/>
      <c r="D14" s="3444" t="s">
        <v>838</v>
      </c>
      <c r="E14" s="3444" t="s">
        <v>4533</v>
      </c>
      <c r="F14" s="3444" t="s">
        <v>4534</v>
      </c>
      <c r="G14" s="3444" t="s">
        <v>4535</v>
      </c>
      <c r="H14" s="3444" t="s">
        <v>4536</v>
      </c>
      <c r="I14" s="3445" t="s">
        <v>483</v>
      </c>
    </row>
    <row r="15" spans="1:9" s="3449" customFormat="1" ht="16.75" customHeight="1">
      <c r="A15" s="6126" t="s">
        <v>2434</v>
      </c>
      <c r="B15" s="6126"/>
      <c r="C15" s="6127"/>
      <c r="D15" s="3446">
        <v>31</v>
      </c>
      <c r="E15" s="3447">
        <v>2</v>
      </c>
      <c r="F15" s="3448" t="s">
        <v>1039</v>
      </c>
      <c r="G15" s="3447">
        <v>2</v>
      </c>
      <c r="H15" s="3447">
        <v>6</v>
      </c>
      <c r="I15" s="3447">
        <v>21</v>
      </c>
    </row>
    <row r="16" spans="1:9" s="3449" customFormat="1" ht="16.75" customHeight="1">
      <c r="A16" s="6126" t="s">
        <v>1468</v>
      </c>
      <c r="B16" s="6126"/>
      <c r="C16" s="6127"/>
      <c r="D16" s="3446">
        <v>29</v>
      </c>
      <c r="E16" s="3447">
        <v>6</v>
      </c>
      <c r="F16" s="3448" t="s">
        <v>1039</v>
      </c>
      <c r="G16" s="3447">
        <v>1</v>
      </c>
      <c r="H16" s="3447">
        <v>2</v>
      </c>
      <c r="I16" s="3447">
        <v>20</v>
      </c>
    </row>
    <row r="17" spans="1:9" s="3449" customFormat="1" ht="16.75" customHeight="1">
      <c r="A17" s="6126" t="s">
        <v>322</v>
      </c>
      <c r="B17" s="6126"/>
      <c r="C17" s="6127"/>
      <c r="D17" s="3446">
        <v>37</v>
      </c>
      <c r="E17" s="3447">
        <v>2</v>
      </c>
      <c r="F17" s="3448" t="s">
        <v>1039</v>
      </c>
      <c r="G17" s="3447">
        <v>3</v>
      </c>
      <c r="H17" s="3447">
        <v>3</v>
      </c>
      <c r="I17" s="3447">
        <v>29</v>
      </c>
    </row>
    <row r="18" spans="1:9" s="3449" customFormat="1" ht="16.75" customHeight="1">
      <c r="A18" s="6126" t="s">
        <v>3282</v>
      </c>
      <c r="B18" s="6126"/>
      <c r="C18" s="6127"/>
      <c r="D18" s="3446">
        <v>36</v>
      </c>
      <c r="E18" s="3447">
        <v>7</v>
      </c>
      <c r="F18" s="3448"/>
      <c r="G18" s="3447">
        <v>3</v>
      </c>
      <c r="H18" s="3447">
        <v>6</v>
      </c>
      <c r="I18" s="3447">
        <v>20</v>
      </c>
    </row>
    <row r="19" spans="1:9" s="3449" customFormat="1" ht="16.75" customHeight="1" thickBot="1">
      <c r="A19" s="6128" t="s">
        <v>1469</v>
      </c>
      <c r="B19" s="6128"/>
      <c r="C19" s="6129"/>
      <c r="D19" s="3450">
        <v>38</v>
      </c>
      <c r="E19" s="3451">
        <v>6</v>
      </c>
      <c r="F19" s="3452" t="s">
        <v>1039</v>
      </c>
      <c r="G19" s="3451">
        <v>5</v>
      </c>
      <c r="H19" s="3451">
        <v>7</v>
      </c>
      <c r="I19" s="3451">
        <v>20</v>
      </c>
    </row>
    <row r="20" spans="1:9" s="3449" customFormat="1" ht="15" customHeight="1">
      <c r="A20" s="3432"/>
      <c r="B20" s="3432"/>
      <c r="C20" s="3432"/>
      <c r="D20" s="3432"/>
      <c r="E20" s="3432"/>
      <c r="F20" s="3432"/>
      <c r="G20" s="3432"/>
      <c r="H20" s="3432"/>
      <c r="I20" s="3393" t="s">
        <v>3356</v>
      </c>
    </row>
    <row r="21" spans="1:9" s="3449" customFormat="1" ht="15" customHeight="1">
      <c r="A21" s="3432"/>
      <c r="B21" s="3432"/>
      <c r="C21" s="3432"/>
      <c r="D21" s="3432"/>
      <c r="E21" s="3432"/>
      <c r="F21" s="3432"/>
      <c r="G21" s="3432"/>
      <c r="H21" s="3432"/>
      <c r="I21" s="3393"/>
    </row>
    <row r="22" spans="1:9" s="3449" customFormat="1" ht="30" customHeight="1">
      <c r="A22" s="3453" t="s">
        <v>4537</v>
      </c>
      <c r="B22" s="3453"/>
      <c r="C22" s="3453"/>
      <c r="D22" s="3453"/>
      <c r="E22" s="3453"/>
      <c r="F22" s="3453"/>
      <c r="G22" s="3453"/>
      <c r="H22" s="3453"/>
      <c r="I22" s="3453"/>
    </row>
    <row r="23" spans="1:9" s="3456" customFormat="1" ht="15" customHeight="1">
      <c r="A23" s="3449"/>
      <c r="B23" s="3454" t="s">
        <v>4538</v>
      </c>
      <c r="C23" s="3455"/>
      <c r="D23" s="3455"/>
      <c r="E23" s="3453"/>
      <c r="F23" s="3453"/>
      <c r="G23" s="3449"/>
      <c r="H23" s="3449"/>
      <c r="I23" s="3449"/>
    </row>
    <row r="24" spans="1:9" s="3449" customFormat="1" ht="15" customHeight="1" thickBot="1">
      <c r="A24" s="3456"/>
      <c r="B24" s="3456"/>
      <c r="C24" s="3456"/>
      <c r="D24" s="3456"/>
      <c r="E24" s="3456"/>
      <c r="F24" s="3456"/>
      <c r="G24" s="3457"/>
      <c r="H24" s="3457"/>
      <c r="I24" s="3458" t="s">
        <v>4539</v>
      </c>
    </row>
    <row r="25" spans="1:9" s="3449" customFormat="1" ht="18.649999999999999" customHeight="1">
      <c r="A25" s="6120" t="s">
        <v>3340</v>
      </c>
      <c r="B25" s="6121"/>
      <c r="C25" s="6121"/>
      <c r="D25" s="6121"/>
      <c r="E25" s="3459" t="s">
        <v>2434</v>
      </c>
      <c r="F25" s="3459" t="s">
        <v>1468</v>
      </c>
      <c r="G25" s="3459" t="s">
        <v>322</v>
      </c>
      <c r="H25" s="3459" t="s">
        <v>2016</v>
      </c>
      <c r="I25" s="3459" t="s">
        <v>1469</v>
      </c>
    </row>
    <row r="26" spans="1:9" s="3456" customFormat="1" ht="16.75" customHeight="1" thickBot="1">
      <c r="A26" s="6122" t="s">
        <v>4540</v>
      </c>
      <c r="B26" s="6122"/>
      <c r="C26" s="6122"/>
      <c r="D26" s="6123"/>
      <c r="E26" s="3460" t="s">
        <v>356</v>
      </c>
      <c r="F26" s="3460" t="s">
        <v>356</v>
      </c>
      <c r="G26" s="3460" t="s">
        <v>356</v>
      </c>
      <c r="H26" s="3460" t="s">
        <v>356</v>
      </c>
      <c r="I26" s="3461" t="s">
        <v>1039</v>
      </c>
    </row>
    <row r="27" spans="1:9">
      <c r="A27" s="6119"/>
      <c r="B27" s="6119"/>
      <c r="C27" s="6119"/>
      <c r="D27" s="6119"/>
      <c r="E27" s="3462"/>
      <c r="F27" s="3462"/>
      <c r="G27" s="3462"/>
      <c r="H27" s="3462"/>
      <c r="I27" s="3462"/>
    </row>
    <row r="28" spans="1:9" ht="15.65" customHeight="1">
      <c r="A28" s="3449"/>
      <c r="B28" s="3454" t="s">
        <v>4541</v>
      </c>
      <c r="C28" s="3454"/>
      <c r="D28" s="3455"/>
      <c r="E28" s="3449"/>
      <c r="F28" s="3449"/>
      <c r="G28" s="3449"/>
      <c r="H28" s="3449"/>
      <c r="I28" s="3449"/>
    </row>
    <row r="29" spans="1:9" ht="15" customHeight="1" thickBot="1">
      <c r="A29" s="3456"/>
      <c r="B29" s="3456"/>
      <c r="C29" s="3456"/>
      <c r="D29" s="3456"/>
      <c r="E29" s="3457"/>
      <c r="F29" s="3457"/>
      <c r="G29" s="3458"/>
      <c r="H29" s="3458"/>
      <c r="I29" s="3458" t="s">
        <v>4539</v>
      </c>
    </row>
    <row r="30" spans="1:9" ht="18.649999999999999" customHeight="1">
      <c r="A30" s="6120" t="s">
        <v>3340</v>
      </c>
      <c r="B30" s="6121"/>
      <c r="C30" s="6121"/>
      <c r="D30" s="6121"/>
      <c r="E30" s="3459" t="s">
        <v>2434</v>
      </c>
      <c r="F30" s="3459" t="s">
        <v>1468</v>
      </c>
      <c r="G30" s="3459" t="s">
        <v>322</v>
      </c>
      <c r="H30" s="3459" t="s">
        <v>2016</v>
      </c>
      <c r="I30" s="3459" t="s">
        <v>1469</v>
      </c>
    </row>
    <row r="31" spans="1:9" ht="16.75" customHeight="1" thickBot="1">
      <c r="A31" s="6122" t="s">
        <v>4540</v>
      </c>
      <c r="B31" s="6122"/>
      <c r="C31" s="6122"/>
      <c r="D31" s="6123"/>
      <c r="E31" s="3464">
        <v>5.0000000000000001E-3</v>
      </c>
      <c r="F31" s="3464">
        <v>6.0000000000000001E-3</v>
      </c>
      <c r="G31" s="3464">
        <v>6.0000000000000001E-3</v>
      </c>
      <c r="H31" s="3464">
        <v>5.0000000000000001E-3</v>
      </c>
      <c r="I31" s="3464">
        <v>5.0000000000000001E-3</v>
      </c>
    </row>
    <row r="32" spans="1:9">
      <c r="A32" s="6119"/>
      <c r="B32" s="6119"/>
      <c r="C32" s="6119"/>
      <c r="D32" s="6119"/>
      <c r="E32" s="3462"/>
      <c r="F32" s="3462"/>
      <c r="G32" s="3462"/>
      <c r="H32" s="3462"/>
      <c r="I32" s="3462"/>
    </row>
    <row r="33" spans="1:9" ht="15.65" customHeight="1">
      <c r="A33" s="3449"/>
      <c r="B33" s="3454" t="s">
        <v>4542</v>
      </c>
      <c r="C33" s="3455"/>
      <c r="D33" s="3455"/>
      <c r="E33" s="3449"/>
      <c r="F33" s="3449"/>
      <c r="G33" s="3449"/>
      <c r="H33" s="3449"/>
      <c r="I33" s="3449"/>
    </row>
    <row r="34" spans="1:9" ht="15" customHeight="1" thickBot="1">
      <c r="A34" s="3456"/>
      <c r="B34" s="3456"/>
      <c r="C34" s="3456"/>
      <c r="D34" s="3456"/>
      <c r="E34" s="3457"/>
      <c r="F34" s="3457"/>
      <c r="G34" s="3458"/>
      <c r="H34" s="3458"/>
      <c r="I34" s="3458" t="s">
        <v>4539</v>
      </c>
    </row>
    <row r="35" spans="1:9" ht="18.649999999999999" customHeight="1">
      <c r="A35" s="6120" t="s">
        <v>3340</v>
      </c>
      <c r="B35" s="6121"/>
      <c r="C35" s="6121"/>
      <c r="D35" s="6121"/>
      <c r="E35" s="3459" t="s">
        <v>2434</v>
      </c>
      <c r="F35" s="3459" t="s">
        <v>1468</v>
      </c>
      <c r="G35" s="3459" t="s">
        <v>322</v>
      </c>
      <c r="H35" s="3459" t="s">
        <v>2016</v>
      </c>
      <c r="I35" s="3459" t="s">
        <v>1469</v>
      </c>
    </row>
    <row r="36" spans="1:9" ht="16.75" customHeight="1" thickBot="1">
      <c r="A36" s="6124" t="s">
        <v>4540</v>
      </c>
      <c r="B36" s="6124"/>
      <c r="C36" s="6124"/>
      <c r="D36" s="6125"/>
      <c r="E36" s="3465">
        <v>3.5999999999999997E-2</v>
      </c>
      <c r="F36" s="3465">
        <v>3.5000000000000003E-2</v>
      </c>
      <c r="G36" s="3465">
        <v>3.2000000000000001E-2</v>
      </c>
      <c r="H36" s="3465">
        <v>3.4000000000000002E-2</v>
      </c>
      <c r="I36" s="3465">
        <v>3.3000000000000002E-2</v>
      </c>
    </row>
    <row r="37" spans="1:9" ht="15" customHeight="1">
      <c r="A37" s="3456"/>
      <c r="B37" s="3456"/>
      <c r="C37" s="3456"/>
      <c r="D37" s="3456"/>
      <c r="E37" s="3456"/>
      <c r="F37" s="3456"/>
      <c r="G37" s="3466"/>
      <c r="H37" s="3466"/>
      <c r="I37" s="3467" t="s">
        <v>4543</v>
      </c>
    </row>
  </sheetData>
  <mergeCells count="18">
    <mergeCell ref="A15:C15"/>
    <mergeCell ref="A3:B3"/>
    <mergeCell ref="A4:A5"/>
    <mergeCell ref="A6:A7"/>
    <mergeCell ref="A8:A9"/>
    <mergeCell ref="A14:C14"/>
    <mergeCell ref="A36:D36"/>
    <mergeCell ref="A16:C16"/>
    <mergeCell ref="A17:C17"/>
    <mergeCell ref="A18:C18"/>
    <mergeCell ref="A19:C19"/>
    <mergeCell ref="A25:D25"/>
    <mergeCell ref="A26:D26"/>
    <mergeCell ref="A27:D27"/>
    <mergeCell ref="A30:D30"/>
    <mergeCell ref="A31:D31"/>
    <mergeCell ref="A32:D32"/>
    <mergeCell ref="A35:D35"/>
  </mergeCells>
  <phoneticPr fontId="2"/>
  <pageMargins left="0.39370078740157483" right="0.39370078740157483" top="0.59055118110236227" bottom="0.59055118110236227" header="0.11811023622047245" footer="0.11811023622047245"/>
  <pageSetup paperSize="9" firstPageNumber="124" orientation="portrait" r:id="rId1"/>
  <headerFooter alignWithMargins="0">
    <oddFooter>&amp;C&amp;"ＭＳ 明朝,標準"&amp;10&amp;P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C7769-9C9F-496A-A5DD-0C9E0742E474}">
  <dimension ref="A1:BL39"/>
  <sheetViews>
    <sheetView showGridLines="0" view="pageBreakPreview" zoomScaleNormal="80" zoomScaleSheetLayoutView="100" workbookViewId="0">
      <pane ySplit="4" topLeftCell="A5" activePane="bottomLeft" state="frozen"/>
      <selection activeCell="K17" sqref="K17"/>
      <selection pane="bottomLeft" activeCell="P14" sqref="P14"/>
    </sheetView>
  </sheetViews>
  <sheetFormatPr defaultColWidth="9" defaultRowHeight="13"/>
  <cols>
    <col min="1" max="2" width="2.6328125" style="3480" customWidth="1"/>
    <col min="3" max="3" width="16.08984375" style="3480" customWidth="1"/>
    <col min="4" max="4" width="4.36328125" style="3570" customWidth="1"/>
    <col min="5" max="10" width="4.36328125" style="3480" customWidth="1"/>
    <col min="11" max="14" width="4.36328125" style="3486" customWidth="1"/>
    <col min="15" max="19" width="5.54296875" style="3480" customWidth="1"/>
    <col min="20" max="21" width="2.6328125" style="3480" customWidth="1"/>
    <col min="22" max="22" width="16.90625" style="3480" customWidth="1"/>
    <col min="23" max="37" width="5" style="3480" customWidth="1"/>
    <col min="38" max="39" width="2.6328125" style="3480" customWidth="1"/>
    <col min="40" max="40" width="16.90625" style="3480" customWidth="1"/>
    <col min="41" max="41" width="6.1796875" style="3480" customWidth="1"/>
    <col min="42" max="42" width="2.1796875" style="3480" customWidth="1"/>
    <col min="43" max="43" width="3.08984375" style="3571" customWidth="1"/>
    <col min="44" max="44" width="2.6328125" style="3572" customWidth="1"/>
    <col min="45" max="45" width="6.1796875" style="3480" customWidth="1"/>
    <col min="46" max="46" width="2.1796875" style="3480" customWidth="1"/>
    <col min="47" max="47" width="3.08984375" style="3571" customWidth="1"/>
    <col min="48" max="48" width="2.453125" style="3572" bestFit="1" customWidth="1"/>
    <col min="49" max="49" width="6.1796875" style="3480" customWidth="1"/>
    <col min="50" max="50" width="2.1796875" style="3480" customWidth="1"/>
    <col min="51" max="51" width="3.08984375" style="3571" customWidth="1"/>
    <col min="52" max="52" width="2.453125" style="3572" bestFit="1" customWidth="1"/>
    <col min="53" max="53" width="6.1796875" style="3480" customWidth="1"/>
    <col min="54" max="54" width="2.1796875" style="3480" customWidth="1"/>
    <col min="55" max="55" width="3.08984375" style="3571" customWidth="1"/>
    <col min="56" max="56" width="1.1796875" style="3572" customWidth="1"/>
    <col min="57" max="57" width="6.1796875" style="3480" customWidth="1"/>
    <col min="58" max="58" width="2.1796875" style="3480" customWidth="1"/>
    <col min="59" max="59" width="3.08984375" style="3571" customWidth="1"/>
    <col min="60" max="60" width="1.1796875" style="3572" customWidth="1"/>
    <col min="61" max="16384" width="9" style="3480"/>
  </cols>
  <sheetData>
    <row r="1" spans="1:64" s="3469" customFormat="1" ht="30" customHeight="1">
      <c r="A1" s="3468" t="s">
        <v>4544</v>
      </c>
      <c r="D1" s="3470"/>
      <c r="K1" s="3471"/>
      <c r="L1" s="3471"/>
      <c r="M1" s="3471"/>
      <c r="N1" s="3471"/>
      <c r="O1" s="3471"/>
      <c r="P1" s="3471"/>
      <c r="Q1" s="3471"/>
      <c r="R1" s="3471"/>
      <c r="S1" s="3471"/>
      <c r="T1" s="3471"/>
      <c r="U1" s="3471"/>
      <c r="V1" s="3471"/>
      <c r="W1" s="3471"/>
      <c r="X1" s="3472"/>
      <c r="Y1" s="3472"/>
      <c r="Z1" s="3472"/>
      <c r="AA1" s="3472"/>
      <c r="AQ1" s="3473"/>
      <c r="AR1" s="3474"/>
      <c r="AU1" s="3473"/>
      <c r="AV1" s="3474"/>
      <c r="AY1" s="3473"/>
      <c r="AZ1" s="3474"/>
      <c r="BC1" s="3473"/>
      <c r="BD1" s="3474"/>
      <c r="BG1" s="3473"/>
      <c r="BH1" s="3474"/>
    </row>
    <row r="2" spans="1:64" s="3475" customFormat="1" ht="15" customHeight="1" thickBot="1">
      <c r="D2" s="3476"/>
      <c r="K2" s="3477"/>
      <c r="L2" s="3477"/>
      <c r="M2" s="3477"/>
      <c r="N2" s="3477"/>
      <c r="AQ2" s="3478"/>
      <c r="AR2" s="3479"/>
      <c r="AU2" s="3478"/>
      <c r="AV2" s="3479"/>
      <c r="AY2" s="3478"/>
      <c r="AZ2" s="3479"/>
      <c r="BC2" s="3478"/>
      <c r="BD2" s="3479"/>
      <c r="BG2" s="3478"/>
      <c r="BH2" s="3479"/>
    </row>
    <row r="3" spans="1:64" ht="18.649999999999999" customHeight="1">
      <c r="A3" s="6149" t="s">
        <v>4545</v>
      </c>
      <c r="B3" s="6149"/>
      <c r="C3" s="6150"/>
      <c r="D3" s="6158" t="s">
        <v>4546</v>
      </c>
      <c r="E3" s="6160" t="s">
        <v>4547</v>
      </c>
      <c r="F3" s="6161"/>
      <c r="G3" s="6161"/>
      <c r="H3" s="6161"/>
      <c r="I3" s="6161"/>
      <c r="J3" s="6161"/>
      <c r="K3" s="6161"/>
      <c r="L3" s="6161"/>
      <c r="M3" s="6161"/>
      <c r="N3" s="6162"/>
      <c r="O3" s="6163" t="s">
        <v>4548</v>
      </c>
      <c r="P3" s="6147"/>
      <c r="Q3" s="6147"/>
      <c r="R3" s="6147"/>
      <c r="S3" s="6147"/>
      <c r="T3" s="6149" t="s">
        <v>4545</v>
      </c>
      <c r="U3" s="6149"/>
      <c r="V3" s="6150"/>
      <c r="W3" s="6147" t="s">
        <v>4549</v>
      </c>
      <c r="X3" s="6147"/>
      <c r="Y3" s="6147"/>
      <c r="Z3" s="6147"/>
      <c r="AA3" s="6148"/>
      <c r="AB3" s="6147" t="s">
        <v>4550</v>
      </c>
      <c r="AC3" s="6147"/>
      <c r="AD3" s="6147"/>
      <c r="AE3" s="6147"/>
      <c r="AF3" s="6148"/>
      <c r="AG3" s="6147" t="s">
        <v>4551</v>
      </c>
      <c r="AH3" s="6147"/>
      <c r="AI3" s="6147"/>
      <c r="AJ3" s="6147"/>
      <c r="AK3" s="6147"/>
      <c r="AL3" s="6149" t="s">
        <v>4545</v>
      </c>
      <c r="AM3" s="6149"/>
      <c r="AN3" s="6150"/>
      <c r="AO3" s="6153" t="s">
        <v>4552</v>
      </c>
      <c r="AP3" s="6153"/>
      <c r="AQ3" s="6153"/>
      <c r="AR3" s="6153"/>
      <c r="AS3" s="6153"/>
      <c r="AT3" s="6153"/>
      <c r="AU3" s="6153"/>
      <c r="AV3" s="6153"/>
      <c r="AW3" s="6153"/>
      <c r="AX3" s="6153"/>
      <c r="AY3" s="6153"/>
      <c r="AZ3" s="6153"/>
      <c r="BA3" s="6153"/>
      <c r="BB3" s="6153"/>
      <c r="BC3" s="6153"/>
      <c r="BD3" s="6153"/>
      <c r="BE3" s="6153"/>
      <c r="BF3" s="6153"/>
      <c r="BG3" s="6153"/>
      <c r="BH3" s="6153"/>
    </row>
    <row r="4" spans="1:64" s="3486" customFormat="1" ht="31.5" customHeight="1">
      <c r="A4" s="6151"/>
      <c r="B4" s="6151"/>
      <c r="C4" s="6152"/>
      <c r="D4" s="6159"/>
      <c r="E4" s="6154" t="s">
        <v>4430</v>
      </c>
      <c r="F4" s="6154"/>
      <c r="G4" s="6154" t="s">
        <v>4434</v>
      </c>
      <c r="H4" s="6154"/>
      <c r="I4" s="6154" t="s">
        <v>4439</v>
      </c>
      <c r="J4" s="6154"/>
      <c r="K4" s="6155" t="s">
        <v>4553</v>
      </c>
      <c r="L4" s="6154"/>
      <c r="M4" s="6156" t="s">
        <v>4554</v>
      </c>
      <c r="N4" s="6157"/>
      <c r="O4" s="3481" t="s">
        <v>4430</v>
      </c>
      <c r="P4" s="3481" t="s">
        <v>4434</v>
      </c>
      <c r="Q4" s="3481" t="s">
        <v>4439</v>
      </c>
      <c r="R4" s="3482" t="s">
        <v>4553</v>
      </c>
      <c r="S4" s="3483" t="s">
        <v>4554</v>
      </c>
      <c r="T4" s="6151"/>
      <c r="U4" s="6151"/>
      <c r="V4" s="6152"/>
      <c r="W4" s="3484" t="s">
        <v>4430</v>
      </c>
      <c r="X4" s="3484" t="s">
        <v>4434</v>
      </c>
      <c r="Y4" s="3484" t="s">
        <v>4439</v>
      </c>
      <c r="Z4" s="3482" t="s">
        <v>4553</v>
      </c>
      <c r="AA4" s="3485" t="s">
        <v>4554</v>
      </c>
      <c r="AB4" s="3484" t="s">
        <v>4430</v>
      </c>
      <c r="AC4" s="3484" t="s">
        <v>4434</v>
      </c>
      <c r="AD4" s="3484" t="s">
        <v>4439</v>
      </c>
      <c r="AE4" s="3482" t="s">
        <v>4553</v>
      </c>
      <c r="AF4" s="3485" t="s">
        <v>4554</v>
      </c>
      <c r="AG4" s="3484" t="s">
        <v>4430</v>
      </c>
      <c r="AH4" s="3484" t="s">
        <v>4434</v>
      </c>
      <c r="AI4" s="3484" t="s">
        <v>4439</v>
      </c>
      <c r="AJ4" s="3482" t="s">
        <v>4553</v>
      </c>
      <c r="AK4" s="3485" t="s">
        <v>4554</v>
      </c>
      <c r="AL4" s="6151"/>
      <c r="AM4" s="6151"/>
      <c r="AN4" s="6152"/>
      <c r="AO4" s="6140" t="s">
        <v>4430</v>
      </c>
      <c r="AP4" s="6141"/>
      <c r="AQ4" s="6141"/>
      <c r="AR4" s="6142"/>
      <c r="AS4" s="6140" t="s">
        <v>4555</v>
      </c>
      <c r="AT4" s="6141"/>
      <c r="AU4" s="6141"/>
      <c r="AV4" s="6142"/>
      <c r="AW4" s="6140" t="s">
        <v>4439</v>
      </c>
      <c r="AX4" s="6141"/>
      <c r="AY4" s="6141"/>
      <c r="AZ4" s="6142"/>
      <c r="BA4" s="6140" t="s">
        <v>4556</v>
      </c>
      <c r="BB4" s="6141"/>
      <c r="BC4" s="6141"/>
      <c r="BD4" s="6142"/>
      <c r="BE4" s="6140" t="s">
        <v>4554</v>
      </c>
      <c r="BF4" s="6141"/>
      <c r="BG4" s="6141"/>
      <c r="BH4" s="6142"/>
    </row>
    <row r="5" spans="1:64" s="3486" customFormat="1" ht="18.649999999999999" customHeight="1">
      <c r="A5" s="3471"/>
      <c r="B5" s="3471"/>
      <c r="C5" s="3487"/>
      <c r="D5" s="3488"/>
      <c r="E5" s="3489" t="s">
        <v>4557</v>
      </c>
      <c r="F5" s="3489" t="s">
        <v>4558</v>
      </c>
      <c r="G5" s="3489" t="s">
        <v>4557</v>
      </c>
      <c r="H5" s="3489" t="s">
        <v>4558</v>
      </c>
      <c r="I5" s="3489" t="s">
        <v>4557</v>
      </c>
      <c r="J5" s="3489" t="s">
        <v>4558</v>
      </c>
      <c r="K5" s="3489" t="s">
        <v>4557</v>
      </c>
      <c r="L5" s="3489" t="s">
        <v>4558</v>
      </c>
      <c r="M5" s="3490" t="s">
        <v>4557</v>
      </c>
      <c r="N5" s="3490" t="s">
        <v>4558</v>
      </c>
      <c r="O5" s="6143" t="s">
        <v>4559</v>
      </c>
      <c r="P5" s="6144"/>
      <c r="Q5" s="6144"/>
      <c r="R5" s="6144"/>
      <c r="S5" s="6144"/>
      <c r="T5" s="3471"/>
      <c r="U5" s="3471"/>
      <c r="V5" s="3487"/>
      <c r="W5" s="6144" t="s">
        <v>4559</v>
      </c>
      <c r="X5" s="6144"/>
      <c r="Y5" s="6144"/>
      <c r="Z5" s="6144"/>
      <c r="AA5" s="6145"/>
      <c r="AB5" s="6144" t="s">
        <v>4559</v>
      </c>
      <c r="AC5" s="6144"/>
      <c r="AD5" s="6144"/>
      <c r="AE5" s="6144"/>
      <c r="AF5" s="6145"/>
      <c r="AG5" s="6144" t="s">
        <v>4559</v>
      </c>
      <c r="AH5" s="6144"/>
      <c r="AI5" s="6144"/>
      <c r="AJ5" s="6144"/>
      <c r="AK5" s="6145"/>
      <c r="AL5" s="3471"/>
      <c r="AM5" s="3471"/>
      <c r="AN5" s="3487"/>
      <c r="AO5" s="6146" t="s">
        <v>4559</v>
      </c>
      <c r="AP5" s="6146"/>
      <c r="AQ5" s="6146"/>
      <c r="AR5" s="6146"/>
      <c r="AS5" s="6146"/>
      <c r="AT5" s="6146"/>
      <c r="AU5" s="6146"/>
      <c r="AV5" s="6146"/>
      <c r="AW5" s="6146"/>
      <c r="AX5" s="6146"/>
      <c r="AY5" s="6146"/>
      <c r="AZ5" s="6146"/>
      <c r="BA5" s="6146"/>
      <c r="BB5" s="6146"/>
      <c r="BC5" s="6146"/>
      <c r="BD5" s="6146"/>
      <c r="BE5" s="6146"/>
      <c r="BF5" s="6146"/>
      <c r="BG5" s="6146"/>
      <c r="BH5" s="6146"/>
    </row>
    <row r="6" spans="1:64" ht="16.75" customHeight="1">
      <c r="A6" s="6138" t="s">
        <v>273</v>
      </c>
      <c r="B6" s="6138"/>
      <c r="C6" s="6139"/>
      <c r="D6" s="3488"/>
      <c r="E6" s="3491"/>
      <c r="F6" s="3492"/>
      <c r="G6" s="3492"/>
      <c r="H6" s="3492"/>
      <c r="I6" s="3492"/>
      <c r="J6" s="3492"/>
      <c r="K6" s="3492"/>
      <c r="L6" s="3492"/>
      <c r="M6" s="3492"/>
      <c r="N6" s="3493"/>
      <c r="O6" s="3494"/>
      <c r="P6" s="3495"/>
      <c r="Q6" s="3495"/>
      <c r="R6" s="3492"/>
      <c r="S6" s="3496"/>
      <c r="T6" s="6138" t="s">
        <v>273</v>
      </c>
      <c r="U6" s="6138"/>
      <c r="V6" s="6139"/>
      <c r="W6" s="3492"/>
      <c r="X6" s="3492"/>
      <c r="Y6" s="3492"/>
      <c r="Z6" s="3497"/>
      <c r="AA6" s="3498"/>
      <c r="AB6" s="3499"/>
      <c r="AC6" s="3499"/>
      <c r="AD6" s="3500"/>
      <c r="AE6" s="3501"/>
      <c r="AF6" s="3502"/>
      <c r="AG6" s="3500"/>
      <c r="AH6" s="3500"/>
      <c r="AI6" s="3500"/>
      <c r="AJ6" s="3500"/>
      <c r="AK6" s="3500"/>
      <c r="AL6" s="6138" t="s">
        <v>273</v>
      </c>
      <c r="AM6" s="6138"/>
      <c r="AN6" s="6139"/>
      <c r="AO6" s="3492"/>
      <c r="AP6" s="3503"/>
      <c r="AQ6" s="3504"/>
      <c r="AR6" s="3505"/>
      <c r="AS6" s="3503"/>
      <c r="AT6" s="3503"/>
      <c r="AU6" s="3504"/>
      <c r="AV6" s="3505"/>
      <c r="AW6" s="3492"/>
      <c r="AX6" s="3503"/>
      <c r="AY6" s="3504"/>
      <c r="AZ6" s="3505"/>
      <c r="BA6" s="3492"/>
      <c r="BB6" s="3503"/>
      <c r="BC6" s="3504"/>
      <c r="BD6" s="3505"/>
      <c r="BE6" s="3492"/>
      <c r="BF6" s="3503"/>
      <c r="BG6" s="3504"/>
      <c r="BH6" s="3505"/>
    </row>
    <row r="7" spans="1:64" ht="16.75" customHeight="1">
      <c r="A7" s="3471"/>
      <c r="B7" s="3506" t="s">
        <v>4560</v>
      </c>
      <c r="C7" s="3507"/>
      <c r="D7" s="3488"/>
      <c r="E7" s="3491"/>
      <c r="F7" s="3492"/>
      <c r="G7" s="3492"/>
      <c r="H7" s="3492"/>
      <c r="I7" s="3492"/>
      <c r="J7" s="3492"/>
      <c r="K7" s="3492"/>
      <c r="L7" s="3492"/>
      <c r="M7" s="3492"/>
      <c r="N7" s="3493"/>
      <c r="O7" s="3494"/>
      <c r="P7" s="3495"/>
      <c r="Q7" s="3495"/>
      <c r="R7" s="3492"/>
      <c r="S7" s="3492"/>
      <c r="T7" s="3471"/>
      <c r="U7" s="3506" t="s">
        <v>4560</v>
      </c>
      <c r="V7" s="3507"/>
      <c r="W7" s="3492"/>
      <c r="X7" s="3492"/>
      <c r="Y7" s="3492"/>
      <c r="Z7" s="3508"/>
      <c r="AA7" s="3493"/>
      <c r="AB7" s="3499"/>
      <c r="AC7" s="3499"/>
      <c r="AD7" s="3499"/>
      <c r="AE7" s="3501"/>
      <c r="AF7" s="3502"/>
      <c r="AG7" s="3499"/>
      <c r="AH7" s="3499"/>
      <c r="AI7" s="3499"/>
      <c r="AJ7" s="3499"/>
      <c r="AK7" s="3499"/>
      <c r="AL7" s="3471"/>
      <c r="AM7" s="3506" t="s">
        <v>4560</v>
      </c>
      <c r="AN7" s="3507"/>
      <c r="AO7" s="3492"/>
      <c r="AP7" s="3503"/>
      <c r="AQ7" s="3504"/>
      <c r="AR7" s="3505"/>
      <c r="AS7" s="3503"/>
      <c r="AT7" s="3503"/>
      <c r="AU7" s="3504"/>
      <c r="AV7" s="3505"/>
      <c r="AW7" s="3492"/>
      <c r="AX7" s="3503"/>
      <c r="AY7" s="3504"/>
      <c r="AZ7" s="3505"/>
      <c r="BA7" s="3492"/>
      <c r="BB7" s="3503"/>
      <c r="BC7" s="3504"/>
      <c r="BD7" s="3505"/>
      <c r="BE7" s="3492"/>
      <c r="BF7" s="3503"/>
      <c r="BG7" s="3504"/>
      <c r="BH7" s="3505"/>
    </row>
    <row r="8" spans="1:64" ht="16.75" customHeight="1">
      <c r="A8" s="3471"/>
      <c r="B8" s="3506"/>
      <c r="C8" s="3509" t="s">
        <v>4561</v>
      </c>
      <c r="D8" s="3488" t="s">
        <v>4562</v>
      </c>
      <c r="E8" s="3510">
        <v>7.2</v>
      </c>
      <c r="F8" s="3511">
        <v>7.6</v>
      </c>
      <c r="G8" s="3512">
        <v>7</v>
      </c>
      <c r="H8" s="3512">
        <v>7.8</v>
      </c>
      <c r="I8" s="3512">
        <v>7.2</v>
      </c>
      <c r="J8" s="3512">
        <v>7.9</v>
      </c>
      <c r="K8" s="3512">
        <v>7.3</v>
      </c>
      <c r="L8" s="3512">
        <v>7.8</v>
      </c>
      <c r="M8" s="3512">
        <v>7.2</v>
      </c>
      <c r="N8" s="3513">
        <v>7.6</v>
      </c>
      <c r="O8" s="3510">
        <v>9.9</v>
      </c>
      <c r="P8" s="3514">
        <v>11</v>
      </c>
      <c r="Q8" s="3515">
        <v>10</v>
      </c>
      <c r="R8" s="3515">
        <v>10</v>
      </c>
      <c r="S8" s="3515">
        <v>10</v>
      </c>
      <c r="T8" s="3471"/>
      <c r="U8" s="3506"/>
      <c r="V8" s="3509" t="s">
        <v>4561</v>
      </c>
      <c r="W8" s="3492">
        <v>0.9</v>
      </c>
      <c r="X8" s="3516">
        <v>0.8</v>
      </c>
      <c r="Y8" s="3516">
        <v>0.9</v>
      </c>
      <c r="Z8" s="3517">
        <v>1.3</v>
      </c>
      <c r="AA8" s="3518">
        <v>0.8</v>
      </c>
      <c r="AB8" s="3519">
        <v>2</v>
      </c>
      <c r="AC8" s="3499">
        <v>3</v>
      </c>
      <c r="AD8" s="3499">
        <v>3</v>
      </c>
      <c r="AE8" s="3499">
        <v>2</v>
      </c>
      <c r="AF8" s="3502">
        <v>2</v>
      </c>
      <c r="AG8" s="3499"/>
      <c r="AH8" s="3499"/>
      <c r="AI8" s="3499"/>
      <c r="AJ8" s="3499"/>
      <c r="AK8" s="3499"/>
      <c r="AL8" s="3471"/>
      <c r="AM8" s="3506"/>
      <c r="AN8" s="3509" t="s">
        <v>4561</v>
      </c>
      <c r="AO8" s="3492">
        <v>6</v>
      </c>
      <c r="AP8" s="3503" t="s">
        <v>4563</v>
      </c>
      <c r="AQ8" s="3504">
        <v>10</v>
      </c>
      <c r="AR8" s="3520">
        <v>2</v>
      </c>
      <c r="AS8" s="3492">
        <v>9.5</v>
      </c>
      <c r="AT8" s="3503" t="s">
        <v>4563</v>
      </c>
      <c r="AU8" s="3504">
        <v>10</v>
      </c>
      <c r="AV8" s="3521">
        <v>2</v>
      </c>
      <c r="AW8" s="3492">
        <v>2.2999999999999998</v>
      </c>
      <c r="AX8" s="3503" t="s">
        <v>4563</v>
      </c>
      <c r="AY8" s="3504">
        <v>10</v>
      </c>
      <c r="AZ8" s="3520">
        <v>3</v>
      </c>
      <c r="BA8" s="3492">
        <v>3.6</v>
      </c>
      <c r="BB8" s="3503" t="s">
        <v>4563</v>
      </c>
      <c r="BC8" s="3504">
        <v>10</v>
      </c>
      <c r="BD8" s="3520">
        <v>2</v>
      </c>
      <c r="BE8" s="3492">
        <v>9</v>
      </c>
      <c r="BF8" s="3503" t="s">
        <v>4563</v>
      </c>
      <c r="BG8" s="3504">
        <v>10</v>
      </c>
      <c r="BH8" s="3520">
        <v>2</v>
      </c>
      <c r="BK8" s="3522"/>
      <c r="BL8" s="3523"/>
    </row>
    <row r="9" spans="1:64" ht="16.75" customHeight="1">
      <c r="A9" s="3471"/>
      <c r="B9" s="3471"/>
      <c r="C9" s="3509" t="s">
        <v>4564</v>
      </c>
      <c r="D9" s="3488" t="s">
        <v>1117</v>
      </c>
      <c r="E9" s="3510">
        <v>7.2</v>
      </c>
      <c r="F9" s="3514">
        <v>7.7</v>
      </c>
      <c r="G9" s="3512">
        <v>7.1</v>
      </c>
      <c r="H9" s="3512">
        <v>7.5</v>
      </c>
      <c r="I9" s="3512">
        <v>7.3</v>
      </c>
      <c r="J9" s="3512">
        <v>7.7</v>
      </c>
      <c r="K9" s="3512">
        <v>7.3</v>
      </c>
      <c r="L9" s="3512">
        <v>7.6</v>
      </c>
      <c r="M9" s="3512">
        <v>7.2</v>
      </c>
      <c r="N9" s="3513">
        <v>7.6</v>
      </c>
      <c r="O9" s="3510">
        <v>10</v>
      </c>
      <c r="P9" s="3514">
        <v>11</v>
      </c>
      <c r="Q9" s="3515">
        <v>10</v>
      </c>
      <c r="R9" s="3515">
        <v>10</v>
      </c>
      <c r="S9" s="3515">
        <v>10</v>
      </c>
      <c r="T9" s="3471"/>
      <c r="U9" s="3471"/>
      <c r="V9" s="3509" t="s">
        <v>4564</v>
      </c>
      <c r="W9" s="3492">
        <v>1.6</v>
      </c>
      <c r="X9" s="3516">
        <v>1.5</v>
      </c>
      <c r="Y9" s="3516">
        <v>2</v>
      </c>
      <c r="Z9" s="3517">
        <v>2.2999999999999998</v>
      </c>
      <c r="AA9" s="3518">
        <v>0.9</v>
      </c>
      <c r="AB9" s="3519">
        <v>3</v>
      </c>
      <c r="AC9" s="3499">
        <v>4</v>
      </c>
      <c r="AD9" s="3499">
        <v>4</v>
      </c>
      <c r="AE9" s="3499">
        <v>3</v>
      </c>
      <c r="AF9" s="3502">
        <v>2</v>
      </c>
      <c r="AG9" s="3499"/>
      <c r="AH9" s="3499"/>
      <c r="AI9" s="3499"/>
      <c r="AJ9" s="3499"/>
      <c r="AK9" s="3499"/>
      <c r="AL9" s="3471"/>
      <c r="AM9" s="3471"/>
      <c r="AN9" s="3509" t="s">
        <v>4564</v>
      </c>
      <c r="AO9" s="3492">
        <v>8.1999999999999993</v>
      </c>
      <c r="AP9" s="3503" t="s">
        <v>4563</v>
      </c>
      <c r="AQ9" s="3504">
        <v>10</v>
      </c>
      <c r="AR9" s="3520">
        <v>3</v>
      </c>
      <c r="AS9" s="3492">
        <v>8.9</v>
      </c>
      <c r="AT9" s="3503" t="s">
        <v>4563</v>
      </c>
      <c r="AU9" s="3504">
        <v>10</v>
      </c>
      <c r="AV9" s="3521">
        <v>3</v>
      </c>
      <c r="AW9" s="3492">
        <v>1.2</v>
      </c>
      <c r="AX9" s="3503" t="s">
        <v>4563</v>
      </c>
      <c r="AY9" s="3504">
        <v>10</v>
      </c>
      <c r="AZ9" s="3520">
        <v>4</v>
      </c>
      <c r="BA9" s="3492">
        <v>6.1</v>
      </c>
      <c r="BB9" s="3503" t="s">
        <v>4563</v>
      </c>
      <c r="BC9" s="3504">
        <v>10</v>
      </c>
      <c r="BD9" s="3520">
        <v>3</v>
      </c>
      <c r="BE9" s="3492">
        <v>3.3</v>
      </c>
      <c r="BF9" s="3503" t="s">
        <v>4563</v>
      </c>
      <c r="BG9" s="3504">
        <v>10</v>
      </c>
      <c r="BH9" s="3520">
        <v>3</v>
      </c>
      <c r="BL9" s="3523"/>
    </row>
    <row r="10" spans="1:64" ht="16.75" customHeight="1">
      <c r="A10" s="3471"/>
      <c r="B10" s="3471"/>
      <c r="C10" s="3509" t="s">
        <v>4565</v>
      </c>
      <c r="D10" s="3488" t="s">
        <v>1119</v>
      </c>
      <c r="E10" s="3510">
        <v>6.8</v>
      </c>
      <c r="F10" s="3514">
        <v>7.4</v>
      </c>
      <c r="G10" s="3512">
        <v>6.9</v>
      </c>
      <c r="H10" s="3512">
        <v>7.2</v>
      </c>
      <c r="I10" s="3512">
        <v>7</v>
      </c>
      <c r="J10" s="3512">
        <v>7.2</v>
      </c>
      <c r="K10" s="3512">
        <v>7</v>
      </c>
      <c r="L10" s="3512">
        <v>7.3</v>
      </c>
      <c r="M10" s="3512">
        <v>6.8</v>
      </c>
      <c r="N10" s="3513">
        <v>7.3</v>
      </c>
      <c r="O10" s="3510">
        <v>9.1999999999999993</v>
      </c>
      <c r="P10" s="3514">
        <v>9.8000000000000007</v>
      </c>
      <c r="Q10" s="3515">
        <v>9</v>
      </c>
      <c r="R10" s="3515">
        <v>9.1</v>
      </c>
      <c r="S10" s="3515">
        <v>9.5</v>
      </c>
      <c r="T10" s="3471"/>
      <c r="U10" s="3471"/>
      <c r="V10" s="3509" t="s">
        <v>4565</v>
      </c>
      <c r="W10" s="3492">
        <v>1</v>
      </c>
      <c r="X10" s="3516">
        <v>1</v>
      </c>
      <c r="Y10" s="3516">
        <v>1.5</v>
      </c>
      <c r="Z10" s="3517">
        <v>1.4</v>
      </c>
      <c r="AA10" s="3518">
        <v>1.2</v>
      </c>
      <c r="AB10" s="3519">
        <v>2</v>
      </c>
      <c r="AC10" s="3499">
        <v>3</v>
      </c>
      <c r="AD10" s="3499">
        <v>2</v>
      </c>
      <c r="AE10" s="3499">
        <v>2</v>
      </c>
      <c r="AF10" s="3502">
        <v>3</v>
      </c>
      <c r="AG10" s="3499"/>
      <c r="AH10" s="3499"/>
      <c r="AI10" s="3499"/>
      <c r="AJ10" s="3499"/>
      <c r="AK10" s="3499"/>
      <c r="AL10" s="3471"/>
      <c r="AM10" s="3471"/>
      <c r="AN10" s="3509" t="s">
        <v>4565</v>
      </c>
      <c r="AO10" s="3492">
        <v>1.2</v>
      </c>
      <c r="AP10" s="3503" t="s">
        <v>4563</v>
      </c>
      <c r="AQ10" s="3504">
        <v>10</v>
      </c>
      <c r="AR10" s="3520">
        <v>3</v>
      </c>
      <c r="AS10" s="3492">
        <v>7.3</v>
      </c>
      <c r="AT10" s="3503" t="s">
        <v>4563</v>
      </c>
      <c r="AU10" s="3504">
        <v>10</v>
      </c>
      <c r="AV10" s="3521">
        <v>3</v>
      </c>
      <c r="AW10" s="3492">
        <v>7</v>
      </c>
      <c r="AX10" s="3503" t="s">
        <v>4563</v>
      </c>
      <c r="AY10" s="3504">
        <v>10</v>
      </c>
      <c r="AZ10" s="3520">
        <v>3</v>
      </c>
      <c r="BA10" s="3492">
        <v>4.3</v>
      </c>
      <c r="BB10" s="3503" t="s">
        <v>4563</v>
      </c>
      <c r="BC10" s="3504">
        <v>10</v>
      </c>
      <c r="BD10" s="3520">
        <v>3</v>
      </c>
      <c r="BE10" s="3492">
        <v>4</v>
      </c>
      <c r="BF10" s="3503" t="s">
        <v>4563</v>
      </c>
      <c r="BG10" s="3504">
        <v>10</v>
      </c>
      <c r="BH10" s="3520">
        <v>3</v>
      </c>
      <c r="BL10" s="3523"/>
    </row>
    <row r="11" spans="1:64" ht="16.75" customHeight="1">
      <c r="A11" s="3471"/>
      <c r="B11" s="3471"/>
      <c r="C11" s="3509" t="s">
        <v>4566</v>
      </c>
      <c r="D11" s="3488" t="s">
        <v>1119</v>
      </c>
      <c r="E11" s="3510">
        <v>6.8</v>
      </c>
      <c r="F11" s="3514">
        <v>7.4</v>
      </c>
      <c r="G11" s="3512">
        <v>6.9</v>
      </c>
      <c r="H11" s="3512">
        <v>7.5</v>
      </c>
      <c r="I11" s="3512">
        <v>7</v>
      </c>
      <c r="J11" s="3512">
        <v>8.1999999999999993</v>
      </c>
      <c r="K11" s="3512">
        <v>7</v>
      </c>
      <c r="L11" s="3512">
        <v>7.3</v>
      </c>
      <c r="M11" s="3512">
        <v>6.9</v>
      </c>
      <c r="N11" s="3513">
        <v>7.7</v>
      </c>
      <c r="O11" s="3510">
        <v>9.1</v>
      </c>
      <c r="P11" s="3514">
        <v>10</v>
      </c>
      <c r="Q11" s="3515">
        <v>9.4</v>
      </c>
      <c r="R11" s="3515">
        <v>9.1</v>
      </c>
      <c r="S11" s="3515">
        <v>9.6</v>
      </c>
      <c r="T11" s="3471"/>
      <c r="U11" s="3471"/>
      <c r="V11" s="3509" t="s">
        <v>4566</v>
      </c>
      <c r="W11" s="3492">
        <v>1.3</v>
      </c>
      <c r="X11" s="3516">
        <v>1.4</v>
      </c>
      <c r="Y11" s="3516">
        <v>1.2</v>
      </c>
      <c r="Z11" s="3517">
        <v>1.3</v>
      </c>
      <c r="AA11" s="3518">
        <v>1.1000000000000001</v>
      </c>
      <c r="AB11" s="3519">
        <v>4</v>
      </c>
      <c r="AC11" s="3499">
        <v>5</v>
      </c>
      <c r="AD11" s="3499">
        <v>5</v>
      </c>
      <c r="AE11" s="3499">
        <v>4</v>
      </c>
      <c r="AF11" s="3502">
        <v>4</v>
      </c>
      <c r="AG11" s="3499"/>
      <c r="AH11" s="3499"/>
      <c r="AI11" s="3499"/>
      <c r="AJ11" s="3499"/>
      <c r="AK11" s="3499"/>
      <c r="AL11" s="3471"/>
      <c r="AM11" s="3471"/>
      <c r="AN11" s="3509" t="s">
        <v>4566</v>
      </c>
      <c r="AO11" s="3492">
        <v>9</v>
      </c>
      <c r="AP11" s="3503" t="s">
        <v>4563</v>
      </c>
      <c r="AQ11" s="3504">
        <v>10</v>
      </c>
      <c r="AR11" s="3520">
        <v>3</v>
      </c>
      <c r="AS11" s="3492">
        <v>6.9</v>
      </c>
      <c r="AT11" s="3503" t="s">
        <v>4563</v>
      </c>
      <c r="AU11" s="3504">
        <v>10</v>
      </c>
      <c r="AV11" s="3521">
        <v>3</v>
      </c>
      <c r="AW11" s="3492">
        <v>7.4</v>
      </c>
      <c r="AX11" s="3503" t="s">
        <v>4563</v>
      </c>
      <c r="AY11" s="3504">
        <v>10</v>
      </c>
      <c r="AZ11" s="3520">
        <v>3</v>
      </c>
      <c r="BA11" s="3492">
        <v>4.9000000000000004</v>
      </c>
      <c r="BB11" s="3503" t="s">
        <v>4563</v>
      </c>
      <c r="BC11" s="3504">
        <v>10</v>
      </c>
      <c r="BD11" s="3520">
        <v>3</v>
      </c>
      <c r="BE11" s="3492">
        <v>3.8</v>
      </c>
      <c r="BF11" s="3503" t="s">
        <v>4563</v>
      </c>
      <c r="BG11" s="3504">
        <v>10</v>
      </c>
      <c r="BH11" s="3520">
        <v>3</v>
      </c>
      <c r="BL11" s="3523"/>
    </row>
    <row r="12" spans="1:64" ht="16.75" customHeight="1">
      <c r="A12" s="3471"/>
      <c r="B12" s="3471"/>
      <c r="C12" s="3509" t="s">
        <v>4567</v>
      </c>
      <c r="D12" s="3488" t="s">
        <v>1119</v>
      </c>
      <c r="E12" s="3510">
        <v>6.8</v>
      </c>
      <c r="F12" s="3514">
        <v>8.6</v>
      </c>
      <c r="G12" s="3512">
        <v>6.9</v>
      </c>
      <c r="H12" s="3512">
        <v>8.9</v>
      </c>
      <c r="I12" s="3512">
        <v>7</v>
      </c>
      <c r="J12" s="3512">
        <v>8.8000000000000007</v>
      </c>
      <c r="K12" s="3512">
        <v>7</v>
      </c>
      <c r="L12" s="3512">
        <v>7.9</v>
      </c>
      <c r="M12" s="3512">
        <v>7</v>
      </c>
      <c r="N12" s="3513">
        <v>7.5</v>
      </c>
      <c r="O12" s="3510">
        <v>9.6</v>
      </c>
      <c r="P12" s="3514">
        <v>11</v>
      </c>
      <c r="Q12" s="3515">
        <v>10</v>
      </c>
      <c r="R12" s="3515">
        <v>9.4</v>
      </c>
      <c r="S12" s="3515">
        <v>9.4</v>
      </c>
      <c r="T12" s="3471"/>
      <c r="U12" s="3471"/>
      <c r="V12" s="3509" t="s">
        <v>4567</v>
      </c>
      <c r="W12" s="3492">
        <v>1.5</v>
      </c>
      <c r="X12" s="3516">
        <v>2</v>
      </c>
      <c r="Y12" s="3516">
        <v>1.6</v>
      </c>
      <c r="Z12" s="3517">
        <v>1.6</v>
      </c>
      <c r="AA12" s="3518">
        <v>1.1000000000000001</v>
      </c>
      <c r="AB12" s="3519">
        <v>5</v>
      </c>
      <c r="AC12" s="3499">
        <v>6</v>
      </c>
      <c r="AD12" s="3499">
        <v>5</v>
      </c>
      <c r="AE12" s="3499">
        <v>4</v>
      </c>
      <c r="AF12" s="3502">
        <v>3</v>
      </c>
      <c r="AG12" s="3499"/>
      <c r="AH12" s="3499"/>
      <c r="AI12" s="3499"/>
      <c r="AJ12" s="3499"/>
      <c r="AK12" s="3499"/>
      <c r="AL12" s="3471"/>
      <c r="AM12" s="3471"/>
      <c r="AN12" s="3509" t="s">
        <v>4567</v>
      </c>
      <c r="AO12" s="3492">
        <v>7</v>
      </c>
      <c r="AP12" s="3503" t="s">
        <v>4563</v>
      </c>
      <c r="AQ12" s="3504">
        <v>10</v>
      </c>
      <c r="AR12" s="3520">
        <v>3</v>
      </c>
      <c r="AS12" s="3492">
        <v>8.3000000000000007</v>
      </c>
      <c r="AT12" s="3503" t="s">
        <v>4563</v>
      </c>
      <c r="AU12" s="3504">
        <v>10</v>
      </c>
      <c r="AV12" s="3521">
        <v>3</v>
      </c>
      <c r="AW12" s="3492">
        <v>5.5</v>
      </c>
      <c r="AX12" s="3503" t="s">
        <v>4563</v>
      </c>
      <c r="AY12" s="3504">
        <v>10</v>
      </c>
      <c r="AZ12" s="3520">
        <v>3</v>
      </c>
      <c r="BA12" s="3492">
        <v>2.2000000000000002</v>
      </c>
      <c r="BB12" s="3503" t="s">
        <v>4563</v>
      </c>
      <c r="BC12" s="3504">
        <v>10</v>
      </c>
      <c r="BD12" s="3520">
        <v>3</v>
      </c>
      <c r="BE12" s="3492">
        <v>7.4</v>
      </c>
      <c r="BF12" s="3503" t="s">
        <v>4563</v>
      </c>
      <c r="BG12" s="3504">
        <v>10</v>
      </c>
      <c r="BH12" s="3520">
        <v>3</v>
      </c>
      <c r="BL12" s="3523"/>
    </row>
    <row r="13" spans="1:64" ht="16.75" customHeight="1">
      <c r="A13" s="3471"/>
      <c r="B13" s="3506" t="s">
        <v>4568</v>
      </c>
      <c r="C13" s="3507"/>
      <c r="D13" s="3488"/>
      <c r="E13" s="3510"/>
      <c r="F13" s="3514"/>
      <c r="G13" s="3524"/>
      <c r="H13" s="3524"/>
      <c r="I13" s="3524"/>
      <c r="J13" s="3524"/>
      <c r="K13" s="3524"/>
      <c r="L13" s="3524"/>
      <c r="M13" s="3524"/>
      <c r="N13" s="3525"/>
      <c r="O13" s="3510"/>
      <c r="P13" s="3514"/>
      <c r="Q13" s="3514"/>
      <c r="R13" s="3514"/>
      <c r="S13" s="3514"/>
      <c r="T13" s="3471"/>
      <c r="U13" s="3506" t="s">
        <v>4568</v>
      </c>
      <c r="V13" s="3507"/>
      <c r="W13" s="3492"/>
      <c r="X13" s="3492"/>
      <c r="Y13" s="3492"/>
      <c r="Z13" s="3508"/>
      <c r="AA13" s="3493"/>
      <c r="AB13" s="3519"/>
      <c r="AC13" s="3499"/>
      <c r="AD13" s="3499"/>
      <c r="AE13" s="3499"/>
      <c r="AF13" s="3502"/>
      <c r="AG13" s="3499"/>
      <c r="AH13" s="3499"/>
      <c r="AI13" s="3499"/>
      <c r="AJ13" s="3499"/>
      <c r="AK13" s="3499"/>
      <c r="AL13" s="3471"/>
      <c r="AM13" s="3506" t="s">
        <v>4568</v>
      </c>
      <c r="AN13" s="3507"/>
      <c r="AO13" s="3492"/>
      <c r="AP13" s="3503"/>
      <c r="AQ13" s="3504"/>
      <c r="AR13" s="3520"/>
      <c r="AS13" s="3492"/>
      <c r="AT13" s="3503"/>
      <c r="AU13" s="3504"/>
      <c r="AV13" s="3526"/>
      <c r="AW13" s="3492"/>
      <c r="AX13" s="3503"/>
      <c r="AY13" s="3504"/>
      <c r="AZ13" s="3505"/>
      <c r="BA13" s="3492"/>
      <c r="BB13" s="3503"/>
      <c r="BC13" s="3504"/>
      <c r="BD13" s="3505"/>
      <c r="BE13" s="3492"/>
      <c r="BF13" s="3503"/>
      <c r="BG13" s="3504"/>
      <c r="BH13" s="3505"/>
      <c r="BL13" s="3523"/>
    </row>
    <row r="14" spans="1:64" ht="16.75" customHeight="1">
      <c r="A14" s="3471"/>
      <c r="B14" s="3471"/>
      <c r="C14" s="3509" t="s">
        <v>4569</v>
      </c>
      <c r="D14" s="3488" t="s">
        <v>1121</v>
      </c>
      <c r="E14" s="3510">
        <v>6.9</v>
      </c>
      <c r="F14" s="3514">
        <v>7.3</v>
      </c>
      <c r="G14" s="3512">
        <v>6.7</v>
      </c>
      <c r="H14" s="3512">
        <v>7.4</v>
      </c>
      <c r="I14" s="3512">
        <v>7</v>
      </c>
      <c r="J14" s="3512">
        <v>7.3</v>
      </c>
      <c r="K14" s="3512">
        <v>7.1</v>
      </c>
      <c r="L14" s="3512">
        <v>7.3</v>
      </c>
      <c r="M14" s="3512">
        <v>6.8</v>
      </c>
      <c r="N14" s="3513">
        <v>7.6</v>
      </c>
      <c r="O14" s="3510">
        <v>8.3000000000000007</v>
      </c>
      <c r="P14" s="3514">
        <v>8.3000000000000007</v>
      </c>
      <c r="Q14" s="3515">
        <v>9</v>
      </c>
      <c r="R14" s="3515">
        <v>9.1</v>
      </c>
      <c r="S14" s="3515">
        <v>8.9</v>
      </c>
      <c r="T14" s="3471"/>
      <c r="U14" s="3471"/>
      <c r="V14" s="3509" t="s">
        <v>4569</v>
      </c>
      <c r="W14" s="3492">
        <v>1.3</v>
      </c>
      <c r="X14" s="3516">
        <v>1.5</v>
      </c>
      <c r="Y14" s="3516">
        <v>1</v>
      </c>
      <c r="Z14" s="3517">
        <v>1.2</v>
      </c>
      <c r="AA14" s="3518">
        <v>1</v>
      </c>
      <c r="AB14" s="3519">
        <v>6</v>
      </c>
      <c r="AC14" s="3499">
        <v>6</v>
      </c>
      <c r="AD14" s="3499">
        <v>5</v>
      </c>
      <c r="AE14" s="3499">
        <v>7</v>
      </c>
      <c r="AF14" s="3502">
        <v>5</v>
      </c>
      <c r="AG14" s="3499"/>
      <c r="AH14" s="3499"/>
      <c r="AI14" s="3499"/>
      <c r="AJ14" s="3499"/>
      <c r="AK14" s="3499"/>
      <c r="AL14" s="3471"/>
      <c r="AM14" s="3471"/>
      <c r="AN14" s="3509" t="s">
        <v>4569</v>
      </c>
      <c r="AO14" s="3492">
        <v>1.7</v>
      </c>
      <c r="AP14" s="3503" t="s">
        <v>4563</v>
      </c>
      <c r="AQ14" s="3504">
        <v>10</v>
      </c>
      <c r="AR14" s="3520">
        <v>4</v>
      </c>
      <c r="AS14" s="3492">
        <v>1.7</v>
      </c>
      <c r="AT14" s="3503" t="s">
        <v>4563</v>
      </c>
      <c r="AU14" s="3504">
        <v>10</v>
      </c>
      <c r="AV14" s="3521">
        <v>4</v>
      </c>
      <c r="AW14" s="3492">
        <v>1.1000000000000001</v>
      </c>
      <c r="AX14" s="3503" t="s">
        <v>4563</v>
      </c>
      <c r="AY14" s="3504">
        <v>10</v>
      </c>
      <c r="AZ14" s="3520">
        <v>4</v>
      </c>
      <c r="BA14" s="3492">
        <v>1.1000000000000001</v>
      </c>
      <c r="BB14" s="3503" t="s">
        <v>4563</v>
      </c>
      <c r="BC14" s="3504">
        <v>10</v>
      </c>
      <c r="BD14" s="3520">
        <v>4</v>
      </c>
      <c r="BE14" s="3492">
        <v>1.3</v>
      </c>
      <c r="BF14" s="3503" t="s">
        <v>4563</v>
      </c>
      <c r="BG14" s="3504">
        <v>10</v>
      </c>
      <c r="BH14" s="3520">
        <v>4</v>
      </c>
      <c r="BL14" s="3523"/>
    </row>
    <row r="15" spans="1:64" ht="16.75" customHeight="1">
      <c r="A15" s="3471"/>
      <c r="B15" s="3471"/>
      <c r="C15" s="3509" t="s">
        <v>4570</v>
      </c>
      <c r="D15" s="3488" t="s">
        <v>1121</v>
      </c>
      <c r="E15" s="3510">
        <v>6.7</v>
      </c>
      <c r="F15" s="3514">
        <v>7.2</v>
      </c>
      <c r="G15" s="3512">
        <v>6.8</v>
      </c>
      <c r="H15" s="3512">
        <v>7.3</v>
      </c>
      <c r="I15" s="3512">
        <v>6.9</v>
      </c>
      <c r="J15" s="3512">
        <v>7.4</v>
      </c>
      <c r="K15" s="3512">
        <v>7</v>
      </c>
      <c r="L15" s="3512">
        <v>7.3</v>
      </c>
      <c r="M15" s="3512">
        <v>7</v>
      </c>
      <c r="N15" s="3513">
        <v>7.4</v>
      </c>
      <c r="O15" s="3510">
        <v>7.1</v>
      </c>
      <c r="P15" s="3514">
        <v>8.1</v>
      </c>
      <c r="Q15" s="3515">
        <v>8.4</v>
      </c>
      <c r="R15" s="3515">
        <v>8</v>
      </c>
      <c r="S15" s="3515">
        <v>8.1</v>
      </c>
      <c r="T15" s="3471"/>
      <c r="U15" s="3471"/>
      <c r="V15" s="3509" t="s">
        <v>4570</v>
      </c>
      <c r="W15" s="3492">
        <v>1.4</v>
      </c>
      <c r="X15" s="3516">
        <v>1.3</v>
      </c>
      <c r="Y15" s="3516">
        <v>0.9</v>
      </c>
      <c r="Z15" s="3517">
        <v>1.3</v>
      </c>
      <c r="AA15" s="3518">
        <v>1.1000000000000001</v>
      </c>
      <c r="AB15" s="3519">
        <v>9</v>
      </c>
      <c r="AC15" s="3499">
        <v>8</v>
      </c>
      <c r="AD15" s="3499">
        <v>8</v>
      </c>
      <c r="AE15" s="3499">
        <v>9</v>
      </c>
      <c r="AF15" s="3502">
        <v>8</v>
      </c>
      <c r="AG15" s="3499"/>
      <c r="AH15" s="3499"/>
      <c r="AI15" s="3499"/>
      <c r="AJ15" s="3499"/>
      <c r="AK15" s="3499"/>
      <c r="AL15" s="3471"/>
      <c r="AM15" s="3471"/>
      <c r="AN15" s="3509" t="s">
        <v>4570</v>
      </c>
      <c r="AO15" s="3492">
        <v>1.7</v>
      </c>
      <c r="AP15" s="3503" t="s">
        <v>4563</v>
      </c>
      <c r="AQ15" s="3504">
        <v>10</v>
      </c>
      <c r="AR15" s="3520">
        <v>3</v>
      </c>
      <c r="AS15" s="3492">
        <v>1.6</v>
      </c>
      <c r="AT15" s="3503" t="s">
        <v>4563</v>
      </c>
      <c r="AU15" s="3504">
        <v>10</v>
      </c>
      <c r="AV15" s="3521">
        <v>4</v>
      </c>
      <c r="AW15" s="3492">
        <v>1.1000000000000001</v>
      </c>
      <c r="AX15" s="3503" t="s">
        <v>4563</v>
      </c>
      <c r="AY15" s="3504">
        <v>10</v>
      </c>
      <c r="AZ15" s="3520">
        <v>4</v>
      </c>
      <c r="BA15" s="3492">
        <v>8.4</v>
      </c>
      <c r="BB15" s="3503" t="s">
        <v>4563</v>
      </c>
      <c r="BC15" s="3504">
        <v>10</v>
      </c>
      <c r="BD15" s="3520">
        <v>3</v>
      </c>
      <c r="BE15" s="3492">
        <v>1.3</v>
      </c>
      <c r="BF15" s="3503" t="s">
        <v>4563</v>
      </c>
      <c r="BG15" s="3504">
        <v>10</v>
      </c>
      <c r="BH15" s="3520">
        <v>4</v>
      </c>
      <c r="BL15" s="3523"/>
    </row>
    <row r="16" spans="1:64" ht="16.75" customHeight="1">
      <c r="A16" s="3471"/>
      <c r="B16" s="3506" t="s">
        <v>4571</v>
      </c>
      <c r="C16" s="3507"/>
      <c r="D16" s="3488"/>
      <c r="E16" s="3510"/>
      <c r="F16" s="3514"/>
      <c r="G16" s="3524"/>
      <c r="H16" s="3524"/>
      <c r="I16" s="3524"/>
      <c r="J16" s="3524"/>
      <c r="K16" s="3524"/>
      <c r="L16" s="3524"/>
      <c r="M16" s="3524"/>
      <c r="N16" s="3525"/>
      <c r="O16" s="3510"/>
      <c r="P16" s="3514"/>
      <c r="Q16" s="3514"/>
      <c r="R16" s="3514"/>
      <c r="S16" s="3514"/>
      <c r="T16" s="3471"/>
      <c r="U16" s="3506" t="s">
        <v>4571</v>
      </c>
      <c r="V16" s="3507"/>
      <c r="W16" s="3527"/>
      <c r="X16" s="3527"/>
      <c r="Y16" s="3527"/>
      <c r="Z16" s="3528"/>
      <c r="AA16" s="3529"/>
      <c r="AB16" s="3519"/>
      <c r="AC16" s="3499"/>
      <c r="AD16" s="3499"/>
      <c r="AE16" s="3499"/>
      <c r="AF16" s="3502"/>
      <c r="AG16" s="3499"/>
      <c r="AH16" s="3499"/>
      <c r="AI16" s="3499"/>
      <c r="AJ16" s="3499"/>
      <c r="AK16" s="3499"/>
      <c r="AL16" s="3471"/>
      <c r="AM16" s="3506" t="s">
        <v>4571</v>
      </c>
      <c r="AN16" s="3507"/>
      <c r="AO16" s="3492"/>
      <c r="AP16" s="3503"/>
      <c r="AQ16" s="3504"/>
      <c r="AR16" s="3520"/>
      <c r="AS16" s="3492"/>
      <c r="AT16" s="3503"/>
      <c r="AU16" s="3504"/>
      <c r="AV16" s="3526"/>
      <c r="AW16" s="3492"/>
      <c r="AX16" s="3503"/>
      <c r="AY16" s="3504"/>
      <c r="AZ16" s="3505"/>
      <c r="BA16" s="3492"/>
      <c r="BB16" s="3503"/>
      <c r="BC16" s="3504"/>
      <c r="BD16" s="3505"/>
      <c r="BE16" s="3492"/>
      <c r="BF16" s="3503"/>
      <c r="BG16" s="3504"/>
      <c r="BH16" s="3505"/>
      <c r="BL16" s="3523"/>
    </row>
    <row r="17" spans="1:64" ht="16.75" customHeight="1">
      <c r="A17" s="3471"/>
      <c r="B17" s="3471"/>
      <c r="C17" s="3509" t="s">
        <v>4572</v>
      </c>
      <c r="D17" s="3488" t="s">
        <v>1119</v>
      </c>
      <c r="E17" s="3510">
        <v>7.2</v>
      </c>
      <c r="F17" s="3514">
        <v>8.5</v>
      </c>
      <c r="G17" s="3512">
        <v>7.3</v>
      </c>
      <c r="H17" s="3512">
        <v>8.6</v>
      </c>
      <c r="I17" s="3512">
        <v>7.7</v>
      </c>
      <c r="J17" s="3512">
        <v>8.8000000000000007</v>
      </c>
      <c r="K17" s="3512">
        <v>7.3</v>
      </c>
      <c r="L17" s="3512">
        <v>8.9</v>
      </c>
      <c r="M17" s="3512">
        <v>7.2</v>
      </c>
      <c r="N17" s="3513">
        <v>9.1</v>
      </c>
      <c r="O17" s="3510">
        <v>9.3000000000000007</v>
      </c>
      <c r="P17" s="3514">
        <v>10</v>
      </c>
      <c r="Q17" s="3515">
        <v>10</v>
      </c>
      <c r="R17" s="3515">
        <v>9.9</v>
      </c>
      <c r="S17" s="3515">
        <v>9.9</v>
      </c>
      <c r="T17" s="3471"/>
      <c r="U17" s="3471"/>
      <c r="V17" s="3509" t="s">
        <v>4572</v>
      </c>
      <c r="W17" s="3530">
        <v>3.4</v>
      </c>
      <c r="X17" s="3516">
        <v>4.9000000000000004</v>
      </c>
      <c r="Y17" s="3516">
        <v>4.3</v>
      </c>
      <c r="Z17" s="3517">
        <v>4.5</v>
      </c>
      <c r="AA17" s="3518">
        <v>4.3</v>
      </c>
      <c r="AB17" s="3519">
        <v>5</v>
      </c>
      <c r="AC17" s="3499">
        <v>8</v>
      </c>
      <c r="AD17" s="3499">
        <v>10</v>
      </c>
      <c r="AE17" s="3499">
        <v>12</v>
      </c>
      <c r="AF17" s="3502">
        <v>12</v>
      </c>
      <c r="AG17" s="3499"/>
      <c r="AH17" s="3499"/>
      <c r="AI17" s="3499"/>
      <c r="AJ17" s="3499"/>
      <c r="AK17" s="3499"/>
      <c r="AL17" s="3471"/>
      <c r="AM17" s="3471"/>
      <c r="AN17" s="3509" t="s">
        <v>4572</v>
      </c>
      <c r="AO17" s="3492">
        <v>2.8</v>
      </c>
      <c r="AP17" s="3503" t="s">
        <v>4563</v>
      </c>
      <c r="AQ17" s="3504">
        <v>10</v>
      </c>
      <c r="AR17" s="3520">
        <v>3</v>
      </c>
      <c r="AS17" s="3492">
        <v>1.8</v>
      </c>
      <c r="AT17" s="3503" t="s">
        <v>4563</v>
      </c>
      <c r="AU17" s="3504">
        <v>10</v>
      </c>
      <c r="AV17" s="3521">
        <v>3</v>
      </c>
      <c r="AW17" s="3492">
        <v>1.9</v>
      </c>
      <c r="AX17" s="3503" t="s">
        <v>4563</v>
      </c>
      <c r="AY17" s="3504">
        <v>10</v>
      </c>
      <c r="AZ17" s="3520">
        <v>3</v>
      </c>
      <c r="BA17" s="3492">
        <v>8</v>
      </c>
      <c r="BB17" s="3503" t="s">
        <v>4563</v>
      </c>
      <c r="BC17" s="3504">
        <v>10</v>
      </c>
      <c r="BD17" s="3520">
        <v>2</v>
      </c>
      <c r="BE17" s="3492">
        <v>1.2</v>
      </c>
      <c r="BF17" s="3503" t="s">
        <v>4563</v>
      </c>
      <c r="BG17" s="3504">
        <v>10</v>
      </c>
      <c r="BH17" s="3520">
        <v>3</v>
      </c>
      <c r="BL17" s="3523"/>
    </row>
    <row r="18" spans="1:64" ht="16.75" customHeight="1">
      <c r="A18" s="6138" t="s">
        <v>4573</v>
      </c>
      <c r="B18" s="6138"/>
      <c r="C18" s="6139"/>
      <c r="D18" s="3488"/>
      <c r="E18" s="3510"/>
      <c r="F18" s="3514"/>
      <c r="G18" s="3524"/>
      <c r="H18" s="3524"/>
      <c r="I18" s="3524"/>
      <c r="J18" s="3524"/>
      <c r="K18" s="3524"/>
      <c r="L18" s="3524"/>
      <c r="M18" s="3524"/>
      <c r="N18" s="3525"/>
      <c r="O18" s="3510"/>
      <c r="P18" s="3514"/>
      <c r="Q18" s="3514"/>
      <c r="R18" s="3514"/>
      <c r="S18" s="3514"/>
      <c r="T18" s="6138" t="s">
        <v>4573</v>
      </c>
      <c r="U18" s="6138"/>
      <c r="V18" s="6139"/>
      <c r="W18" s="3531"/>
      <c r="X18" s="3531"/>
      <c r="Y18" s="3531"/>
      <c r="Z18" s="3532"/>
      <c r="AA18" s="3533"/>
      <c r="AB18" s="3519"/>
      <c r="AC18" s="3499"/>
      <c r="AD18" s="3499"/>
      <c r="AE18" s="3499"/>
      <c r="AF18" s="3502"/>
      <c r="AG18" s="3499"/>
      <c r="AH18" s="3499"/>
      <c r="AI18" s="3499"/>
      <c r="AJ18" s="3499"/>
      <c r="AK18" s="3499"/>
      <c r="AL18" s="6138" t="s">
        <v>4573</v>
      </c>
      <c r="AM18" s="6138"/>
      <c r="AN18" s="6139"/>
      <c r="AO18" s="3492"/>
      <c r="AP18" s="3503"/>
      <c r="AQ18" s="3504"/>
      <c r="AR18" s="3520"/>
      <c r="AS18" s="3492"/>
      <c r="AT18" s="3503"/>
      <c r="AU18" s="3504"/>
      <c r="AV18" s="3526"/>
      <c r="AW18" s="3492"/>
      <c r="AX18" s="3503"/>
      <c r="AY18" s="3504"/>
      <c r="AZ18" s="3505"/>
      <c r="BA18" s="3492"/>
      <c r="BB18" s="3503"/>
      <c r="BC18" s="3504"/>
      <c r="BD18" s="3505"/>
      <c r="BE18" s="3492"/>
      <c r="BF18" s="3503"/>
      <c r="BG18" s="3504"/>
      <c r="BH18" s="3505"/>
      <c r="BL18" s="3523"/>
    </row>
    <row r="19" spans="1:64" ht="16.75" customHeight="1">
      <c r="A19" s="3506"/>
      <c r="B19" s="3506" t="s">
        <v>4560</v>
      </c>
      <c r="C19" s="3507"/>
      <c r="D19" s="3488"/>
      <c r="E19" s="3510"/>
      <c r="F19" s="3514"/>
      <c r="G19" s="3524"/>
      <c r="H19" s="3524"/>
      <c r="I19" s="3524"/>
      <c r="J19" s="3524"/>
      <c r="K19" s="3524"/>
      <c r="L19" s="3524"/>
      <c r="M19" s="3524"/>
      <c r="N19" s="3525"/>
      <c r="O19" s="3510"/>
      <c r="P19" s="3514"/>
      <c r="Q19" s="3514"/>
      <c r="R19" s="3514"/>
      <c r="S19" s="3514"/>
      <c r="T19" s="3506"/>
      <c r="U19" s="3506" t="s">
        <v>4560</v>
      </c>
      <c r="V19" s="3507"/>
      <c r="W19" s="3530"/>
      <c r="X19" s="3530"/>
      <c r="Y19" s="3530"/>
      <c r="Z19" s="3534"/>
      <c r="AA19" s="3535"/>
      <c r="AB19" s="3519"/>
      <c r="AC19" s="3499"/>
      <c r="AD19" s="3499"/>
      <c r="AE19" s="3499"/>
      <c r="AF19" s="3502"/>
      <c r="AG19" s="3499"/>
      <c r="AH19" s="3499"/>
      <c r="AI19" s="3499"/>
      <c r="AJ19" s="3499"/>
      <c r="AK19" s="3499"/>
      <c r="AL19" s="3506"/>
      <c r="AM19" s="3506" t="s">
        <v>4560</v>
      </c>
      <c r="AN19" s="3507"/>
      <c r="AO19" s="3492"/>
      <c r="AP19" s="3503"/>
      <c r="AQ19" s="3504"/>
      <c r="AR19" s="3520"/>
      <c r="AS19" s="3492"/>
      <c r="AT19" s="3503"/>
      <c r="AU19" s="3504"/>
      <c r="AV19" s="3526"/>
      <c r="AW19" s="3492"/>
      <c r="AX19" s="3503"/>
      <c r="AY19" s="3504"/>
      <c r="AZ19" s="3505"/>
      <c r="BA19" s="3492"/>
      <c r="BB19" s="3503"/>
      <c r="BC19" s="3504"/>
      <c r="BD19" s="3505"/>
      <c r="BE19" s="3492"/>
      <c r="BF19" s="3503"/>
      <c r="BG19" s="3504"/>
      <c r="BH19" s="3505"/>
      <c r="BL19" s="3523"/>
    </row>
    <row r="20" spans="1:64" ht="16.75" customHeight="1">
      <c r="A20" s="3471"/>
      <c r="B20" s="3471"/>
      <c r="C20" s="3509" t="s">
        <v>4574</v>
      </c>
      <c r="D20" s="3488" t="s">
        <v>1117</v>
      </c>
      <c r="E20" s="3510">
        <v>7</v>
      </c>
      <c r="F20" s="3514">
        <v>9.4</v>
      </c>
      <c r="G20" s="3512">
        <v>6.8</v>
      </c>
      <c r="H20" s="3512">
        <v>9.4</v>
      </c>
      <c r="I20" s="3512">
        <v>7.1</v>
      </c>
      <c r="J20" s="3512">
        <v>9.3000000000000007</v>
      </c>
      <c r="K20" s="3512">
        <v>7.1</v>
      </c>
      <c r="L20" s="3512">
        <v>7.9</v>
      </c>
      <c r="M20" s="3512">
        <v>7</v>
      </c>
      <c r="N20" s="3513">
        <v>9.1999999999999993</v>
      </c>
      <c r="O20" s="3510">
        <v>10</v>
      </c>
      <c r="P20" s="3514">
        <v>10</v>
      </c>
      <c r="Q20" s="3515">
        <v>10</v>
      </c>
      <c r="R20" s="3515">
        <v>10</v>
      </c>
      <c r="S20" s="3515">
        <v>11</v>
      </c>
      <c r="T20" s="3471"/>
      <c r="U20" s="3471"/>
      <c r="V20" s="3509" t="s">
        <v>4574</v>
      </c>
      <c r="W20" s="3530">
        <v>5.5</v>
      </c>
      <c r="X20" s="3530">
        <v>5.4</v>
      </c>
      <c r="Y20" s="3516">
        <v>5.2</v>
      </c>
      <c r="Z20" s="3534">
        <v>5.9</v>
      </c>
      <c r="AA20" s="3535">
        <v>5.4</v>
      </c>
      <c r="AB20" s="3519">
        <v>12</v>
      </c>
      <c r="AC20" s="3499">
        <v>11</v>
      </c>
      <c r="AD20" s="3499">
        <v>10</v>
      </c>
      <c r="AE20" s="3499">
        <v>12</v>
      </c>
      <c r="AF20" s="3502">
        <v>12</v>
      </c>
      <c r="AG20" s="3499"/>
      <c r="AH20" s="3499"/>
      <c r="AI20" s="3499"/>
      <c r="AJ20" s="3499"/>
      <c r="AK20" s="3499"/>
      <c r="AL20" s="3471"/>
      <c r="AM20" s="3471"/>
      <c r="AN20" s="3509" t="s">
        <v>4574</v>
      </c>
      <c r="AO20" s="3492">
        <v>1.5</v>
      </c>
      <c r="AP20" s="3503" t="s">
        <v>4563</v>
      </c>
      <c r="AQ20" s="3504">
        <v>10</v>
      </c>
      <c r="AR20" s="3520">
        <v>2</v>
      </c>
      <c r="AS20" s="3492">
        <v>3.7</v>
      </c>
      <c r="AT20" s="3503" t="s">
        <v>4563</v>
      </c>
      <c r="AU20" s="3504">
        <v>10</v>
      </c>
      <c r="AV20" s="3521">
        <v>3</v>
      </c>
      <c r="AW20" s="3492">
        <v>4.7</v>
      </c>
      <c r="AX20" s="3503" t="s">
        <v>4563</v>
      </c>
      <c r="AY20" s="3504">
        <v>10</v>
      </c>
      <c r="AZ20" s="3520">
        <v>2</v>
      </c>
      <c r="BA20" s="3492">
        <v>7.6</v>
      </c>
      <c r="BB20" s="3503" t="s">
        <v>4563</v>
      </c>
      <c r="BC20" s="3504">
        <v>10</v>
      </c>
      <c r="BD20" s="3520">
        <v>2</v>
      </c>
      <c r="BE20" s="3492">
        <v>5.4</v>
      </c>
      <c r="BF20" s="3503" t="s">
        <v>4563</v>
      </c>
      <c r="BG20" s="3504">
        <v>10</v>
      </c>
      <c r="BH20" s="3520">
        <v>2</v>
      </c>
      <c r="BL20" s="3523"/>
    </row>
    <row r="21" spans="1:64" ht="16.75" customHeight="1">
      <c r="A21" s="3471"/>
      <c r="B21" s="3471" t="s">
        <v>4575</v>
      </c>
      <c r="C21" s="3487"/>
      <c r="D21" s="3488"/>
      <c r="E21" s="3510"/>
      <c r="F21" s="3514"/>
      <c r="G21" s="3524"/>
      <c r="H21" s="3524"/>
      <c r="I21" s="3524"/>
      <c r="J21" s="3524"/>
      <c r="K21" s="3524"/>
      <c r="L21" s="3524"/>
      <c r="M21" s="3524"/>
      <c r="N21" s="3525"/>
      <c r="O21" s="3510"/>
      <c r="P21" s="3514"/>
      <c r="Q21" s="3514"/>
      <c r="R21" s="3514"/>
      <c r="S21" s="3514"/>
      <c r="T21" s="3471"/>
      <c r="U21" s="3471" t="s">
        <v>4575</v>
      </c>
      <c r="V21" s="3487"/>
      <c r="W21" s="3530"/>
      <c r="X21" s="3530"/>
      <c r="Y21" s="3530"/>
      <c r="Z21" s="3534"/>
      <c r="AA21" s="3535"/>
      <c r="AB21" s="3519"/>
      <c r="AC21" s="3499"/>
      <c r="AD21" s="3499"/>
      <c r="AE21" s="3499"/>
      <c r="AF21" s="3502"/>
      <c r="AG21" s="3499"/>
      <c r="AH21" s="3499"/>
      <c r="AI21" s="3499"/>
      <c r="AJ21" s="3499"/>
      <c r="AK21" s="3499"/>
      <c r="AL21" s="3471"/>
      <c r="AM21" s="3471" t="s">
        <v>4575</v>
      </c>
      <c r="AN21" s="3487"/>
      <c r="AO21" s="3492"/>
      <c r="AP21" s="3503"/>
      <c r="AQ21" s="3504"/>
      <c r="AR21" s="3520"/>
      <c r="AS21" s="3492"/>
      <c r="AT21" s="3503"/>
      <c r="AU21" s="3504"/>
      <c r="AV21" s="3526"/>
      <c r="AW21" s="3492"/>
      <c r="AX21" s="3503"/>
      <c r="AY21" s="3504"/>
      <c r="AZ21" s="3505"/>
      <c r="BA21" s="3492"/>
      <c r="BB21" s="3503"/>
      <c r="BC21" s="3504"/>
      <c r="BD21" s="3505"/>
      <c r="BE21" s="3492"/>
      <c r="BF21" s="3503"/>
      <c r="BG21" s="3504"/>
      <c r="BH21" s="3505"/>
      <c r="BL21" s="3523"/>
    </row>
    <row r="22" spans="1:64" ht="16.75" customHeight="1">
      <c r="A22" s="3471"/>
      <c r="B22" s="3471"/>
      <c r="C22" s="3509" t="s">
        <v>4576</v>
      </c>
      <c r="D22" s="3488" t="s">
        <v>1117</v>
      </c>
      <c r="E22" s="3510">
        <v>7</v>
      </c>
      <c r="F22" s="3514">
        <v>9.5</v>
      </c>
      <c r="G22" s="3512">
        <v>6.9</v>
      </c>
      <c r="H22" s="3512">
        <v>9.4</v>
      </c>
      <c r="I22" s="3512">
        <v>7.1</v>
      </c>
      <c r="J22" s="3512">
        <v>9.3000000000000007</v>
      </c>
      <c r="K22" s="3512">
        <v>7.1</v>
      </c>
      <c r="L22" s="3512">
        <v>10</v>
      </c>
      <c r="M22" s="3512">
        <v>7</v>
      </c>
      <c r="N22" s="3536">
        <v>9.1999999999999993</v>
      </c>
      <c r="O22" s="3510">
        <v>10</v>
      </c>
      <c r="P22" s="3514">
        <v>11</v>
      </c>
      <c r="Q22" s="3515">
        <v>10</v>
      </c>
      <c r="R22" s="3515">
        <v>11</v>
      </c>
      <c r="S22" s="3515">
        <v>11</v>
      </c>
      <c r="T22" s="3471"/>
      <c r="U22" s="3471"/>
      <c r="V22" s="3509" t="s">
        <v>4576</v>
      </c>
      <c r="W22" s="3530">
        <v>5.6</v>
      </c>
      <c r="X22" s="3530">
        <v>5.3</v>
      </c>
      <c r="Y22" s="3516">
        <v>5.2</v>
      </c>
      <c r="Z22" s="3534">
        <v>6</v>
      </c>
      <c r="AA22" s="3535">
        <v>5.3</v>
      </c>
      <c r="AB22" s="3519">
        <v>12</v>
      </c>
      <c r="AC22" s="3499">
        <v>12</v>
      </c>
      <c r="AD22" s="3499">
        <v>9</v>
      </c>
      <c r="AE22" s="3499">
        <v>12</v>
      </c>
      <c r="AF22" s="3502">
        <v>12</v>
      </c>
      <c r="AG22" s="3499"/>
      <c r="AH22" s="3499"/>
      <c r="AI22" s="3499"/>
      <c r="AJ22" s="3499"/>
      <c r="AK22" s="3499"/>
      <c r="AL22" s="3471"/>
      <c r="AM22" s="3471"/>
      <c r="AN22" s="3509" t="s">
        <v>4576</v>
      </c>
      <c r="AO22" s="3492">
        <v>2.1</v>
      </c>
      <c r="AP22" s="3503" t="s">
        <v>4563</v>
      </c>
      <c r="AQ22" s="3504">
        <v>10</v>
      </c>
      <c r="AR22" s="3520">
        <v>2</v>
      </c>
      <c r="AS22" s="3492">
        <v>1.9</v>
      </c>
      <c r="AT22" s="3503" t="s">
        <v>4563</v>
      </c>
      <c r="AU22" s="3504">
        <v>10</v>
      </c>
      <c r="AV22" s="3521">
        <v>3</v>
      </c>
      <c r="AW22" s="3492">
        <v>4.7</v>
      </c>
      <c r="AX22" s="3503" t="s">
        <v>4563</v>
      </c>
      <c r="AY22" s="3504">
        <v>10</v>
      </c>
      <c r="AZ22" s="3520">
        <v>2</v>
      </c>
      <c r="BA22" s="3492">
        <v>9.4</v>
      </c>
      <c r="BB22" s="3503" t="s">
        <v>4563</v>
      </c>
      <c r="BC22" s="3504">
        <v>10</v>
      </c>
      <c r="BD22" s="3520">
        <v>2</v>
      </c>
      <c r="BE22" s="3492">
        <v>9</v>
      </c>
      <c r="BF22" s="3503" t="s">
        <v>4563</v>
      </c>
      <c r="BG22" s="3504">
        <v>10</v>
      </c>
      <c r="BH22" s="3520">
        <v>2</v>
      </c>
    </row>
    <row r="23" spans="1:64" ht="16.75" customHeight="1">
      <c r="A23" s="3471"/>
      <c r="B23" s="3471"/>
      <c r="C23" s="3509" t="s">
        <v>4577</v>
      </c>
      <c r="D23" s="3488" t="s">
        <v>1117</v>
      </c>
      <c r="E23" s="3510">
        <v>6.9</v>
      </c>
      <c r="F23" s="3514">
        <v>9.5</v>
      </c>
      <c r="G23" s="3512">
        <v>6.8</v>
      </c>
      <c r="H23" s="3512">
        <v>9.6999999999999993</v>
      </c>
      <c r="I23" s="3512">
        <v>6.9</v>
      </c>
      <c r="J23" s="3512">
        <v>9.4</v>
      </c>
      <c r="K23" s="3512">
        <v>6.9</v>
      </c>
      <c r="L23" s="3512">
        <v>9.9</v>
      </c>
      <c r="M23" s="3512">
        <v>6.9</v>
      </c>
      <c r="N23" s="3513">
        <v>9.1999999999999993</v>
      </c>
      <c r="O23" s="3510">
        <v>10</v>
      </c>
      <c r="P23" s="3514">
        <v>11</v>
      </c>
      <c r="Q23" s="3515">
        <v>11</v>
      </c>
      <c r="R23" s="3515">
        <v>11</v>
      </c>
      <c r="S23" s="3515">
        <v>11</v>
      </c>
      <c r="T23" s="3471"/>
      <c r="U23" s="3471"/>
      <c r="V23" s="3509" t="s">
        <v>4577</v>
      </c>
      <c r="W23" s="3530">
        <v>5.6</v>
      </c>
      <c r="X23" s="3530">
        <v>5.6</v>
      </c>
      <c r="Y23" s="3516">
        <v>5.3</v>
      </c>
      <c r="Z23" s="3534">
        <v>5.8</v>
      </c>
      <c r="AA23" s="3535">
        <v>5.5</v>
      </c>
      <c r="AB23" s="3519">
        <v>11</v>
      </c>
      <c r="AC23" s="3499">
        <v>12</v>
      </c>
      <c r="AD23" s="3499">
        <v>9</v>
      </c>
      <c r="AE23" s="3499">
        <v>12</v>
      </c>
      <c r="AF23" s="3502">
        <v>13</v>
      </c>
      <c r="AG23" s="3499"/>
      <c r="AH23" s="3499"/>
      <c r="AI23" s="3499"/>
      <c r="AJ23" s="3499"/>
      <c r="AK23" s="3499"/>
      <c r="AL23" s="3471"/>
      <c r="AM23" s="3471"/>
      <c r="AN23" s="3509" t="s">
        <v>4577</v>
      </c>
      <c r="AO23" s="3492">
        <v>6.5</v>
      </c>
      <c r="AP23" s="3503" t="s">
        <v>4563</v>
      </c>
      <c r="AQ23" s="3504">
        <v>10</v>
      </c>
      <c r="AR23" s="3520">
        <v>3</v>
      </c>
      <c r="AS23" s="3492">
        <v>6.1</v>
      </c>
      <c r="AT23" s="3503" t="s">
        <v>4563</v>
      </c>
      <c r="AU23" s="3504">
        <v>10</v>
      </c>
      <c r="AV23" s="3521">
        <v>3</v>
      </c>
      <c r="AW23" s="3492">
        <v>1.5</v>
      </c>
      <c r="AX23" s="3503" t="s">
        <v>4563</v>
      </c>
      <c r="AY23" s="3504">
        <v>10</v>
      </c>
      <c r="AZ23" s="3520">
        <v>3</v>
      </c>
      <c r="BA23" s="3492">
        <v>1</v>
      </c>
      <c r="BB23" s="3503" t="s">
        <v>4563</v>
      </c>
      <c r="BC23" s="3504">
        <v>10</v>
      </c>
      <c r="BD23" s="3520">
        <v>3</v>
      </c>
      <c r="BE23" s="3492">
        <v>8.5</v>
      </c>
      <c r="BF23" s="3503" t="s">
        <v>4563</v>
      </c>
      <c r="BG23" s="3504">
        <v>10</v>
      </c>
      <c r="BH23" s="3520">
        <v>2</v>
      </c>
    </row>
    <row r="24" spans="1:64" ht="16.75" customHeight="1">
      <c r="A24" s="3471"/>
      <c r="B24" s="3471" t="s">
        <v>4578</v>
      </c>
      <c r="C24" s="3487"/>
      <c r="D24" s="3488"/>
      <c r="E24" s="3510"/>
      <c r="F24" s="3514"/>
      <c r="G24" s="3524"/>
      <c r="H24" s="3524"/>
      <c r="I24" s="3524"/>
      <c r="J24" s="3524"/>
      <c r="K24" s="3524"/>
      <c r="L24" s="3524"/>
      <c r="M24" s="3524"/>
      <c r="N24" s="3525"/>
      <c r="O24" s="3510"/>
      <c r="P24" s="3514"/>
      <c r="Q24" s="3514"/>
      <c r="R24" s="3514"/>
      <c r="S24" s="3514"/>
      <c r="T24" s="3471"/>
      <c r="U24" s="3471" t="s">
        <v>4578</v>
      </c>
      <c r="V24" s="3487"/>
      <c r="W24" s="3492"/>
      <c r="X24" s="3492"/>
      <c r="Y24" s="3492"/>
      <c r="Z24" s="3508"/>
      <c r="AA24" s="3493"/>
      <c r="AB24" s="3519"/>
      <c r="AC24" s="3499"/>
      <c r="AD24" s="3499"/>
      <c r="AE24" s="3499"/>
      <c r="AF24" s="3502"/>
      <c r="AG24" s="3499"/>
      <c r="AH24" s="3499"/>
      <c r="AI24" s="3499"/>
      <c r="AJ24" s="3499"/>
      <c r="AK24" s="3499"/>
      <c r="AL24" s="3471"/>
      <c r="AM24" s="3471" t="s">
        <v>4578</v>
      </c>
      <c r="AN24" s="3487"/>
      <c r="AO24" s="3492"/>
      <c r="AP24" s="3503"/>
      <c r="AQ24" s="3504"/>
      <c r="AR24" s="3520"/>
      <c r="AS24" s="3492"/>
      <c r="AT24" s="3503"/>
      <c r="AU24" s="3504"/>
      <c r="AV24" s="3526"/>
      <c r="AW24" s="3492"/>
      <c r="AX24" s="3503"/>
      <c r="AY24" s="3504"/>
      <c r="AZ24" s="3505"/>
      <c r="BA24" s="3492"/>
      <c r="BB24" s="3503"/>
      <c r="BC24" s="3504"/>
      <c r="BD24" s="3505"/>
      <c r="BE24" s="3492"/>
      <c r="BF24" s="3503"/>
      <c r="BG24" s="3504"/>
      <c r="BH24" s="3505"/>
    </row>
    <row r="25" spans="1:64" ht="16.75" customHeight="1">
      <c r="A25" s="3471"/>
      <c r="B25" s="3471"/>
      <c r="C25" s="3509" t="s">
        <v>4579</v>
      </c>
      <c r="D25" s="3488" t="s">
        <v>1117</v>
      </c>
      <c r="E25" s="3510">
        <v>7.4</v>
      </c>
      <c r="F25" s="3514">
        <v>8</v>
      </c>
      <c r="G25" s="3512">
        <v>7.1</v>
      </c>
      <c r="H25" s="3512">
        <v>7.9</v>
      </c>
      <c r="I25" s="3512">
        <v>7.2</v>
      </c>
      <c r="J25" s="3512">
        <v>7.8</v>
      </c>
      <c r="K25" s="3512">
        <v>7.3</v>
      </c>
      <c r="L25" s="3512">
        <v>7.8</v>
      </c>
      <c r="M25" s="3512">
        <v>7.3</v>
      </c>
      <c r="N25" s="3513">
        <v>8</v>
      </c>
      <c r="O25" s="3510">
        <v>11</v>
      </c>
      <c r="P25" s="3514">
        <v>11</v>
      </c>
      <c r="Q25" s="3515">
        <v>10</v>
      </c>
      <c r="R25" s="3515">
        <v>11</v>
      </c>
      <c r="S25" s="3515">
        <v>11</v>
      </c>
      <c r="T25" s="3471"/>
      <c r="U25" s="3471"/>
      <c r="V25" s="3509" t="s">
        <v>4579</v>
      </c>
      <c r="W25" s="3492">
        <v>0.6</v>
      </c>
      <c r="X25" s="3516">
        <v>0.7</v>
      </c>
      <c r="Y25" s="3516">
        <v>0.7</v>
      </c>
      <c r="Z25" s="3517">
        <v>0.8</v>
      </c>
      <c r="AA25" s="3518">
        <v>0.7</v>
      </c>
      <c r="AB25" s="3519">
        <v>2</v>
      </c>
      <c r="AC25" s="3499">
        <v>1</v>
      </c>
      <c r="AD25" s="3499">
        <v>2</v>
      </c>
      <c r="AE25" s="3499">
        <v>1</v>
      </c>
      <c r="AF25" s="3502">
        <v>1</v>
      </c>
      <c r="AG25" s="3499"/>
      <c r="AH25" s="3499"/>
      <c r="AI25" s="3499"/>
      <c r="AJ25" s="3499"/>
      <c r="AK25" s="3499"/>
      <c r="AL25" s="3471"/>
      <c r="AM25" s="3471"/>
      <c r="AN25" s="3509" t="s">
        <v>4579</v>
      </c>
      <c r="AO25" s="3492">
        <v>4</v>
      </c>
      <c r="AP25" s="3503" t="s">
        <v>4563</v>
      </c>
      <c r="AQ25" s="3504">
        <v>10</v>
      </c>
      <c r="AR25" s="3520">
        <v>3</v>
      </c>
      <c r="AS25" s="3492">
        <v>3.8</v>
      </c>
      <c r="AT25" s="3503" t="s">
        <v>4563</v>
      </c>
      <c r="AU25" s="3504">
        <v>10</v>
      </c>
      <c r="AV25" s="3521">
        <v>3</v>
      </c>
      <c r="AW25" s="3492">
        <v>2.9</v>
      </c>
      <c r="AX25" s="3503" t="s">
        <v>4563</v>
      </c>
      <c r="AY25" s="3504">
        <v>10</v>
      </c>
      <c r="AZ25" s="3520">
        <v>3</v>
      </c>
      <c r="BA25" s="3492">
        <v>1.1000000000000001</v>
      </c>
      <c r="BB25" s="3503" t="s">
        <v>4563</v>
      </c>
      <c r="BC25" s="3504">
        <v>10</v>
      </c>
      <c r="BD25" s="3520">
        <v>3</v>
      </c>
      <c r="BE25" s="3492">
        <v>1.8</v>
      </c>
      <c r="BF25" s="3503" t="s">
        <v>4563</v>
      </c>
      <c r="BG25" s="3504">
        <v>10</v>
      </c>
      <c r="BH25" s="3520">
        <v>3</v>
      </c>
    </row>
    <row r="26" spans="1:64" ht="16.75" customHeight="1">
      <c r="A26" s="3471"/>
      <c r="B26" s="3471"/>
      <c r="C26" s="3509" t="s">
        <v>4580</v>
      </c>
      <c r="D26" s="3488" t="s">
        <v>1117</v>
      </c>
      <c r="E26" s="3510">
        <v>7.1</v>
      </c>
      <c r="F26" s="3514">
        <v>7.4</v>
      </c>
      <c r="G26" s="3512">
        <v>6.9</v>
      </c>
      <c r="H26" s="3512">
        <v>7.4</v>
      </c>
      <c r="I26" s="3512">
        <v>7</v>
      </c>
      <c r="J26" s="3512">
        <v>7.4</v>
      </c>
      <c r="K26" s="3512">
        <v>7.1</v>
      </c>
      <c r="L26" s="3512">
        <v>7.4</v>
      </c>
      <c r="M26" s="3512">
        <v>7.1</v>
      </c>
      <c r="N26" s="3513">
        <v>7.9</v>
      </c>
      <c r="O26" s="3510">
        <v>10</v>
      </c>
      <c r="P26" s="3514">
        <v>10</v>
      </c>
      <c r="Q26" s="3515">
        <v>10</v>
      </c>
      <c r="R26" s="3515">
        <v>10</v>
      </c>
      <c r="S26" s="3515">
        <v>10</v>
      </c>
      <c r="T26" s="3471"/>
      <c r="U26" s="3471"/>
      <c r="V26" s="3509" t="s">
        <v>4580</v>
      </c>
      <c r="W26" s="3492">
        <v>0.7</v>
      </c>
      <c r="X26" s="3516">
        <v>0.9</v>
      </c>
      <c r="Y26" s="3516">
        <v>0.9</v>
      </c>
      <c r="Z26" s="3517">
        <v>0.8</v>
      </c>
      <c r="AA26" s="3518">
        <v>0.8</v>
      </c>
      <c r="AB26" s="3519">
        <v>3</v>
      </c>
      <c r="AC26" s="3499">
        <v>3</v>
      </c>
      <c r="AD26" s="3499">
        <v>2</v>
      </c>
      <c r="AE26" s="3499">
        <v>2</v>
      </c>
      <c r="AF26" s="3502">
        <v>3</v>
      </c>
      <c r="AG26" s="3499"/>
      <c r="AH26" s="3499"/>
      <c r="AI26" s="3499"/>
      <c r="AJ26" s="3499"/>
      <c r="AK26" s="3499"/>
      <c r="AL26" s="3471"/>
      <c r="AM26" s="3471"/>
      <c r="AN26" s="3509" t="s">
        <v>4580</v>
      </c>
      <c r="AO26" s="3492">
        <v>7.4</v>
      </c>
      <c r="AP26" s="3503" t="s">
        <v>4563</v>
      </c>
      <c r="AQ26" s="3504">
        <v>10</v>
      </c>
      <c r="AR26" s="3520">
        <v>3</v>
      </c>
      <c r="AS26" s="3492">
        <v>1.2</v>
      </c>
      <c r="AT26" s="3503" t="s">
        <v>4563</v>
      </c>
      <c r="AU26" s="3504">
        <v>10</v>
      </c>
      <c r="AV26" s="3521">
        <v>4</v>
      </c>
      <c r="AW26" s="3492">
        <v>6</v>
      </c>
      <c r="AX26" s="3503" t="s">
        <v>4563</v>
      </c>
      <c r="AY26" s="3504">
        <v>10</v>
      </c>
      <c r="AZ26" s="3520">
        <v>3</v>
      </c>
      <c r="BA26" s="3492">
        <v>4.9000000000000004</v>
      </c>
      <c r="BB26" s="3503" t="s">
        <v>4563</v>
      </c>
      <c r="BC26" s="3504">
        <v>10</v>
      </c>
      <c r="BD26" s="3520">
        <v>3</v>
      </c>
      <c r="BE26" s="3492">
        <v>6.2</v>
      </c>
      <c r="BF26" s="3503" t="s">
        <v>4563</v>
      </c>
      <c r="BG26" s="3504">
        <v>10</v>
      </c>
      <c r="BH26" s="3520">
        <v>3</v>
      </c>
    </row>
    <row r="27" spans="1:64" ht="16.75" customHeight="1">
      <c r="A27" s="3471"/>
      <c r="B27" s="3471"/>
      <c r="C27" s="3509" t="s">
        <v>4581</v>
      </c>
      <c r="D27" s="3488" t="s">
        <v>1119</v>
      </c>
      <c r="E27" s="3510">
        <v>7</v>
      </c>
      <c r="F27" s="3514">
        <v>9.1</v>
      </c>
      <c r="G27" s="3512">
        <v>6.9</v>
      </c>
      <c r="H27" s="3512">
        <v>8.9</v>
      </c>
      <c r="I27" s="3512">
        <v>6.9</v>
      </c>
      <c r="J27" s="3512">
        <v>9.3000000000000007</v>
      </c>
      <c r="K27" s="3512">
        <v>7</v>
      </c>
      <c r="L27" s="3512">
        <v>10</v>
      </c>
      <c r="M27" s="3512">
        <v>7</v>
      </c>
      <c r="N27" s="3536">
        <v>9</v>
      </c>
      <c r="O27" s="3510">
        <v>11</v>
      </c>
      <c r="P27" s="3514">
        <v>11</v>
      </c>
      <c r="Q27" s="3515">
        <v>10</v>
      </c>
      <c r="R27" s="3515">
        <v>11</v>
      </c>
      <c r="S27" s="3515">
        <v>10</v>
      </c>
      <c r="T27" s="3471"/>
      <c r="U27" s="3471"/>
      <c r="V27" s="3509" t="s">
        <v>4581</v>
      </c>
      <c r="W27" s="3492">
        <v>2.5</v>
      </c>
      <c r="X27" s="3516">
        <v>1.8</v>
      </c>
      <c r="Y27" s="3516">
        <v>2</v>
      </c>
      <c r="Z27" s="3517">
        <v>2.8</v>
      </c>
      <c r="AA27" s="3518">
        <v>1.9</v>
      </c>
      <c r="AB27" s="3519">
        <v>6</v>
      </c>
      <c r="AC27" s="3499">
        <v>5</v>
      </c>
      <c r="AD27" s="3499">
        <v>5</v>
      </c>
      <c r="AE27" s="3499">
        <v>7</v>
      </c>
      <c r="AF27" s="3502">
        <v>5</v>
      </c>
      <c r="AG27" s="3499"/>
      <c r="AH27" s="3499"/>
      <c r="AI27" s="3499"/>
      <c r="AJ27" s="3499"/>
      <c r="AK27" s="3499"/>
      <c r="AL27" s="3471"/>
      <c r="AM27" s="3471"/>
      <c r="AN27" s="3509" t="s">
        <v>4581</v>
      </c>
      <c r="AO27" s="3492">
        <v>6.8</v>
      </c>
      <c r="AP27" s="3503" t="s">
        <v>4563</v>
      </c>
      <c r="AQ27" s="3504">
        <v>10</v>
      </c>
      <c r="AR27" s="3520">
        <v>3</v>
      </c>
      <c r="AS27" s="3492">
        <v>7</v>
      </c>
      <c r="AT27" s="3503" t="s">
        <v>4563</v>
      </c>
      <c r="AU27" s="3504">
        <v>10</v>
      </c>
      <c r="AV27" s="3521">
        <v>3</v>
      </c>
      <c r="AW27" s="3492">
        <v>5.6</v>
      </c>
      <c r="AX27" s="3503" t="s">
        <v>4563</v>
      </c>
      <c r="AY27" s="3504">
        <v>10</v>
      </c>
      <c r="AZ27" s="3520">
        <v>3</v>
      </c>
      <c r="BA27" s="3492">
        <v>2.7</v>
      </c>
      <c r="BB27" s="3503" t="s">
        <v>4563</v>
      </c>
      <c r="BC27" s="3504">
        <v>10</v>
      </c>
      <c r="BD27" s="3520">
        <v>3</v>
      </c>
      <c r="BE27" s="3492">
        <v>2.2000000000000002</v>
      </c>
      <c r="BF27" s="3503" t="s">
        <v>4563</v>
      </c>
      <c r="BG27" s="3504">
        <v>10</v>
      </c>
      <c r="BH27" s="3520">
        <v>3</v>
      </c>
    </row>
    <row r="28" spans="1:64" ht="16.75" customHeight="1">
      <c r="A28" s="3471"/>
      <c r="B28" s="6136" t="s">
        <v>4582</v>
      </c>
      <c r="C28" s="6137"/>
      <c r="D28" s="3488"/>
      <c r="E28" s="3510"/>
      <c r="F28" s="3514"/>
      <c r="G28" s="3524"/>
      <c r="H28" s="3524"/>
      <c r="I28" s="3524"/>
      <c r="J28" s="3524"/>
      <c r="K28" s="3524"/>
      <c r="L28" s="3524"/>
      <c r="M28" s="3524"/>
      <c r="N28" s="3525"/>
      <c r="O28" s="3510"/>
      <c r="P28" s="3514"/>
      <c r="Q28" s="3514"/>
      <c r="R28" s="3514"/>
      <c r="S28" s="3514"/>
      <c r="T28" s="3471"/>
      <c r="U28" s="6136" t="s">
        <v>4582</v>
      </c>
      <c r="V28" s="6137"/>
      <c r="W28" s="3492"/>
      <c r="X28" s="3492"/>
      <c r="Y28" s="3492"/>
      <c r="Z28" s="3508"/>
      <c r="AA28" s="3493"/>
      <c r="AB28" s="3519"/>
      <c r="AC28" s="3499"/>
      <c r="AD28" s="3499"/>
      <c r="AE28" s="3499"/>
      <c r="AF28" s="3502"/>
      <c r="AG28" s="3499"/>
      <c r="AH28" s="3499"/>
      <c r="AI28" s="3499"/>
      <c r="AJ28" s="3499"/>
      <c r="AK28" s="3499"/>
      <c r="AL28" s="3471"/>
      <c r="AM28" s="6136" t="s">
        <v>4582</v>
      </c>
      <c r="AN28" s="6137"/>
      <c r="AO28" s="3492"/>
      <c r="AP28" s="3503"/>
      <c r="AQ28" s="3504"/>
      <c r="AR28" s="3520"/>
      <c r="AS28" s="3492"/>
      <c r="AT28" s="3503"/>
      <c r="AU28" s="3504"/>
      <c r="AV28" s="3526"/>
      <c r="AW28" s="3492"/>
      <c r="AX28" s="3503"/>
      <c r="AY28" s="3504"/>
      <c r="AZ28" s="3505"/>
      <c r="BA28" s="3492"/>
      <c r="BB28" s="3503"/>
      <c r="BC28" s="3504"/>
      <c r="BD28" s="3505"/>
      <c r="BE28" s="3492"/>
      <c r="BF28" s="3503"/>
      <c r="BG28" s="3504"/>
      <c r="BH28" s="3505"/>
    </row>
    <row r="29" spans="1:64" ht="16.75" customHeight="1">
      <c r="A29" s="3471"/>
      <c r="B29" s="3471"/>
      <c r="C29" s="3509" t="s">
        <v>4583</v>
      </c>
      <c r="D29" s="3488" t="s">
        <v>1119</v>
      </c>
      <c r="E29" s="3510">
        <v>6.8</v>
      </c>
      <c r="F29" s="3514">
        <v>7.5</v>
      </c>
      <c r="G29" s="3512">
        <v>6.8</v>
      </c>
      <c r="H29" s="3512">
        <v>7.4</v>
      </c>
      <c r="I29" s="3512">
        <v>6.8</v>
      </c>
      <c r="J29" s="3512">
        <v>7.5</v>
      </c>
      <c r="K29" s="3512">
        <v>6.9</v>
      </c>
      <c r="L29" s="3512">
        <v>7.4</v>
      </c>
      <c r="M29" s="3512">
        <v>6.9</v>
      </c>
      <c r="N29" s="3513">
        <v>8</v>
      </c>
      <c r="O29" s="3510">
        <v>9</v>
      </c>
      <c r="P29" s="3514">
        <v>9.4</v>
      </c>
      <c r="Q29" s="3515">
        <v>8.8000000000000007</v>
      </c>
      <c r="R29" s="3515">
        <v>9.1</v>
      </c>
      <c r="S29" s="3515">
        <v>9.4</v>
      </c>
      <c r="T29" s="3471"/>
      <c r="U29" s="3471"/>
      <c r="V29" s="3509" t="s">
        <v>4583</v>
      </c>
      <c r="W29" s="3492">
        <v>1.3</v>
      </c>
      <c r="X29" s="3516">
        <v>1.5</v>
      </c>
      <c r="Y29" s="3516">
        <v>1.7</v>
      </c>
      <c r="Z29" s="3517">
        <v>1.5</v>
      </c>
      <c r="AA29" s="3518">
        <v>1.5</v>
      </c>
      <c r="AB29" s="3519">
        <v>8</v>
      </c>
      <c r="AC29" s="3499">
        <v>13</v>
      </c>
      <c r="AD29" s="3499">
        <v>8</v>
      </c>
      <c r="AE29" s="3499">
        <v>6</v>
      </c>
      <c r="AF29" s="3502">
        <v>7</v>
      </c>
      <c r="AG29" s="3499"/>
      <c r="AH29" s="3499"/>
      <c r="AI29" s="3499"/>
      <c r="AJ29" s="3499"/>
      <c r="AK29" s="3499"/>
      <c r="AL29" s="3471"/>
      <c r="AM29" s="3471"/>
      <c r="AN29" s="3509" t="s">
        <v>4583</v>
      </c>
      <c r="AO29" s="3492">
        <v>3</v>
      </c>
      <c r="AP29" s="3503" t="s">
        <v>4563</v>
      </c>
      <c r="AQ29" s="3504">
        <v>10</v>
      </c>
      <c r="AR29" s="3520">
        <v>4</v>
      </c>
      <c r="AS29" s="3492">
        <v>7.9</v>
      </c>
      <c r="AT29" s="3503" t="s">
        <v>4563</v>
      </c>
      <c r="AU29" s="3504">
        <v>10</v>
      </c>
      <c r="AV29" s="3521">
        <v>4</v>
      </c>
      <c r="AW29" s="3492">
        <v>4</v>
      </c>
      <c r="AX29" s="3503" t="s">
        <v>4563</v>
      </c>
      <c r="AY29" s="3504">
        <v>10</v>
      </c>
      <c r="AZ29" s="3520">
        <v>4</v>
      </c>
      <c r="BA29" s="3492">
        <v>1.2</v>
      </c>
      <c r="BB29" s="3503" t="s">
        <v>4563</v>
      </c>
      <c r="BC29" s="3504">
        <v>10</v>
      </c>
      <c r="BD29" s="3520">
        <v>4</v>
      </c>
      <c r="BE29" s="3492">
        <v>2.9</v>
      </c>
      <c r="BF29" s="3503" t="s">
        <v>4563</v>
      </c>
      <c r="BG29" s="3504">
        <v>10</v>
      </c>
      <c r="BH29" s="3520">
        <v>4</v>
      </c>
    </row>
    <row r="30" spans="1:64" ht="16.75" customHeight="1">
      <c r="A30" s="6138" t="s">
        <v>4584</v>
      </c>
      <c r="B30" s="6138"/>
      <c r="C30" s="6139"/>
      <c r="D30" s="3488"/>
      <c r="E30" s="3510"/>
      <c r="F30" s="3514"/>
      <c r="G30" s="3524"/>
      <c r="H30" s="3524"/>
      <c r="I30" s="3524"/>
      <c r="J30" s="3524"/>
      <c r="K30" s="3524"/>
      <c r="L30" s="3524"/>
      <c r="M30" s="3524"/>
      <c r="N30" s="3525"/>
      <c r="O30" s="3510"/>
      <c r="P30" s="3514"/>
      <c r="Q30" s="3514"/>
      <c r="R30" s="3514"/>
      <c r="S30" s="3514"/>
      <c r="T30" s="6138" t="s">
        <v>4584</v>
      </c>
      <c r="U30" s="6138"/>
      <c r="V30" s="6139"/>
      <c r="W30" s="3537"/>
      <c r="X30" s="3537"/>
      <c r="Y30" s="3537"/>
      <c r="Z30" s="3538"/>
      <c r="AA30" s="3539"/>
      <c r="AB30" s="3519"/>
      <c r="AC30" s="3519"/>
      <c r="AD30" s="3499"/>
      <c r="AE30" s="3499"/>
      <c r="AF30" s="3502"/>
      <c r="AG30" s="3499"/>
      <c r="AH30" s="3499"/>
      <c r="AI30" s="3499"/>
      <c r="AJ30" s="3499"/>
      <c r="AK30" s="3499"/>
      <c r="AL30" s="6138" t="s">
        <v>4584</v>
      </c>
      <c r="AM30" s="6138"/>
      <c r="AN30" s="6139"/>
      <c r="AO30" s="3492"/>
      <c r="AP30" s="3503"/>
      <c r="AQ30" s="3504"/>
      <c r="AR30" s="3520"/>
      <c r="AS30" s="3492"/>
      <c r="AT30" s="3503"/>
      <c r="AU30" s="3504"/>
      <c r="AV30" s="3526"/>
      <c r="AW30" s="3492"/>
      <c r="AX30" s="3503"/>
      <c r="AY30" s="3504"/>
      <c r="AZ30" s="3505"/>
      <c r="BA30" s="3492"/>
      <c r="BB30" s="3503"/>
      <c r="BC30" s="3504"/>
      <c r="BD30" s="3505"/>
      <c r="BE30" s="3492"/>
      <c r="BF30" s="3503"/>
      <c r="BG30" s="3504"/>
      <c r="BH30" s="3505"/>
    </row>
    <row r="31" spans="1:64" ht="16.75" customHeight="1">
      <c r="A31" s="3471"/>
      <c r="B31" s="3471"/>
      <c r="C31" s="3509" t="s">
        <v>4585</v>
      </c>
      <c r="D31" s="3488" t="s">
        <v>1117</v>
      </c>
      <c r="E31" s="3510">
        <v>8</v>
      </c>
      <c r="F31" s="3514">
        <v>8.3000000000000007</v>
      </c>
      <c r="G31" s="3512">
        <v>8</v>
      </c>
      <c r="H31" s="3512">
        <v>8.4</v>
      </c>
      <c r="I31" s="3512">
        <v>7.9</v>
      </c>
      <c r="J31" s="3512">
        <v>8.3000000000000007</v>
      </c>
      <c r="K31" s="3512">
        <v>7.9</v>
      </c>
      <c r="L31" s="3512">
        <v>8.3000000000000007</v>
      </c>
      <c r="M31" s="3512">
        <v>8.1999999999999993</v>
      </c>
      <c r="N31" s="3513">
        <v>8.3000000000000007</v>
      </c>
      <c r="O31" s="3510">
        <v>9.9</v>
      </c>
      <c r="P31" s="3514">
        <v>10</v>
      </c>
      <c r="Q31" s="3515">
        <v>10</v>
      </c>
      <c r="R31" s="3515">
        <v>10</v>
      </c>
      <c r="S31" s="3515">
        <v>9.4</v>
      </c>
      <c r="T31" s="3471"/>
      <c r="U31" s="3471"/>
      <c r="V31" s="3509" t="s">
        <v>4585</v>
      </c>
      <c r="W31" s="3540">
        <v>1.9</v>
      </c>
      <c r="X31" s="3541">
        <v>1.7</v>
      </c>
      <c r="Y31" s="3541">
        <v>1.4</v>
      </c>
      <c r="Z31" s="3542">
        <v>1.6</v>
      </c>
      <c r="AA31" s="3543">
        <v>1.2</v>
      </c>
      <c r="AB31" s="3519"/>
      <c r="AC31" s="3519"/>
      <c r="AD31" s="3499"/>
      <c r="AE31" s="3499"/>
      <c r="AF31" s="3502"/>
      <c r="AG31" s="3544" t="s">
        <v>4586</v>
      </c>
      <c r="AH31" s="3499" t="s">
        <v>4586</v>
      </c>
      <c r="AI31" s="3499" t="s">
        <v>4586</v>
      </c>
      <c r="AJ31" s="3499" t="s">
        <v>4586</v>
      </c>
      <c r="AK31" s="3499" t="s">
        <v>4586</v>
      </c>
      <c r="AL31" s="3471"/>
      <c r="AM31" s="3471"/>
      <c r="AN31" s="3509" t="s">
        <v>4585</v>
      </c>
      <c r="AO31" s="3492">
        <v>2.1</v>
      </c>
      <c r="AP31" s="3503" t="s">
        <v>4563</v>
      </c>
      <c r="AQ31" s="3504">
        <v>10</v>
      </c>
      <c r="AR31" s="3520">
        <v>2</v>
      </c>
      <c r="AS31" s="3492">
        <v>3.2</v>
      </c>
      <c r="AT31" s="3503" t="s">
        <v>4563</v>
      </c>
      <c r="AU31" s="3504">
        <v>10</v>
      </c>
      <c r="AV31" s="3521">
        <v>2</v>
      </c>
      <c r="AW31" s="3492">
        <v>3.1</v>
      </c>
      <c r="AX31" s="3503" t="s">
        <v>4563</v>
      </c>
      <c r="AY31" s="3504">
        <v>10</v>
      </c>
      <c r="AZ31" s="3520">
        <v>2</v>
      </c>
      <c r="BA31" s="3492">
        <v>5.9</v>
      </c>
      <c r="BB31" s="3503" t="s">
        <v>4563</v>
      </c>
      <c r="BC31" s="3504">
        <v>10</v>
      </c>
      <c r="BD31" s="3520">
        <v>2</v>
      </c>
      <c r="BE31" s="3492">
        <v>2</v>
      </c>
      <c r="BF31" s="3503" t="s">
        <v>4563</v>
      </c>
      <c r="BG31" s="3504">
        <v>10</v>
      </c>
      <c r="BH31" s="3520">
        <v>2</v>
      </c>
    </row>
    <row r="32" spans="1:64" ht="16.75" customHeight="1">
      <c r="A32" s="3471"/>
      <c r="B32" s="3471"/>
      <c r="C32" s="3509" t="s">
        <v>4587</v>
      </c>
      <c r="D32" s="3488" t="s">
        <v>1117</v>
      </c>
      <c r="E32" s="3510">
        <v>8.1</v>
      </c>
      <c r="F32" s="3514">
        <v>8.3000000000000007</v>
      </c>
      <c r="G32" s="3512">
        <v>7.8</v>
      </c>
      <c r="H32" s="3512">
        <v>8.3000000000000007</v>
      </c>
      <c r="I32" s="3512">
        <v>8</v>
      </c>
      <c r="J32" s="3512">
        <v>8.3000000000000007</v>
      </c>
      <c r="K32" s="3512">
        <v>8</v>
      </c>
      <c r="L32" s="3512">
        <v>8.1999999999999993</v>
      </c>
      <c r="M32" s="3512">
        <v>8.1999999999999993</v>
      </c>
      <c r="N32" s="3513">
        <v>8.3000000000000007</v>
      </c>
      <c r="O32" s="3510">
        <v>9</v>
      </c>
      <c r="P32" s="3514">
        <v>9.8000000000000007</v>
      </c>
      <c r="Q32" s="3515">
        <v>10</v>
      </c>
      <c r="R32" s="3515">
        <v>10</v>
      </c>
      <c r="S32" s="3515">
        <v>9.5</v>
      </c>
      <c r="T32" s="3471"/>
      <c r="U32" s="3471"/>
      <c r="V32" s="3509" t="s">
        <v>4587</v>
      </c>
      <c r="W32" s="3540">
        <v>1.4</v>
      </c>
      <c r="X32" s="3541">
        <v>1.2</v>
      </c>
      <c r="Y32" s="3541">
        <v>1</v>
      </c>
      <c r="Z32" s="3542">
        <v>0.8</v>
      </c>
      <c r="AA32" s="3543">
        <v>0.8</v>
      </c>
      <c r="AB32" s="3519"/>
      <c r="AC32" s="3519"/>
      <c r="AD32" s="3499"/>
      <c r="AE32" s="3499"/>
      <c r="AF32" s="3502"/>
      <c r="AG32" s="3544" t="s">
        <v>4586</v>
      </c>
      <c r="AH32" s="3499" t="s">
        <v>4586</v>
      </c>
      <c r="AI32" s="3499" t="s">
        <v>4586</v>
      </c>
      <c r="AJ32" s="3499" t="s">
        <v>4586</v>
      </c>
      <c r="AK32" s="3499" t="s">
        <v>4586</v>
      </c>
      <c r="AL32" s="3471"/>
      <c r="AM32" s="3471"/>
      <c r="AN32" s="3509" t="s">
        <v>4587</v>
      </c>
      <c r="AO32" s="3492">
        <v>2.1</v>
      </c>
      <c r="AP32" s="3503" t="s">
        <v>4563</v>
      </c>
      <c r="AQ32" s="3504">
        <v>10</v>
      </c>
      <c r="AR32" s="3520">
        <v>1</v>
      </c>
      <c r="AS32" s="3492">
        <v>8.4</v>
      </c>
      <c r="AT32" s="3503" t="s">
        <v>4563</v>
      </c>
      <c r="AU32" s="3504">
        <v>10</v>
      </c>
      <c r="AV32" s="3521">
        <v>1</v>
      </c>
      <c r="AW32" s="3492">
        <v>7.3</v>
      </c>
      <c r="AX32" s="3503" t="s">
        <v>4563</v>
      </c>
      <c r="AY32" s="3504">
        <v>10</v>
      </c>
      <c r="AZ32" s="3520">
        <v>0</v>
      </c>
      <c r="BA32" s="3492">
        <v>2.7</v>
      </c>
      <c r="BB32" s="3503" t="s">
        <v>4563</v>
      </c>
      <c r="BC32" s="3504">
        <v>10</v>
      </c>
      <c r="BD32" s="3520">
        <v>1</v>
      </c>
      <c r="BE32" s="3492">
        <v>2.7</v>
      </c>
      <c r="BF32" s="3503" t="s">
        <v>4563</v>
      </c>
      <c r="BG32" s="3504">
        <v>10</v>
      </c>
      <c r="BH32" s="3520">
        <v>0</v>
      </c>
    </row>
    <row r="33" spans="1:60" ht="16.75" customHeight="1" thickBot="1">
      <c r="A33" s="3545"/>
      <c r="B33" s="3545"/>
      <c r="C33" s="3546" t="s">
        <v>4588</v>
      </c>
      <c r="D33" s="3547" t="s">
        <v>1117</v>
      </c>
      <c r="E33" s="3548">
        <v>8.1</v>
      </c>
      <c r="F33" s="3549">
        <v>8.1999999999999993</v>
      </c>
      <c r="G33" s="3550">
        <v>8</v>
      </c>
      <c r="H33" s="3550">
        <v>8.5</v>
      </c>
      <c r="I33" s="3550">
        <v>8</v>
      </c>
      <c r="J33" s="3550">
        <v>8.3000000000000007</v>
      </c>
      <c r="K33" s="3550">
        <v>8</v>
      </c>
      <c r="L33" s="3550">
        <v>8.1999999999999993</v>
      </c>
      <c r="M33" s="3550">
        <v>8.1</v>
      </c>
      <c r="N33" s="3551">
        <v>8.4</v>
      </c>
      <c r="O33" s="3548">
        <v>9.1999999999999993</v>
      </c>
      <c r="P33" s="3549">
        <v>10</v>
      </c>
      <c r="Q33" s="3552">
        <v>11</v>
      </c>
      <c r="R33" s="3552">
        <v>10</v>
      </c>
      <c r="S33" s="3552">
        <v>9.5</v>
      </c>
      <c r="T33" s="3545"/>
      <c r="U33" s="3545"/>
      <c r="V33" s="3546" t="s">
        <v>4588</v>
      </c>
      <c r="W33" s="3553">
        <v>1.5</v>
      </c>
      <c r="X33" s="3554">
        <v>1.7</v>
      </c>
      <c r="Y33" s="3554">
        <v>1.4</v>
      </c>
      <c r="Z33" s="3555">
        <v>1.3</v>
      </c>
      <c r="AA33" s="3556">
        <v>0.9</v>
      </c>
      <c r="AB33" s="3557"/>
      <c r="AC33" s="3557"/>
      <c r="AD33" s="3558"/>
      <c r="AE33" s="3558"/>
      <c r="AF33" s="3559"/>
      <c r="AG33" s="3560" t="s">
        <v>4586</v>
      </c>
      <c r="AH33" s="3558" t="s">
        <v>4586</v>
      </c>
      <c r="AI33" s="3558" t="s">
        <v>4586</v>
      </c>
      <c r="AJ33" s="3558" t="s">
        <v>4586</v>
      </c>
      <c r="AK33" s="3558" t="s">
        <v>4586</v>
      </c>
      <c r="AL33" s="3545"/>
      <c r="AM33" s="3545"/>
      <c r="AN33" s="3546" t="s">
        <v>4588</v>
      </c>
      <c r="AO33" s="3561">
        <v>2</v>
      </c>
      <c r="AP33" s="3562" t="s">
        <v>4563</v>
      </c>
      <c r="AQ33" s="3558">
        <v>10</v>
      </c>
      <c r="AR33" s="3563">
        <v>1</v>
      </c>
      <c r="AS33" s="3561">
        <v>8.9</v>
      </c>
      <c r="AT33" s="3562" t="s">
        <v>4563</v>
      </c>
      <c r="AU33" s="3558">
        <v>10</v>
      </c>
      <c r="AV33" s="3563">
        <v>1</v>
      </c>
      <c r="AW33" s="3561">
        <v>2.6</v>
      </c>
      <c r="AX33" s="3562" t="s">
        <v>4563</v>
      </c>
      <c r="AY33" s="3558">
        <v>10</v>
      </c>
      <c r="AZ33" s="3563">
        <v>2</v>
      </c>
      <c r="BA33" s="3561">
        <v>2.4</v>
      </c>
      <c r="BB33" s="3562" t="s">
        <v>4563</v>
      </c>
      <c r="BC33" s="3558">
        <v>10</v>
      </c>
      <c r="BD33" s="3520">
        <v>2</v>
      </c>
      <c r="BE33" s="3561">
        <v>3.4</v>
      </c>
      <c r="BF33" s="3562" t="s">
        <v>4563</v>
      </c>
      <c r="BG33" s="3558">
        <v>10</v>
      </c>
      <c r="BH33" s="3520">
        <v>1</v>
      </c>
    </row>
    <row r="34" spans="1:60" s="3475" customFormat="1" ht="15" customHeight="1">
      <c r="A34" s="3564" t="s">
        <v>4589</v>
      </c>
      <c r="B34" s="3564"/>
      <c r="C34" s="3564"/>
      <c r="D34" s="3564"/>
      <c r="E34" s="3564"/>
      <c r="F34" s="3564"/>
      <c r="G34" s="3564"/>
      <c r="H34" s="3564"/>
      <c r="I34" s="3564"/>
      <c r="J34" s="3564"/>
      <c r="K34" s="3564"/>
      <c r="L34" s="3564"/>
      <c r="M34" s="3564"/>
      <c r="N34" s="3564"/>
      <c r="O34" s="3564"/>
      <c r="P34" s="3564"/>
      <c r="Q34" s="3564"/>
      <c r="R34" s="3564"/>
      <c r="S34" s="3564"/>
      <c r="T34" s="3564"/>
      <c r="U34" s="3564"/>
      <c r="V34" s="3564"/>
      <c r="AQ34" s="3467"/>
      <c r="AR34" s="3565"/>
      <c r="AU34" s="3467"/>
      <c r="AV34" s="3565"/>
      <c r="AY34" s="3566"/>
      <c r="AZ34" s="3567"/>
      <c r="BC34" s="3566"/>
      <c r="BD34" s="3467"/>
      <c r="BG34" s="3566"/>
      <c r="BH34" s="3467"/>
    </row>
    <row r="35" spans="1:60" s="3475" customFormat="1" ht="15" customHeight="1">
      <c r="A35" s="3479" t="s">
        <v>4590</v>
      </c>
      <c r="B35" s="3479"/>
      <c r="C35" s="3479"/>
      <c r="D35" s="3479"/>
      <c r="E35" s="3479"/>
      <c r="F35" s="3479"/>
      <c r="G35" s="3479"/>
      <c r="H35" s="3479"/>
      <c r="I35" s="3479"/>
      <c r="J35" s="3479"/>
      <c r="K35" s="3564"/>
      <c r="L35" s="3564"/>
      <c r="M35" s="3564"/>
      <c r="N35" s="3564"/>
      <c r="O35" s="3479"/>
      <c r="P35" s="3479"/>
      <c r="Q35" s="3479"/>
      <c r="R35" s="3479"/>
      <c r="S35" s="3479"/>
      <c r="T35" s="3479"/>
      <c r="U35" s="3479"/>
      <c r="V35" s="3479"/>
      <c r="AQ35" s="3478"/>
      <c r="AR35" s="3479"/>
      <c r="AU35" s="3478"/>
      <c r="AV35" s="3479"/>
      <c r="AY35" s="3478"/>
      <c r="AZ35" s="3479"/>
      <c r="BC35" s="3478"/>
      <c r="BD35" s="3479"/>
      <c r="BG35" s="3478"/>
      <c r="BH35" s="3479">
        <v>4</v>
      </c>
    </row>
    <row r="36" spans="1:60" s="3475" customFormat="1" ht="15" customHeight="1">
      <c r="A36" s="3479" t="s">
        <v>4591</v>
      </c>
      <c r="B36" s="3479"/>
      <c r="C36" s="3479"/>
      <c r="D36" s="3479"/>
      <c r="K36" s="3477"/>
      <c r="L36" s="3477"/>
      <c r="M36" s="3477"/>
      <c r="N36" s="3477"/>
      <c r="AQ36" s="3478"/>
      <c r="AR36" s="3479"/>
      <c r="AU36" s="3478"/>
      <c r="AV36" s="3479"/>
      <c r="AY36" s="3568"/>
      <c r="AZ36" s="3564"/>
      <c r="BA36" s="3569"/>
      <c r="BB36" s="3566"/>
      <c r="BC36" s="3568"/>
      <c r="BD36" s="3479"/>
      <c r="BE36" s="3569"/>
      <c r="BF36" s="3566"/>
      <c r="BG36" s="3568"/>
      <c r="BH36" s="3479"/>
    </row>
    <row r="37" spans="1:60">
      <c r="BH37" s="3572">
        <v>2</v>
      </c>
    </row>
    <row r="38" spans="1:60">
      <c r="BH38" s="3572">
        <v>0</v>
      </c>
    </row>
    <row r="39" spans="1:60">
      <c r="BH39" s="3572">
        <v>2</v>
      </c>
    </row>
  </sheetData>
  <mergeCells count="37">
    <mergeCell ref="A3:C4"/>
    <mergeCell ref="D3:D4"/>
    <mergeCell ref="E3:N3"/>
    <mergeCell ref="O3:S3"/>
    <mergeCell ref="T3:V4"/>
    <mergeCell ref="AB3:AF3"/>
    <mergeCell ref="AG3:AK3"/>
    <mergeCell ref="AL3:AN4"/>
    <mergeCell ref="AO3:BH3"/>
    <mergeCell ref="E4:F4"/>
    <mergeCell ref="G4:H4"/>
    <mergeCell ref="I4:J4"/>
    <mergeCell ref="K4:L4"/>
    <mergeCell ref="M4:N4"/>
    <mergeCell ref="AO4:AR4"/>
    <mergeCell ref="W3:AA3"/>
    <mergeCell ref="AS4:AV4"/>
    <mergeCell ref="AW4:AZ4"/>
    <mergeCell ref="BA4:BD4"/>
    <mergeCell ref="BE4:BH4"/>
    <mergeCell ref="O5:S5"/>
    <mergeCell ref="W5:AA5"/>
    <mergeCell ref="AB5:AF5"/>
    <mergeCell ref="AG5:AK5"/>
    <mergeCell ref="AO5:BH5"/>
    <mergeCell ref="A6:C6"/>
    <mergeCell ref="T6:V6"/>
    <mergeCell ref="AL6:AN6"/>
    <mergeCell ref="A18:C18"/>
    <mergeCell ref="T18:V18"/>
    <mergeCell ref="AL18:AN18"/>
    <mergeCell ref="B28:C28"/>
    <mergeCell ref="U28:V28"/>
    <mergeCell ref="AM28:AN28"/>
    <mergeCell ref="A30:C30"/>
    <mergeCell ref="T30:V30"/>
    <mergeCell ref="AL30:AN30"/>
  </mergeCells>
  <phoneticPr fontId="2"/>
  <pageMargins left="0.39370078740157483" right="0.39370078740157483" top="0.59055118110236227" bottom="0.59055118110236227" header="0.11811023622047245" footer="0.11811023622047245"/>
  <pageSetup paperSize="9" firstPageNumber="125" orientation="portrait" r:id="rId1"/>
  <headerFooter alignWithMargins="0">
    <oddFooter>&amp;C&amp;"ＭＳ 明朝,標準"&amp;10&amp;P</oddFooter>
  </headerFooter>
  <colBreaks count="2" manualBreakCount="2">
    <brk id="19" max="1048575" man="1"/>
    <brk id="37" max="1048575" man="1"/>
  </col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596A3-2DA3-4951-A17F-EE6EAAA07BDA}">
  <dimension ref="A1:L26"/>
  <sheetViews>
    <sheetView showGridLines="0" view="pageBreakPreview" topLeftCell="A16" zoomScaleNormal="100" zoomScaleSheetLayoutView="100" workbookViewId="0">
      <selection activeCell="N14" sqref="N14"/>
    </sheetView>
  </sheetViews>
  <sheetFormatPr defaultColWidth="9" defaultRowHeight="13"/>
  <cols>
    <col min="1" max="1" width="7.1796875" style="3574" customWidth="1"/>
    <col min="2" max="2" width="5.90625" style="3574" customWidth="1"/>
    <col min="3" max="3" width="9.453125" style="3574" customWidth="1"/>
    <col min="4" max="12" width="8.08984375" style="3574" customWidth="1"/>
    <col min="13" max="16384" width="9" style="3574"/>
  </cols>
  <sheetData>
    <row r="1" spans="1:12" ht="30" customHeight="1">
      <c r="A1" s="3573" t="s">
        <v>4592</v>
      </c>
      <c r="B1" s="3573"/>
      <c r="C1" s="3573"/>
      <c r="D1" s="3573"/>
      <c r="E1" s="3573"/>
      <c r="F1" s="3573"/>
      <c r="G1" s="3573"/>
      <c r="H1" s="3573"/>
      <c r="I1" s="3573"/>
      <c r="J1" s="3573"/>
      <c r="K1" s="3573"/>
      <c r="L1" s="3573"/>
    </row>
    <row r="2" spans="1:12" s="3575" customFormat="1" ht="15" customHeight="1" thickBot="1">
      <c r="L2" s="3576" t="s">
        <v>4593</v>
      </c>
    </row>
    <row r="3" spans="1:12" ht="18.75" customHeight="1">
      <c r="A3" s="6187" t="s">
        <v>373</v>
      </c>
      <c r="B3" s="6188"/>
      <c r="C3" s="6188" t="s">
        <v>838</v>
      </c>
      <c r="D3" s="6188" t="s">
        <v>4594</v>
      </c>
      <c r="E3" s="6188"/>
      <c r="F3" s="6188"/>
      <c r="G3" s="6188" t="s">
        <v>4595</v>
      </c>
      <c r="H3" s="6188"/>
      <c r="I3" s="6188"/>
      <c r="J3" s="6188" t="s">
        <v>4596</v>
      </c>
      <c r="K3" s="6188" t="s">
        <v>4597</v>
      </c>
      <c r="L3" s="6181" t="s">
        <v>483</v>
      </c>
    </row>
    <row r="4" spans="1:12" ht="18.75" customHeight="1">
      <c r="A4" s="6189"/>
      <c r="B4" s="6190"/>
      <c r="C4" s="6190"/>
      <c r="D4" s="3577" t="s">
        <v>4598</v>
      </c>
      <c r="E4" s="3577" t="s">
        <v>4599</v>
      </c>
      <c r="F4" s="3577" t="s">
        <v>483</v>
      </c>
      <c r="G4" s="3577" t="s">
        <v>4600</v>
      </c>
      <c r="H4" s="3577" t="s">
        <v>4601</v>
      </c>
      <c r="I4" s="3577" t="s">
        <v>483</v>
      </c>
      <c r="J4" s="6190"/>
      <c r="K4" s="6190"/>
      <c r="L4" s="6182"/>
    </row>
    <row r="5" spans="1:12" s="3582" customFormat="1" ht="16.5" customHeight="1">
      <c r="A5" s="3578" t="s">
        <v>3235</v>
      </c>
      <c r="B5" s="3579" t="s">
        <v>4602</v>
      </c>
      <c r="C5" s="3580">
        <f t="shared" ref="C5:C14" si="0">SUM($D5:$L5)</f>
        <v>355</v>
      </c>
      <c r="D5" s="3581">
        <v>2</v>
      </c>
      <c r="E5" s="3581" t="s">
        <v>4603</v>
      </c>
      <c r="F5" s="3581" t="s">
        <v>4603</v>
      </c>
      <c r="G5" s="3581">
        <v>23</v>
      </c>
      <c r="H5" s="3581">
        <v>10</v>
      </c>
      <c r="I5" s="3581">
        <v>4</v>
      </c>
      <c r="J5" s="3581">
        <v>257</v>
      </c>
      <c r="K5" s="3581">
        <v>11</v>
      </c>
      <c r="L5" s="3581">
        <v>48</v>
      </c>
    </row>
    <row r="6" spans="1:12" ht="16.5" customHeight="1">
      <c r="A6" s="3578"/>
      <c r="B6" s="3579" t="s">
        <v>4604</v>
      </c>
      <c r="C6" s="3580">
        <f t="shared" si="0"/>
        <v>177</v>
      </c>
      <c r="D6" s="3581">
        <v>2</v>
      </c>
      <c r="E6" s="3583" t="s">
        <v>4603</v>
      </c>
      <c r="F6" s="3581" t="s">
        <v>4603</v>
      </c>
      <c r="G6" s="3581">
        <v>23</v>
      </c>
      <c r="H6" s="3581">
        <v>12</v>
      </c>
      <c r="I6" s="3581">
        <v>4</v>
      </c>
      <c r="J6" s="3581">
        <v>114</v>
      </c>
      <c r="K6" s="3581">
        <v>7</v>
      </c>
      <c r="L6" s="3581">
        <v>15</v>
      </c>
    </row>
    <row r="7" spans="1:12" ht="16.5" customHeight="1">
      <c r="A7" s="3578" t="s">
        <v>322</v>
      </c>
      <c r="B7" s="3579" t="s">
        <v>4602</v>
      </c>
      <c r="C7" s="3580">
        <f t="shared" si="0"/>
        <v>290</v>
      </c>
      <c r="D7" s="3581">
        <v>1</v>
      </c>
      <c r="E7" s="3583">
        <v>1</v>
      </c>
      <c r="F7" s="3581" t="s">
        <v>1039</v>
      </c>
      <c r="G7" s="3581">
        <v>11</v>
      </c>
      <c r="H7" s="3581">
        <v>7</v>
      </c>
      <c r="I7" s="3581">
        <v>1</v>
      </c>
      <c r="J7" s="3581">
        <v>210</v>
      </c>
      <c r="K7" s="3581">
        <v>16</v>
      </c>
      <c r="L7" s="3581">
        <v>43</v>
      </c>
    </row>
    <row r="8" spans="1:12" ht="16.5" customHeight="1">
      <c r="A8" s="3578"/>
      <c r="B8" s="3579" t="s">
        <v>4604</v>
      </c>
      <c r="C8" s="3580">
        <f t="shared" si="0"/>
        <v>134</v>
      </c>
      <c r="D8" s="3581">
        <v>1</v>
      </c>
      <c r="E8" s="3583">
        <v>1</v>
      </c>
      <c r="F8" s="3581" t="s">
        <v>1039</v>
      </c>
      <c r="G8" s="3581">
        <v>8</v>
      </c>
      <c r="H8" s="3581">
        <v>6</v>
      </c>
      <c r="I8" s="3581" t="s">
        <v>1039</v>
      </c>
      <c r="J8" s="3581">
        <v>96</v>
      </c>
      <c r="K8" s="3581">
        <v>12</v>
      </c>
      <c r="L8" s="3581">
        <v>10</v>
      </c>
    </row>
    <row r="9" spans="1:12" ht="16.5" customHeight="1">
      <c r="A9" s="3578" t="s">
        <v>2016</v>
      </c>
      <c r="B9" s="3579" t="s">
        <v>4602</v>
      </c>
      <c r="C9" s="3580">
        <f t="shared" si="0"/>
        <v>261</v>
      </c>
      <c r="D9" s="3584" t="s">
        <v>4605</v>
      </c>
      <c r="E9" s="3583">
        <v>1</v>
      </c>
      <c r="F9" s="3581">
        <v>2</v>
      </c>
      <c r="G9" s="3581">
        <v>21</v>
      </c>
      <c r="H9" s="3581">
        <v>12</v>
      </c>
      <c r="I9" s="3581">
        <v>1</v>
      </c>
      <c r="J9" s="3581">
        <v>183</v>
      </c>
      <c r="K9" s="3581">
        <v>7</v>
      </c>
      <c r="L9" s="3581">
        <v>34</v>
      </c>
    </row>
    <row r="10" spans="1:12" ht="16.5" customHeight="1">
      <c r="A10" s="3578"/>
      <c r="B10" s="3579" t="s">
        <v>4604</v>
      </c>
      <c r="C10" s="3580">
        <f t="shared" si="0"/>
        <v>184</v>
      </c>
      <c r="D10" s="3584" t="s">
        <v>4605</v>
      </c>
      <c r="E10" s="3583">
        <v>1</v>
      </c>
      <c r="F10" s="3581" t="s">
        <v>1039</v>
      </c>
      <c r="G10" s="3581">
        <v>22</v>
      </c>
      <c r="H10" s="3581">
        <v>9</v>
      </c>
      <c r="I10" s="3581">
        <v>1</v>
      </c>
      <c r="J10" s="3581">
        <v>131</v>
      </c>
      <c r="K10" s="3581">
        <v>4</v>
      </c>
      <c r="L10" s="3581">
        <v>16</v>
      </c>
    </row>
    <row r="11" spans="1:12" ht="16.5" customHeight="1">
      <c r="A11" s="3578" t="s">
        <v>1469</v>
      </c>
      <c r="B11" s="3579" t="s">
        <v>4602</v>
      </c>
      <c r="C11" s="3580">
        <f t="shared" si="0"/>
        <v>241</v>
      </c>
      <c r="D11" s="3581">
        <v>1</v>
      </c>
      <c r="E11" s="3583" t="s">
        <v>1039</v>
      </c>
      <c r="F11" s="3581">
        <v>2</v>
      </c>
      <c r="G11" s="3581">
        <v>22</v>
      </c>
      <c r="H11" s="3581">
        <v>11</v>
      </c>
      <c r="I11" s="3581">
        <v>3</v>
      </c>
      <c r="J11" s="3581">
        <v>168</v>
      </c>
      <c r="K11" s="3581">
        <v>12</v>
      </c>
      <c r="L11" s="3581">
        <v>22</v>
      </c>
    </row>
    <row r="12" spans="1:12" ht="16.5" customHeight="1">
      <c r="A12" s="3578"/>
      <c r="B12" s="3579" t="s">
        <v>4604</v>
      </c>
      <c r="C12" s="3580">
        <f t="shared" si="0"/>
        <v>184</v>
      </c>
      <c r="D12" s="3581">
        <v>1</v>
      </c>
      <c r="E12" s="3583" t="s">
        <v>1039</v>
      </c>
      <c r="F12" s="3581">
        <v>3</v>
      </c>
      <c r="G12" s="3581">
        <v>22</v>
      </c>
      <c r="H12" s="3581">
        <v>13</v>
      </c>
      <c r="I12" s="3581">
        <v>3</v>
      </c>
      <c r="J12" s="3581">
        <v>126</v>
      </c>
      <c r="K12" s="3581">
        <v>9</v>
      </c>
      <c r="L12" s="3581">
        <v>7</v>
      </c>
    </row>
    <row r="13" spans="1:12" ht="16.5" customHeight="1">
      <c r="A13" s="3578" t="s">
        <v>2017</v>
      </c>
      <c r="B13" s="3579" t="s">
        <v>4602</v>
      </c>
      <c r="C13" s="3580">
        <f t="shared" si="0"/>
        <v>257</v>
      </c>
      <c r="D13" s="3581" t="s">
        <v>1039</v>
      </c>
      <c r="E13" s="3583" t="s">
        <v>1039</v>
      </c>
      <c r="F13" s="3581">
        <v>1</v>
      </c>
      <c r="G13" s="3581">
        <v>18</v>
      </c>
      <c r="H13" s="3581">
        <v>8</v>
      </c>
      <c r="I13" s="3581">
        <v>3</v>
      </c>
      <c r="J13" s="3581">
        <v>184</v>
      </c>
      <c r="K13" s="3581">
        <v>12</v>
      </c>
      <c r="L13" s="3581">
        <v>31</v>
      </c>
    </row>
    <row r="14" spans="1:12" ht="16.5" customHeight="1" thickBot="1">
      <c r="A14" s="3585"/>
      <c r="B14" s="3586" t="s">
        <v>4604</v>
      </c>
      <c r="C14" s="3587">
        <f t="shared" si="0"/>
        <v>235</v>
      </c>
      <c r="D14" s="3588" t="s">
        <v>1039</v>
      </c>
      <c r="E14" s="3589" t="s">
        <v>1039</v>
      </c>
      <c r="F14" s="3588">
        <v>1</v>
      </c>
      <c r="G14" s="3588">
        <v>18</v>
      </c>
      <c r="H14" s="3588">
        <v>8</v>
      </c>
      <c r="I14" s="3588">
        <v>2</v>
      </c>
      <c r="J14" s="3588">
        <v>172</v>
      </c>
      <c r="K14" s="3588">
        <v>9</v>
      </c>
      <c r="L14" s="3588">
        <v>25</v>
      </c>
    </row>
    <row r="15" spans="1:12" s="3575" customFormat="1" ht="15" customHeight="1">
      <c r="A15" s="3590" t="s">
        <v>4606</v>
      </c>
      <c r="B15" s="3590"/>
      <c r="C15" s="3590"/>
      <c r="D15" s="3590"/>
      <c r="K15" s="3590"/>
      <c r="L15" s="3591" t="s">
        <v>4607</v>
      </c>
    </row>
    <row r="16" spans="1:12" s="3575" customFormat="1" ht="15" customHeight="1">
      <c r="A16" s="3592"/>
      <c r="B16" s="3592"/>
      <c r="C16" s="3592"/>
      <c r="D16" s="3592"/>
      <c r="K16" s="3592"/>
      <c r="L16" s="3593"/>
    </row>
    <row r="17" spans="1:12">
      <c r="A17" s="6183"/>
      <c r="B17" s="6183"/>
      <c r="C17" s="6183"/>
      <c r="D17" s="6183"/>
      <c r="E17" s="6183"/>
      <c r="F17" s="6183"/>
      <c r="G17" s="6183"/>
      <c r="H17" s="6183"/>
    </row>
    <row r="18" spans="1:12" ht="30" customHeight="1">
      <c r="A18" s="3573" t="s">
        <v>4608</v>
      </c>
    </row>
    <row r="19" spans="1:12" s="3575" customFormat="1" ht="15" customHeight="1" thickBot="1">
      <c r="L19" s="3594" t="s">
        <v>4255</v>
      </c>
    </row>
    <row r="20" spans="1:12" ht="18.75" customHeight="1">
      <c r="A20" s="6184" t="s">
        <v>373</v>
      </c>
      <c r="B20" s="6185"/>
      <c r="C20" s="6184" t="s">
        <v>838</v>
      </c>
      <c r="D20" s="6185"/>
      <c r="E20" s="6185" t="s">
        <v>4609</v>
      </c>
      <c r="F20" s="6185"/>
      <c r="G20" s="6185" t="s">
        <v>4610</v>
      </c>
      <c r="H20" s="6185"/>
      <c r="I20" s="6185" t="s">
        <v>4611</v>
      </c>
      <c r="J20" s="6185"/>
      <c r="K20" s="6185" t="s">
        <v>4612</v>
      </c>
      <c r="L20" s="6186"/>
    </row>
    <row r="21" spans="1:12" ht="16.5" customHeight="1">
      <c r="A21" s="6175" t="s">
        <v>4613</v>
      </c>
      <c r="B21" s="6176" t="s">
        <v>493</v>
      </c>
      <c r="C21" s="6177">
        <v>135</v>
      </c>
      <c r="D21" s="6178"/>
      <c r="E21" s="6179">
        <v>12</v>
      </c>
      <c r="F21" s="6179"/>
      <c r="G21" s="6179">
        <v>6</v>
      </c>
      <c r="H21" s="6179"/>
      <c r="I21" s="6180" t="s">
        <v>356</v>
      </c>
      <c r="J21" s="6180"/>
      <c r="K21" s="6179">
        <v>117</v>
      </c>
      <c r="L21" s="6179"/>
    </row>
    <row r="22" spans="1:12" ht="16.5" customHeight="1">
      <c r="A22" s="6169" t="s">
        <v>322</v>
      </c>
      <c r="B22" s="6170" t="s">
        <v>493</v>
      </c>
      <c r="C22" s="6171">
        <v>173</v>
      </c>
      <c r="D22" s="6172"/>
      <c r="E22" s="6173">
        <v>5</v>
      </c>
      <c r="F22" s="6173"/>
      <c r="G22" s="6173">
        <v>2</v>
      </c>
      <c r="H22" s="6173"/>
      <c r="I22" s="6174" t="s">
        <v>356</v>
      </c>
      <c r="J22" s="6174"/>
      <c r="K22" s="6173">
        <v>166</v>
      </c>
      <c r="L22" s="6173"/>
    </row>
    <row r="23" spans="1:12" ht="16.5" customHeight="1">
      <c r="A23" s="6169" t="s">
        <v>4614</v>
      </c>
      <c r="B23" s="6170" t="s">
        <v>493</v>
      </c>
      <c r="C23" s="6171">
        <v>128</v>
      </c>
      <c r="D23" s="6172"/>
      <c r="E23" s="6173">
        <v>7</v>
      </c>
      <c r="F23" s="6173"/>
      <c r="G23" s="6173">
        <v>1</v>
      </c>
      <c r="H23" s="6173"/>
      <c r="I23" s="6173" t="s">
        <v>356</v>
      </c>
      <c r="J23" s="6173"/>
      <c r="K23" s="6173">
        <v>120</v>
      </c>
      <c r="L23" s="6173"/>
    </row>
    <row r="24" spans="1:12" ht="16.5" customHeight="1">
      <c r="A24" s="6169" t="s">
        <v>1469</v>
      </c>
      <c r="B24" s="6170" t="s">
        <v>493</v>
      </c>
      <c r="C24" s="6171">
        <v>80</v>
      </c>
      <c r="D24" s="6172"/>
      <c r="E24" s="6173">
        <v>8</v>
      </c>
      <c r="F24" s="6173"/>
      <c r="G24" s="6173">
        <v>1</v>
      </c>
      <c r="H24" s="6173"/>
      <c r="I24" s="6173" t="s">
        <v>356</v>
      </c>
      <c r="J24" s="6173"/>
      <c r="K24" s="6173">
        <v>71</v>
      </c>
      <c r="L24" s="6173"/>
    </row>
    <row r="25" spans="1:12" ht="16.5" customHeight="1" thickBot="1">
      <c r="A25" s="6164" t="s">
        <v>2017</v>
      </c>
      <c r="B25" s="6165" t="s">
        <v>493</v>
      </c>
      <c r="C25" s="6166">
        <v>83</v>
      </c>
      <c r="D25" s="6167"/>
      <c r="E25" s="6168">
        <v>14</v>
      </c>
      <c r="F25" s="6168"/>
      <c r="G25" s="6168" t="s">
        <v>1039</v>
      </c>
      <c r="H25" s="6168"/>
      <c r="I25" s="6168" t="s">
        <v>1039</v>
      </c>
      <c r="J25" s="6168"/>
      <c r="K25" s="6168">
        <v>69</v>
      </c>
      <c r="L25" s="6168"/>
    </row>
    <row r="26" spans="1:12" s="3575" customFormat="1" ht="15" customHeight="1">
      <c r="A26" s="3592" t="s">
        <v>4615</v>
      </c>
      <c r="B26" s="3592"/>
      <c r="C26" s="3592"/>
      <c r="I26" s="3593"/>
      <c r="L26" s="3593" t="s">
        <v>4607</v>
      </c>
    </row>
  </sheetData>
  <mergeCells count="44">
    <mergeCell ref="K21:L21"/>
    <mergeCell ref="L3:L4"/>
    <mergeCell ref="A17:H17"/>
    <mergeCell ref="A20:B20"/>
    <mergeCell ref="C20:D20"/>
    <mergeCell ref="E20:F20"/>
    <mergeCell ref="G20:H20"/>
    <mergeCell ref="I20:J20"/>
    <mergeCell ref="K20:L20"/>
    <mergeCell ref="A3:B4"/>
    <mergeCell ref="C3:C4"/>
    <mergeCell ref="D3:F3"/>
    <mergeCell ref="G3:I3"/>
    <mergeCell ref="J3:J4"/>
    <mergeCell ref="K3:K4"/>
    <mergeCell ref="A21:B21"/>
    <mergeCell ref="C21:D21"/>
    <mergeCell ref="E21:F21"/>
    <mergeCell ref="G21:H21"/>
    <mergeCell ref="I21:J21"/>
    <mergeCell ref="K23:L23"/>
    <mergeCell ref="A22:B22"/>
    <mergeCell ref="C22:D22"/>
    <mergeCell ref="E22:F22"/>
    <mergeCell ref="G22:H22"/>
    <mergeCell ref="I22:J22"/>
    <mergeCell ref="K22:L22"/>
    <mergeCell ref="A23:B23"/>
    <mergeCell ref="C23:D23"/>
    <mergeCell ref="E23:F23"/>
    <mergeCell ref="G23:H23"/>
    <mergeCell ref="I23:J23"/>
    <mergeCell ref="K25:L25"/>
    <mergeCell ref="A24:B24"/>
    <mergeCell ref="C24:D24"/>
    <mergeCell ref="E24:F24"/>
    <mergeCell ref="G24:H24"/>
    <mergeCell ref="I24:J24"/>
    <mergeCell ref="K24:L24"/>
    <mergeCell ref="A25:B25"/>
    <mergeCell ref="C25:D25"/>
    <mergeCell ref="E25:F25"/>
    <mergeCell ref="G25:H25"/>
    <mergeCell ref="I25:J25"/>
  </mergeCells>
  <phoneticPr fontId="2"/>
  <printOptions horizontalCentered="1"/>
  <pageMargins left="0.39370078740157483" right="0.39370078740157483" top="0.59055118110236227" bottom="0.59055118110236227" header="0.11811023622047245" footer="0.11811023622047245"/>
  <pageSetup paperSize="9" firstPageNumber="153" orientation="portrait" useFirstPageNumber="1" r:id="rId1"/>
  <headerFooter alignWithMargins="0">
    <oddFooter>&amp;C&amp;"ＭＳ 明朝,標準"&amp;10&amp;P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FC0AE-5D6C-4FF0-966C-2053D4316BB9}">
  <dimension ref="A1:R34"/>
  <sheetViews>
    <sheetView showGridLines="0" view="pageBreakPreview" zoomScaleNormal="100" zoomScaleSheetLayoutView="100" workbookViewId="0">
      <selection activeCell="N14" sqref="N14"/>
    </sheetView>
  </sheetViews>
  <sheetFormatPr defaultColWidth="9" defaultRowHeight="13"/>
  <cols>
    <col min="1" max="1" width="14.36328125" style="1539" customWidth="1"/>
    <col min="2" max="2" width="6.453125" style="1539" customWidth="1"/>
    <col min="3" max="14" width="6.08984375" style="1539" customWidth="1"/>
    <col min="15" max="16384" width="9" style="1539"/>
  </cols>
  <sheetData>
    <row r="1" spans="1:18" ht="30" customHeight="1">
      <c r="A1" s="1538" t="s">
        <v>4616</v>
      </c>
      <c r="B1" s="1538"/>
      <c r="C1" s="1538"/>
      <c r="D1" s="1538"/>
      <c r="E1" s="1538"/>
      <c r="F1" s="1538"/>
      <c r="G1" s="1538"/>
      <c r="H1" s="1538"/>
      <c r="I1" s="1538"/>
      <c r="J1" s="1538"/>
      <c r="K1" s="1538"/>
      <c r="L1" s="1538"/>
      <c r="M1" s="1538"/>
      <c r="N1" s="1538"/>
    </row>
    <row r="2" spans="1:18" s="1541" customFormat="1" ht="15" customHeight="1" thickBot="1">
      <c r="N2" s="1542" t="s">
        <v>877</v>
      </c>
    </row>
    <row r="3" spans="1:18" ht="18.649999999999999" customHeight="1">
      <c r="A3" s="5262" t="s">
        <v>373</v>
      </c>
      <c r="B3" s="5263"/>
      <c r="C3" s="6227" t="s">
        <v>4617</v>
      </c>
      <c r="D3" s="6227"/>
      <c r="E3" s="6227"/>
      <c r="F3" s="6227"/>
      <c r="G3" s="6227" t="s">
        <v>4618</v>
      </c>
      <c r="H3" s="6227"/>
      <c r="I3" s="6227"/>
      <c r="J3" s="6227"/>
      <c r="K3" s="6227" t="s">
        <v>4619</v>
      </c>
      <c r="L3" s="6227"/>
      <c r="M3" s="6227"/>
      <c r="N3" s="4885"/>
    </row>
    <row r="4" spans="1:18" ht="18.649999999999999" customHeight="1">
      <c r="A4" s="5265"/>
      <c r="B4" s="5266"/>
      <c r="C4" s="5266" t="s">
        <v>838</v>
      </c>
      <c r="D4" s="5266"/>
      <c r="E4" s="5266" t="s">
        <v>4620</v>
      </c>
      <c r="F4" s="5266"/>
      <c r="G4" s="5266" t="s">
        <v>838</v>
      </c>
      <c r="H4" s="5266"/>
      <c r="I4" s="5266" t="s">
        <v>4620</v>
      </c>
      <c r="J4" s="5266"/>
      <c r="K4" s="5266" t="s">
        <v>838</v>
      </c>
      <c r="L4" s="5266"/>
      <c r="M4" s="5266" t="s">
        <v>4620</v>
      </c>
      <c r="N4" s="5267"/>
    </row>
    <row r="5" spans="1:18" ht="16.5" customHeight="1">
      <c r="A5" s="6218" t="s">
        <v>4621</v>
      </c>
      <c r="B5" s="6219"/>
      <c r="C5" s="6224">
        <v>193</v>
      </c>
      <c r="D5" s="6225"/>
      <c r="E5" s="6223">
        <v>0.52900000000000003</v>
      </c>
      <c r="F5" s="6223"/>
      <c r="G5" s="6225">
        <v>5</v>
      </c>
      <c r="H5" s="6225"/>
      <c r="I5" s="6226">
        <v>0.13700000000000001</v>
      </c>
      <c r="J5" s="6226"/>
      <c r="K5" s="6225">
        <v>240</v>
      </c>
      <c r="L5" s="6225"/>
      <c r="M5" s="6223">
        <v>0.65800000000000003</v>
      </c>
      <c r="N5" s="6223"/>
    </row>
    <row r="6" spans="1:18" ht="16.5" customHeight="1">
      <c r="A6" s="6218" t="s">
        <v>322</v>
      </c>
      <c r="B6" s="6219"/>
      <c r="C6" s="6220">
        <v>183</v>
      </c>
      <c r="D6" s="6221"/>
      <c r="E6" s="6217">
        <v>0.5</v>
      </c>
      <c r="F6" s="6217"/>
      <c r="G6" s="6221">
        <v>1</v>
      </c>
      <c r="H6" s="6221"/>
      <c r="I6" s="6222">
        <v>0</v>
      </c>
      <c r="J6" s="6222"/>
      <c r="K6" s="6221">
        <v>219</v>
      </c>
      <c r="L6" s="6221"/>
      <c r="M6" s="6217">
        <v>0.6</v>
      </c>
      <c r="N6" s="6217"/>
    </row>
    <row r="7" spans="1:18" s="1541" customFormat="1" ht="16.5" customHeight="1">
      <c r="A7" s="6218" t="s">
        <v>4622</v>
      </c>
      <c r="B7" s="6219"/>
      <c r="C7" s="6220">
        <v>176</v>
      </c>
      <c r="D7" s="6221"/>
      <c r="E7" s="6217">
        <v>0.5</v>
      </c>
      <c r="F7" s="6217"/>
      <c r="G7" s="6221">
        <v>3</v>
      </c>
      <c r="H7" s="6221"/>
      <c r="I7" s="6222">
        <v>0.01</v>
      </c>
      <c r="J7" s="6222"/>
      <c r="K7" s="6221">
        <v>201</v>
      </c>
      <c r="L7" s="6221"/>
      <c r="M7" s="6217">
        <v>0.6</v>
      </c>
      <c r="N7" s="6217"/>
    </row>
    <row r="8" spans="1:18" s="1541" customFormat="1" ht="16.5" customHeight="1">
      <c r="A8" s="6218" t="s">
        <v>1469</v>
      </c>
      <c r="B8" s="6219"/>
      <c r="C8" s="6220">
        <v>118</v>
      </c>
      <c r="D8" s="6221"/>
      <c r="E8" s="6217">
        <v>0.3</v>
      </c>
      <c r="F8" s="6217"/>
      <c r="G8" s="6221">
        <v>1</v>
      </c>
      <c r="H8" s="6221"/>
      <c r="I8" s="6222">
        <v>0</v>
      </c>
      <c r="J8" s="6222"/>
      <c r="K8" s="6221">
        <v>134</v>
      </c>
      <c r="L8" s="6221"/>
      <c r="M8" s="6217">
        <v>0.4</v>
      </c>
      <c r="N8" s="6217"/>
      <c r="O8" s="1539"/>
      <c r="P8" s="1539"/>
      <c r="Q8" s="1539"/>
      <c r="R8" s="1539"/>
    </row>
    <row r="9" spans="1:18" s="1541" customFormat="1" ht="16.5" customHeight="1" thickBot="1">
      <c r="A9" s="6212" t="s">
        <v>2017</v>
      </c>
      <c r="B9" s="6213"/>
      <c r="C9" s="6214">
        <v>109</v>
      </c>
      <c r="D9" s="6215"/>
      <c r="E9" s="6203">
        <v>0.3</v>
      </c>
      <c r="F9" s="6203"/>
      <c r="G9" s="6215">
        <v>3</v>
      </c>
      <c r="H9" s="6215"/>
      <c r="I9" s="6216">
        <v>0.01</v>
      </c>
      <c r="J9" s="6216"/>
      <c r="K9" s="6215">
        <v>127</v>
      </c>
      <c r="L9" s="6215"/>
      <c r="M9" s="6203">
        <v>0.4</v>
      </c>
      <c r="N9" s="6203"/>
    </row>
    <row r="10" spans="1:18" s="3597" customFormat="1" ht="15" customHeight="1">
      <c r="A10" s="3595" t="s">
        <v>4615</v>
      </c>
      <c r="B10" s="3595"/>
      <c r="C10" s="3596"/>
      <c r="N10" s="3598" t="s">
        <v>4607</v>
      </c>
      <c r="O10" s="1539"/>
      <c r="P10" s="1539"/>
      <c r="Q10" s="1539"/>
      <c r="R10" s="1539"/>
    </row>
    <row r="11" spans="1:18" s="3597" customFormat="1" ht="15" customHeight="1">
      <c r="A11" s="3596"/>
      <c r="B11" s="3596"/>
      <c r="C11" s="3596"/>
      <c r="N11" s="3598"/>
      <c r="O11" s="1539"/>
      <c r="P11" s="1539"/>
      <c r="Q11" s="1539"/>
      <c r="R11" s="1539"/>
    </row>
    <row r="12" spans="1:18" s="3597" customFormat="1" ht="15" customHeight="1">
      <c r="A12" s="3599"/>
      <c r="B12" s="3599"/>
      <c r="C12" s="3599"/>
      <c r="F12" s="3598"/>
      <c r="G12" s="3598"/>
      <c r="O12" s="1541"/>
      <c r="P12" s="1541"/>
      <c r="Q12" s="1541"/>
      <c r="R12" s="1541"/>
    </row>
    <row r="13" spans="1:18" ht="30" customHeight="1">
      <c r="A13" s="1538" t="s">
        <v>4623</v>
      </c>
      <c r="B13" s="1538"/>
      <c r="C13" s="1538"/>
      <c r="D13" s="1538"/>
      <c r="E13" s="1538"/>
      <c r="F13" s="1538"/>
      <c r="G13" s="1538"/>
      <c r="H13" s="1538"/>
      <c r="I13" s="1538"/>
      <c r="J13" s="1538"/>
      <c r="K13" s="1538"/>
      <c r="L13" s="1538"/>
      <c r="M13" s="1538"/>
      <c r="N13" s="1538"/>
    </row>
    <row r="14" spans="1:18" s="1541" customFormat="1" ht="15" customHeight="1" thickBot="1">
      <c r="M14" s="2982"/>
      <c r="N14" s="932" t="s">
        <v>4624</v>
      </c>
    </row>
    <row r="15" spans="1:18" ht="18.649999999999999" customHeight="1">
      <c r="A15" s="1640" t="s">
        <v>373</v>
      </c>
      <c r="B15" s="1578" t="s">
        <v>838</v>
      </c>
      <c r="C15" s="1578" t="s">
        <v>355</v>
      </c>
      <c r="D15" s="1578" t="s">
        <v>4625</v>
      </c>
      <c r="E15" s="1578" t="s">
        <v>4626</v>
      </c>
      <c r="F15" s="1578" t="s">
        <v>4627</v>
      </c>
      <c r="G15" s="1578" t="s">
        <v>4628</v>
      </c>
      <c r="H15" s="1578" t="s">
        <v>4629</v>
      </c>
      <c r="I15" s="1578" t="s">
        <v>4630</v>
      </c>
      <c r="J15" s="1578" t="s">
        <v>4631</v>
      </c>
      <c r="K15" s="1578" t="s">
        <v>4632</v>
      </c>
      <c r="L15" s="1578" t="s">
        <v>4633</v>
      </c>
      <c r="M15" s="1578" t="s">
        <v>4634</v>
      </c>
      <c r="N15" s="1592" t="s">
        <v>4635</v>
      </c>
    </row>
    <row r="16" spans="1:18" ht="16.5" customHeight="1">
      <c r="A16" s="1581" t="s">
        <v>4621</v>
      </c>
      <c r="B16" s="3600">
        <v>193</v>
      </c>
      <c r="C16" s="3601">
        <v>13</v>
      </c>
      <c r="D16" s="3601">
        <v>11</v>
      </c>
      <c r="E16" s="3601">
        <v>7</v>
      </c>
      <c r="F16" s="3601">
        <v>17</v>
      </c>
      <c r="G16" s="3601">
        <v>13</v>
      </c>
      <c r="H16" s="3601">
        <v>20</v>
      </c>
      <c r="I16" s="3601">
        <v>12</v>
      </c>
      <c r="J16" s="3601">
        <v>18</v>
      </c>
      <c r="K16" s="3601">
        <v>15</v>
      </c>
      <c r="L16" s="3601">
        <v>20</v>
      </c>
      <c r="M16" s="3601">
        <v>29</v>
      </c>
      <c r="N16" s="3601">
        <v>18</v>
      </c>
    </row>
    <row r="17" spans="1:14" ht="16.5" customHeight="1">
      <c r="A17" s="1581" t="s">
        <v>322</v>
      </c>
      <c r="B17" s="3600">
        <v>183</v>
      </c>
      <c r="C17" s="3601">
        <v>17</v>
      </c>
      <c r="D17" s="3601">
        <v>26</v>
      </c>
      <c r="E17" s="3601">
        <v>19</v>
      </c>
      <c r="F17" s="3601">
        <v>14</v>
      </c>
      <c r="G17" s="3601">
        <v>8</v>
      </c>
      <c r="H17" s="3601">
        <v>17</v>
      </c>
      <c r="I17" s="3601">
        <v>14</v>
      </c>
      <c r="J17" s="3601">
        <v>18</v>
      </c>
      <c r="K17" s="3601">
        <v>15</v>
      </c>
      <c r="L17" s="3601">
        <v>10</v>
      </c>
      <c r="M17" s="3601">
        <v>11</v>
      </c>
      <c r="N17" s="3601">
        <v>14</v>
      </c>
    </row>
    <row r="18" spans="1:14" ht="16.5" customHeight="1">
      <c r="A18" s="1581" t="s">
        <v>4636</v>
      </c>
      <c r="B18" s="3600">
        <v>176</v>
      </c>
      <c r="C18" s="3601">
        <v>12</v>
      </c>
      <c r="D18" s="3601">
        <v>16</v>
      </c>
      <c r="E18" s="3601">
        <v>11</v>
      </c>
      <c r="F18" s="3601">
        <v>12</v>
      </c>
      <c r="G18" s="3601">
        <v>27</v>
      </c>
      <c r="H18" s="3601">
        <v>17</v>
      </c>
      <c r="I18" s="3601">
        <v>10</v>
      </c>
      <c r="J18" s="3601">
        <v>8</v>
      </c>
      <c r="K18" s="3601">
        <v>17</v>
      </c>
      <c r="L18" s="3601">
        <v>17</v>
      </c>
      <c r="M18" s="3601">
        <v>10</v>
      </c>
      <c r="N18" s="3601">
        <v>19</v>
      </c>
    </row>
    <row r="19" spans="1:14" ht="16.5" customHeight="1">
      <c r="A19" s="1581" t="s">
        <v>1469</v>
      </c>
      <c r="B19" s="3600">
        <v>118</v>
      </c>
      <c r="C19" s="3601">
        <v>12</v>
      </c>
      <c r="D19" s="3601">
        <v>11</v>
      </c>
      <c r="E19" s="3601">
        <v>13</v>
      </c>
      <c r="F19" s="3601">
        <v>5</v>
      </c>
      <c r="G19" s="3601">
        <v>8</v>
      </c>
      <c r="H19" s="3601">
        <v>9</v>
      </c>
      <c r="I19" s="3601">
        <v>8</v>
      </c>
      <c r="J19" s="3601">
        <v>10</v>
      </c>
      <c r="K19" s="3601">
        <v>15</v>
      </c>
      <c r="L19" s="3601">
        <v>10</v>
      </c>
      <c r="M19" s="3601">
        <v>6</v>
      </c>
      <c r="N19" s="3601">
        <v>11</v>
      </c>
    </row>
    <row r="20" spans="1:14" ht="16.5" customHeight="1" thickBot="1">
      <c r="A20" s="1584" t="s">
        <v>2017</v>
      </c>
      <c r="B20" s="3602">
        <v>109</v>
      </c>
      <c r="C20" s="3603">
        <v>9</v>
      </c>
      <c r="D20" s="3603">
        <v>6</v>
      </c>
      <c r="E20" s="3603">
        <v>13</v>
      </c>
      <c r="F20" s="3603">
        <v>9</v>
      </c>
      <c r="G20" s="3603">
        <v>9</v>
      </c>
      <c r="H20" s="3603">
        <v>6</v>
      </c>
      <c r="I20" s="3603">
        <v>9</v>
      </c>
      <c r="J20" s="3603">
        <v>6</v>
      </c>
      <c r="K20" s="3603">
        <v>7</v>
      </c>
      <c r="L20" s="3603">
        <v>13</v>
      </c>
      <c r="M20" s="3603">
        <v>12</v>
      </c>
      <c r="N20" s="3603">
        <v>10</v>
      </c>
    </row>
    <row r="21" spans="1:14" s="1541" customFormat="1" ht="15" customHeight="1">
      <c r="A21" s="1595" t="s">
        <v>4615</v>
      </c>
      <c r="B21" s="1595"/>
      <c r="C21" s="1595"/>
      <c r="D21" s="1595"/>
      <c r="E21" s="1595"/>
      <c r="F21" s="1595"/>
      <c r="G21" s="1595"/>
      <c r="H21" s="1595"/>
      <c r="I21" s="1595"/>
      <c r="J21" s="1595"/>
      <c r="L21" s="1595"/>
      <c r="M21" s="1595"/>
      <c r="N21" s="943" t="s">
        <v>4607</v>
      </c>
    </row>
    <row r="22" spans="1:14" s="1541" customFormat="1" ht="15" customHeight="1">
      <c r="A22" s="1591"/>
      <c r="B22" s="1591"/>
      <c r="C22" s="1591"/>
      <c r="D22" s="1591"/>
      <c r="E22" s="1591"/>
      <c r="F22" s="1591"/>
      <c r="G22" s="1591"/>
      <c r="H22" s="1591"/>
      <c r="I22" s="1591"/>
      <c r="J22" s="1591"/>
      <c r="L22" s="1591"/>
      <c r="M22" s="1591"/>
      <c r="N22" s="1543"/>
    </row>
    <row r="24" spans="1:14" s="3605" customFormat="1" ht="30" customHeight="1">
      <c r="A24" s="3604" t="s">
        <v>4637</v>
      </c>
      <c r="B24" s="3604"/>
      <c r="C24" s="3604"/>
      <c r="D24" s="3604"/>
      <c r="E24" s="3604"/>
      <c r="F24" s="3604"/>
      <c r="G24" s="3604"/>
      <c r="H24" s="3604"/>
      <c r="I24" s="3604"/>
      <c r="J24" s="3604"/>
      <c r="K24" s="3604"/>
      <c r="L24" s="3604"/>
      <c r="M24" s="3604"/>
      <c r="N24" s="3604"/>
    </row>
    <row r="25" spans="1:14" s="3606" customFormat="1" ht="15" customHeight="1" thickBot="1">
      <c r="N25" s="3607" t="s">
        <v>4638</v>
      </c>
    </row>
    <row r="26" spans="1:14" s="3605" customFormat="1" ht="18.649999999999999" customHeight="1">
      <c r="A26" s="6204" t="s">
        <v>1054</v>
      </c>
      <c r="B26" s="6205"/>
      <c r="C26" s="6205" t="s">
        <v>4639</v>
      </c>
      <c r="D26" s="6205"/>
      <c r="E26" s="6205"/>
      <c r="F26" s="6205"/>
      <c r="G26" s="6205" t="s">
        <v>4618</v>
      </c>
      <c r="H26" s="6205"/>
      <c r="I26" s="6205"/>
      <c r="J26" s="6205"/>
      <c r="K26" s="6205" t="s">
        <v>4619</v>
      </c>
      <c r="L26" s="6205"/>
      <c r="M26" s="6205"/>
      <c r="N26" s="6206"/>
    </row>
    <row r="27" spans="1:14" s="3605" customFormat="1" ht="16.5" customHeight="1">
      <c r="A27" s="6207" t="s">
        <v>4640</v>
      </c>
      <c r="B27" s="6208"/>
      <c r="C27" s="6209" t="s">
        <v>1039</v>
      </c>
      <c r="D27" s="6210"/>
      <c r="E27" s="6210"/>
      <c r="F27" s="6210"/>
      <c r="G27" s="6211" t="s">
        <v>1039</v>
      </c>
      <c r="H27" s="6211"/>
      <c r="I27" s="6211"/>
      <c r="J27" s="6211"/>
      <c r="K27" s="6211" t="s">
        <v>1039</v>
      </c>
      <c r="L27" s="6211"/>
      <c r="M27" s="6211"/>
      <c r="N27" s="6211"/>
    </row>
    <row r="28" spans="1:14" s="3605" customFormat="1" ht="16.5" customHeight="1">
      <c r="A28" s="6201" t="s">
        <v>4641</v>
      </c>
      <c r="B28" s="6202" t="s">
        <v>4641</v>
      </c>
      <c r="C28" s="6198" t="s">
        <v>1039</v>
      </c>
      <c r="D28" s="6199"/>
      <c r="E28" s="6199"/>
      <c r="F28" s="6199"/>
      <c r="G28" s="6200" t="s">
        <v>1039</v>
      </c>
      <c r="H28" s="6200"/>
      <c r="I28" s="6200"/>
      <c r="J28" s="6200"/>
      <c r="K28" s="6200" t="s">
        <v>1039</v>
      </c>
      <c r="L28" s="6200"/>
      <c r="M28" s="6200"/>
      <c r="N28" s="6200"/>
    </row>
    <row r="29" spans="1:14" s="3605" customFormat="1" ht="16.5" customHeight="1">
      <c r="A29" s="6201" t="s">
        <v>4642</v>
      </c>
      <c r="B29" s="6202" t="s">
        <v>4642</v>
      </c>
      <c r="C29" s="6198">
        <v>2</v>
      </c>
      <c r="D29" s="6199"/>
      <c r="E29" s="6199"/>
      <c r="F29" s="6199"/>
      <c r="G29" s="6200" t="s">
        <v>1039</v>
      </c>
      <c r="H29" s="6200"/>
      <c r="I29" s="6200"/>
      <c r="J29" s="6200"/>
      <c r="K29" s="6200">
        <v>2</v>
      </c>
      <c r="L29" s="6200"/>
      <c r="M29" s="6200"/>
      <c r="N29" s="6200"/>
    </row>
    <row r="30" spans="1:14" s="3605" customFormat="1" ht="16.5" customHeight="1">
      <c r="A30" s="6196" t="s">
        <v>4643</v>
      </c>
      <c r="B30" s="6197" t="s">
        <v>3303</v>
      </c>
      <c r="C30" s="6198">
        <v>2</v>
      </c>
      <c r="D30" s="6199"/>
      <c r="E30" s="6199"/>
      <c r="F30" s="6199"/>
      <c r="G30" s="6200" t="s">
        <v>1039</v>
      </c>
      <c r="H30" s="6200"/>
      <c r="I30" s="6200"/>
      <c r="J30" s="6200"/>
      <c r="K30" s="6200">
        <v>2</v>
      </c>
      <c r="L30" s="6200"/>
      <c r="M30" s="6200"/>
      <c r="N30" s="6200"/>
    </row>
    <row r="31" spans="1:14" s="3605" customFormat="1" ht="16.5" customHeight="1">
      <c r="A31" s="6201" t="s">
        <v>914</v>
      </c>
      <c r="B31" s="6202" t="s">
        <v>1263</v>
      </c>
      <c r="C31" s="6198">
        <v>27</v>
      </c>
      <c r="D31" s="6199"/>
      <c r="E31" s="6199"/>
      <c r="F31" s="6199"/>
      <c r="G31" s="6200">
        <v>2</v>
      </c>
      <c r="H31" s="6200"/>
      <c r="I31" s="6200"/>
      <c r="J31" s="6200"/>
      <c r="K31" s="6200">
        <v>31</v>
      </c>
      <c r="L31" s="6200"/>
      <c r="M31" s="6200"/>
      <c r="N31" s="6200"/>
    </row>
    <row r="32" spans="1:14" s="3608" customFormat="1" ht="16.5" customHeight="1" thickBot="1">
      <c r="A32" s="6191" t="s">
        <v>838</v>
      </c>
      <c r="B32" s="6192"/>
      <c r="C32" s="6193">
        <f t="shared" ref="C32" si="0">SUM(G32:N32)</f>
        <v>35</v>
      </c>
      <c r="D32" s="6194"/>
      <c r="E32" s="6194"/>
      <c r="F32" s="6194"/>
      <c r="G32" s="6194">
        <v>2</v>
      </c>
      <c r="H32" s="6194"/>
      <c r="I32" s="6194"/>
      <c r="J32" s="6194"/>
      <c r="K32" s="6195">
        <f t="shared" ref="K32" si="1">SUM(K30:N31)</f>
        <v>33</v>
      </c>
      <c r="L32" s="6195"/>
      <c r="M32" s="6195"/>
      <c r="N32" s="6195"/>
    </row>
    <row r="33" spans="1:14" s="3606" customFormat="1" ht="15" customHeight="1">
      <c r="A33" s="3609" t="s">
        <v>4615</v>
      </c>
      <c r="B33" s="3609"/>
      <c r="N33" s="3607" t="s">
        <v>4607</v>
      </c>
    </row>
    <row r="34" spans="1:14" ht="15" customHeight="1">
      <c r="A34" s="3597" t="s">
        <v>4644</v>
      </c>
    </row>
  </sheetData>
  <mergeCells count="73">
    <mergeCell ref="A3:B4"/>
    <mergeCell ref="C3:F3"/>
    <mergeCell ref="G3:J3"/>
    <mergeCell ref="K3:N3"/>
    <mergeCell ref="C4:D4"/>
    <mergeCell ref="E4:F4"/>
    <mergeCell ref="G4:H4"/>
    <mergeCell ref="I4:J4"/>
    <mergeCell ref="K4:L4"/>
    <mergeCell ref="M4:N4"/>
    <mergeCell ref="M5:N5"/>
    <mergeCell ref="A6:B6"/>
    <mergeCell ref="C6:D6"/>
    <mergeCell ref="E6:F6"/>
    <mergeCell ref="G6:H6"/>
    <mergeCell ref="I6:J6"/>
    <mergeCell ref="K6:L6"/>
    <mergeCell ref="M6:N6"/>
    <mergeCell ref="A5:B5"/>
    <mergeCell ref="C5:D5"/>
    <mergeCell ref="E5:F5"/>
    <mergeCell ref="G5:H5"/>
    <mergeCell ref="I5:J5"/>
    <mergeCell ref="K5:L5"/>
    <mergeCell ref="M7:N7"/>
    <mergeCell ref="A8:B8"/>
    <mergeCell ref="C8:D8"/>
    <mergeCell ref="E8:F8"/>
    <mergeCell ref="G8:H8"/>
    <mergeCell ref="I8:J8"/>
    <mergeCell ref="K8:L8"/>
    <mergeCell ref="M8:N8"/>
    <mergeCell ref="A7:B7"/>
    <mergeCell ref="C7:D7"/>
    <mergeCell ref="E7:F7"/>
    <mergeCell ref="G7:H7"/>
    <mergeCell ref="I7:J7"/>
    <mergeCell ref="K7:L7"/>
    <mergeCell ref="A27:B27"/>
    <mergeCell ref="C27:F27"/>
    <mergeCell ref="G27:J27"/>
    <mergeCell ref="K27:N27"/>
    <mergeCell ref="A9:B9"/>
    <mergeCell ref="C9:D9"/>
    <mergeCell ref="E9:F9"/>
    <mergeCell ref="G9:H9"/>
    <mergeCell ref="I9:J9"/>
    <mergeCell ref="K9:L9"/>
    <mergeCell ref="M9:N9"/>
    <mergeCell ref="A26:B26"/>
    <mergeCell ref="C26:F26"/>
    <mergeCell ref="G26:J26"/>
    <mergeCell ref="K26:N26"/>
    <mergeCell ref="A28:B28"/>
    <mergeCell ref="C28:F28"/>
    <mergeCell ref="G28:J28"/>
    <mergeCell ref="K28:N28"/>
    <mergeCell ref="A29:B29"/>
    <mergeCell ref="C29:F29"/>
    <mergeCell ref="G29:J29"/>
    <mergeCell ref="K29:N29"/>
    <mergeCell ref="A32:B32"/>
    <mergeCell ref="C32:F32"/>
    <mergeCell ref="G32:J32"/>
    <mergeCell ref="K32:N32"/>
    <mergeCell ref="A30:B30"/>
    <mergeCell ref="C30:F30"/>
    <mergeCell ref="G30:J30"/>
    <mergeCell ref="K30:N30"/>
    <mergeCell ref="A31:B31"/>
    <mergeCell ref="C31:F31"/>
    <mergeCell ref="G31:J31"/>
    <mergeCell ref="K31:N31"/>
  </mergeCells>
  <phoneticPr fontId="2"/>
  <printOptions horizontalCentered="1"/>
  <pageMargins left="0.39370078740157483" right="0.39370078740157483" top="0.59055118110236227" bottom="0.59055118110236227" header="0.11811023622047245" footer="0.11811023622047245"/>
  <pageSetup paperSize="9" firstPageNumber="129" orientation="portrait" r:id="rId1"/>
  <headerFooter alignWithMargins="0">
    <oddFooter>&amp;C&amp;"ＭＳ 明朝,標準"&amp;10&amp;P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51EA7-3C5A-4879-90E2-80D2CF486FC7}">
  <dimension ref="A1:O55"/>
  <sheetViews>
    <sheetView showGridLines="0" view="pageBreakPreview" zoomScaleNormal="100" zoomScaleSheetLayoutView="100" workbookViewId="0">
      <selection activeCell="P13" sqref="P13"/>
    </sheetView>
  </sheetViews>
  <sheetFormatPr defaultColWidth="9" defaultRowHeight="13"/>
  <cols>
    <col min="1" max="9" width="7.6328125" style="3611" customWidth="1"/>
    <col min="10" max="12" width="7.453125" style="3611" customWidth="1"/>
    <col min="13" max="16384" width="9" style="3611"/>
  </cols>
  <sheetData>
    <row r="1" spans="1:15" ht="30" customHeight="1">
      <c r="A1" s="3610" t="s">
        <v>4645</v>
      </c>
      <c r="B1" s="3610"/>
      <c r="C1" s="3610"/>
      <c r="D1" s="3610"/>
      <c r="E1" s="3610"/>
      <c r="F1" s="3610"/>
      <c r="G1" s="3610"/>
      <c r="H1" s="3610"/>
      <c r="I1" s="3610"/>
      <c r="J1" s="3610"/>
      <c r="K1" s="3610"/>
      <c r="L1" s="3610"/>
    </row>
    <row r="2" spans="1:15" s="3612" customFormat="1" ht="15" customHeight="1" thickBot="1">
      <c r="B2" s="3613"/>
      <c r="L2" s="3614" t="s">
        <v>4593</v>
      </c>
    </row>
    <row r="3" spans="1:15" ht="18.649999999999999" customHeight="1">
      <c r="A3" s="6296" t="s">
        <v>4646</v>
      </c>
      <c r="B3" s="6297"/>
      <c r="C3" s="6298" t="s">
        <v>321</v>
      </c>
      <c r="D3" s="6297"/>
      <c r="E3" s="6298" t="s">
        <v>513</v>
      </c>
      <c r="F3" s="6297"/>
      <c r="G3" s="6298" t="s">
        <v>4647</v>
      </c>
      <c r="H3" s="6297"/>
      <c r="I3" s="6299" t="s">
        <v>982</v>
      </c>
      <c r="J3" s="6300"/>
      <c r="K3" s="6299" t="s">
        <v>4648</v>
      </c>
      <c r="L3" s="6300"/>
    </row>
    <row r="4" spans="1:15" s="3617" customFormat="1" ht="16.25" customHeight="1">
      <c r="A4" s="6292" t="s">
        <v>838</v>
      </c>
      <c r="B4" s="6293"/>
      <c r="C4" s="6294">
        <v>193</v>
      </c>
      <c r="D4" s="6295"/>
      <c r="E4" s="6295">
        <v>183</v>
      </c>
      <c r="F4" s="6295"/>
      <c r="G4" s="6295">
        <v>176</v>
      </c>
      <c r="H4" s="6295"/>
      <c r="I4" s="6295">
        <v>118</v>
      </c>
      <c r="J4" s="6295"/>
      <c r="K4" s="6295">
        <f>SUM($K$5:$L$14)</f>
        <v>109</v>
      </c>
      <c r="L4" s="6295"/>
      <c r="M4" s="3615"/>
      <c r="N4" s="3616"/>
    </row>
    <row r="5" spans="1:15" ht="16.25" customHeight="1">
      <c r="A5" s="6288" t="s">
        <v>4649</v>
      </c>
      <c r="B5" s="6289"/>
      <c r="C5" s="6290">
        <v>9</v>
      </c>
      <c r="D5" s="6291"/>
      <c r="E5" s="6291">
        <v>9</v>
      </c>
      <c r="F5" s="6291"/>
      <c r="G5" s="6291">
        <v>6</v>
      </c>
      <c r="H5" s="6291"/>
      <c r="I5" s="6291">
        <v>8</v>
      </c>
      <c r="J5" s="6291"/>
      <c r="K5" s="6291">
        <v>4</v>
      </c>
      <c r="L5" s="6291"/>
      <c r="M5" s="3618"/>
      <c r="N5" s="3618"/>
      <c r="O5" s="3618"/>
    </row>
    <row r="6" spans="1:15" ht="16.25" customHeight="1">
      <c r="A6" s="6288" t="s">
        <v>4650</v>
      </c>
      <c r="B6" s="6289"/>
      <c r="C6" s="6290">
        <v>25</v>
      </c>
      <c r="D6" s="6291"/>
      <c r="E6" s="6291">
        <v>30</v>
      </c>
      <c r="F6" s="6291"/>
      <c r="G6" s="6291">
        <v>27</v>
      </c>
      <c r="H6" s="6291"/>
      <c r="I6" s="6291">
        <v>19</v>
      </c>
      <c r="J6" s="6291"/>
      <c r="K6" s="6291">
        <v>16</v>
      </c>
      <c r="L6" s="6291"/>
    </row>
    <row r="7" spans="1:15" ht="16.25" customHeight="1">
      <c r="A7" s="6288" t="s">
        <v>4651</v>
      </c>
      <c r="B7" s="6289"/>
      <c r="C7" s="6290">
        <v>24</v>
      </c>
      <c r="D7" s="6291"/>
      <c r="E7" s="6291">
        <v>24</v>
      </c>
      <c r="F7" s="6291"/>
      <c r="G7" s="6291">
        <v>27</v>
      </c>
      <c r="H7" s="6291"/>
      <c r="I7" s="6291">
        <v>13</v>
      </c>
      <c r="J7" s="6291"/>
      <c r="K7" s="6291">
        <v>17</v>
      </c>
      <c r="L7" s="6291"/>
    </row>
    <row r="8" spans="1:15" ht="16.25" customHeight="1">
      <c r="A8" s="6288" t="s">
        <v>4652</v>
      </c>
      <c r="B8" s="6289"/>
      <c r="C8" s="6290">
        <v>20</v>
      </c>
      <c r="D8" s="6291"/>
      <c r="E8" s="6291">
        <v>22</v>
      </c>
      <c r="F8" s="6291"/>
      <c r="G8" s="6291">
        <v>29</v>
      </c>
      <c r="H8" s="6291"/>
      <c r="I8" s="6291">
        <v>12</v>
      </c>
      <c r="J8" s="6291"/>
      <c r="K8" s="6291">
        <v>19</v>
      </c>
      <c r="L8" s="6291"/>
    </row>
    <row r="9" spans="1:15" ht="16.25" customHeight="1">
      <c r="A9" s="6288" t="s">
        <v>4653</v>
      </c>
      <c r="B9" s="6289"/>
      <c r="C9" s="6290">
        <v>18</v>
      </c>
      <c r="D9" s="6291"/>
      <c r="E9" s="6291">
        <v>21</v>
      </c>
      <c r="F9" s="6291"/>
      <c r="G9" s="6291">
        <v>16</v>
      </c>
      <c r="H9" s="6291"/>
      <c r="I9" s="6291">
        <v>11</v>
      </c>
      <c r="J9" s="6291"/>
      <c r="K9" s="6291">
        <v>20</v>
      </c>
      <c r="L9" s="6291"/>
    </row>
    <row r="10" spans="1:15" ht="16.25" customHeight="1">
      <c r="A10" s="6288" t="s">
        <v>4654</v>
      </c>
      <c r="B10" s="6289"/>
      <c r="C10" s="6290">
        <v>29</v>
      </c>
      <c r="D10" s="6291"/>
      <c r="E10" s="6291">
        <v>29</v>
      </c>
      <c r="F10" s="6291"/>
      <c r="G10" s="6291">
        <v>18</v>
      </c>
      <c r="H10" s="6291"/>
      <c r="I10" s="6291">
        <v>15</v>
      </c>
      <c r="J10" s="6291"/>
      <c r="K10" s="6291">
        <v>9</v>
      </c>
      <c r="L10" s="6291"/>
    </row>
    <row r="11" spans="1:15" ht="16.25" customHeight="1">
      <c r="A11" s="6288" t="s">
        <v>4655</v>
      </c>
      <c r="B11" s="6289"/>
      <c r="C11" s="6290">
        <v>44</v>
      </c>
      <c r="D11" s="6291"/>
      <c r="E11" s="6291">
        <v>26</v>
      </c>
      <c r="F11" s="6291"/>
      <c r="G11" s="6291">
        <v>27</v>
      </c>
      <c r="H11" s="6291"/>
      <c r="I11" s="6291">
        <v>31</v>
      </c>
      <c r="J11" s="6291"/>
      <c r="K11" s="6291">
        <v>11</v>
      </c>
      <c r="L11" s="6291"/>
    </row>
    <row r="12" spans="1:15" ht="16.25" customHeight="1">
      <c r="A12" s="6288" t="s">
        <v>4656</v>
      </c>
      <c r="B12" s="6289"/>
      <c r="C12" s="6290">
        <v>9</v>
      </c>
      <c r="D12" s="6291"/>
      <c r="E12" s="6291">
        <v>14</v>
      </c>
      <c r="F12" s="6291"/>
      <c r="G12" s="6291">
        <v>14</v>
      </c>
      <c r="H12" s="6291"/>
      <c r="I12" s="6291">
        <v>7</v>
      </c>
      <c r="J12" s="6291"/>
      <c r="K12" s="6291">
        <v>5</v>
      </c>
      <c r="L12" s="6291"/>
    </row>
    <row r="13" spans="1:15" ht="16.25" customHeight="1">
      <c r="A13" s="6288" t="s">
        <v>4657</v>
      </c>
      <c r="B13" s="6289"/>
      <c r="C13" s="6290">
        <v>11</v>
      </c>
      <c r="D13" s="6291"/>
      <c r="E13" s="6291">
        <v>7</v>
      </c>
      <c r="F13" s="6291"/>
      <c r="G13" s="6291">
        <v>9</v>
      </c>
      <c r="H13" s="6291"/>
      <c r="I13" s="6291">
        <v>2</v>
      </c>
      <c r="J13" s="6291"/>
      <c r="K13" s="6291">
        <v>4</v>
      </c>
      <c r="L13" s="6291"/>
    </row>
    <row r="14" spans="1:15" s="3612" customFormat="1" ht="16.25" customHeight="1" thickBot="1">
      <c r="A14" s="6284" t="s">
        <v>4658</v>
      </c>
      <c r="B14" s="6285"/>
      <c r="C14" s="6286">
        <v>4</v>
      </c>
      <c r="D14" s="6287"/>
      <c r="E14" s="6287">
        <v>1</v>
      </c>
      <c r="F14" s="6287"/>
      <c r="G14" s="6287">
        <v>3</v>
      </c>
      <c r="H14" s="6287"/>
      <c r="I14" s="6287" t="s">
        <v>356</v>
      </c>
      <c r="J14" s="6287"/>
      <c r="K14" s="6287">
        <v>4</v>
      </c>
      <c r="L14" s="6287"/>
    </row>
    <row r="15" spans="1:15" s="3612" customFormat="1" ht="15" customHeight="1">
      <c r="A15" s="3619" t="s">
        <v>4615</v>
      </c>
      <c r="B15" s="3613"/>
      <c r="J15" s="3613"/>
      <c r="L15" s="3620" t="s">
        <v>4607</v>
      </c>
    </row>
    <row r="16" spans="1:15" ht="12" customHeight="1"/>
    <row r="17" spans="1:12" s="3622" customFormat="1" ht="30" customHeight="1">
      <c r="A17" s="3621" t="s">
        <v>4659</v>
      </c>
      <c r="B17" s="3621"/>
      <c r="C17" s="3621"/>
      <c r="D17" s="3621"/>
      <c r="E17" s="3621"/>
      <c r="F17" s="3621"/>
      <c r="G17" s="3621"/>
      <c r="H17" s="3621"/>
      <c r="I17" s="3621"/>
      <c r="J17" s="3621"/>
      <c r="K17" s="3621"/>
      <c r="L17" s="3621"/>
    </row>
    <row r="18" spans="1:12" ht="15" customHeight="1" thickBot="1">
      <c r="A18" s="3623"/>
      <c r="C18" s="3623"/>
      <c r="D18" s="3623"/>
      <c r="L18" s="3624" t="s">
        <v>4660</v>
      </c>
    </row>
    <row r="19" spans="1:12" ht="18.649999999999999" customHeight="1">
      <c r="A19" s="6274" t="s">
        <v>4661</v>
      </c>
      <c r="B19" s="6275"/>
      <c r="C19" s="6275"/>
      <c r="D19" s="6275"/>
      <c r="E19" s="6276" t="s">
        <v>4662</v>
      </c>
      <c r="F19" s="6277"/>
      <c r="G19" s="6275" t="s">
        <v>4661</v>
      </c>
      <c r="H19" s="6275"/>
      <c r="I19" s="6275"/>
      <c r="J19" s="6275"/>
      <c r="K19" s="6276" t="s">
        <v>4663</v>
      </c>
      <c r="L19" s="6277"/>
    </row>
    <row r="20" spans="1:12" ht="16.25" customHeight="1">
      <c r="A20" s="6278" t="s">
        <v>838</v>
      </c>
      <c r="B20" s="6278"/>
      <c r="C20" s="6278"/>
      <c r="D20" s="6279"/>
      <c r="E20" s="6280">
        <f>SUM(E21:F30,K20:L30)</f>
        <v>109</v>
      </c>
      <c r="F20" s="6281"/>
      <c r="G20" s="6257" t="s">
        <v>4664</v>
      </c>
      <c r="H20" s="5270"/>
      <c r="I20" s="5270"/>
      <c r="J20" s="5271"/>
      <c r="K20" s="6282" t="s">
        <v>1039</v>
      </c>
      <c r="L20" s="6283"/>
    </row>
    <row r="21" spans="1:12" ht="16.25" customHeight="1">
      <c r="A21" s="5252" t="s">
        <v>4665</v>
      </c>
      <c r="B21" s="5252"/>
      <c r="C21" s="5252"/>
      <c r="D21" s="5253"/>
      <c r="E21" s="6255" t="s">
        <v>1039</v>
      </c>
      <c r="F21" s="6256"/>
      <c r="G21" s="6273" t="s">
        <v>4666</v>
      </c>
      <c r="H21" s="5252"/>
      <c r="I21" s="5252"/>
      <c r="J21" s="5253"/>
      <c r="K21" s="6258" t="s">
        <v>1039</v>
      </c>
      <c r="L21" s="6259"/>
    </row>
    <row r="22" spans="1:12" ht="16.25" customHeight="1">
      <c r="A22" s="5252" t="s">
        <v>4667</v>
      </c>
      <c r="B22" s="5252"/>
      <c r="C22" s="5252"/>
      <c r="D22" s="5253"/>
      <c r="E22" s="6255" t="s">
        <v>1039</v>
      </c>
      <c r="F22" s="6256"/>
      <c r="G22" s="6267" t="s">
        <v>4668</v>
      </c>
      <c r="H22" s="6268"/>
      <c r="I22" s="6268"/>
      <c r="J22" s="6269"/>
      <c r="K22" s="6258">
        <v>5</v>
      </c>
      <c r="L22" s="6259"/>
    </row>
    <row r="23" spans="1:12" ht="16.25" customHeight="1">
      <c r="A23" s="5252" t="s">
        <v>4669</v>
      </c>
      <c r="B23" s="5252"/>
      <c r="C23" s="5252"/>
      <c r="D23" s="5253"/>
      <c r="E23" s="6255" t="s">
        <v>1039</v>
      </c>
      <c r="F23" s="6256"/>
      <c r="G23" s="6270" t="s">
        <v>4670</v>
      </c>
      <c r="H23" s="6267" t="s">
        <v>4671</v>
      </c>
      <c r="I23" s="6268"/>
      <c r="J23" s="6268"/>
      <c r="K23" s="6258">
        <v>6</v>
      </c>
      <c r="L23" s="6259"/>
    </row>
    <row r="24" spans="1:12" ht="16.25" customHeight="1">
      <c r="A24" s="5252" t="s">
        <v>4672</v>
      </c>
      <c r="B24" s="5252"/>
      <c r="C24" s="5252"/>
      <c r="D24" s="5253"/>
      <c r="E24" s="6255">
        <v>6</v>
      </c>
      <c r="F24" s="6256"/>
      <c r="G24" s="6271"/>
      <c r="H24" s="6267" t="s">
        <v>4673</v>
      </c>
      <c r="I24" s="6268"/>
      <c r="J24" s="6268"/>
      <c r="K24" s="6258">
        <v>32</v>
      </c>
      <c r="L24" s="6259"/>
    </row>
    <row r="25" spans="1:12" ht="16.25" customHeight="1">
      <c r="A25" s="5252" t="s">
        <v>4674</v>
      </c>
      <c r="B25" s="5252"/>
      <c r="C25" s="5252"/>
      <c r="D25" s="5253"/>
      <c r="E25" s="6255" t="s">
        <v>1039</v>
      </c>
      <c r="F25" s="6256"/>
      <c r="G25" s="6271"/>
      <c r="H25" s="6267" t="s">
        <v>4675</v>
      </c>
      <c r="I25" s="6268"/>
      <c r="J25" s="6268"/>
      <c r="K25" s="6258">
        <v>7</v>
      </c>
      <c r="L25" s="6259"/>
    </row>
    <row r="26" spans="1:12" ht="16.25" customHeight="1">
      <c r="A26" s="5252" t="s">
        <v>4676</v>
      </c>
      <c r="B26" s="5252"/>
      <c r="C26" s="5252"/>
      <c r="D26" s="5253"/>
      <c r="E26" s="6255" t="s">
        <v>1039</v>
      </c>
      <c r="F26" s="6256"/>
      <c r="G26" s="6271"/>
      <c r="H26" s="6267" t="s">
        <v>4677</v>
      </c>
      <c r="I26" s="6268"/>
      <c r="J26" s="6268"/>
      <c r="K26" s="6258">
        <v>28</v>
      </c>
      <c r="L26" s="6259"/>
    </row>
    <row r="27" spans="1:12" ht="16.25" customHeight="1">
      <c r="A27" s="5252" t="s">
        <v>4678</v>
      </c>
      <c r="B27" s="5252"/>
      <c r="C27" s="5252"/>
      <c r="D27" s="5253"/>
      <c r="E27" s="6255">
        <v>1</v>
      </c>
      <c r="F27" s="6256"/>
      <c r="G27" s="6271"/>
      <c r="H27" s="6267" t="s">
        <v>4679</v>
      </c>
      <c r="I27" s="6268"/>
      <c r="J27" s="6268"/>
      <c r="K27" s="6258">
        <v>1</v>
      </c>
      <c r="L27" s="6259"/>
    </row>
    <row r="28" spans="1:12" ht="16.25" customHeight="1">
      <c r="A28" s="5252" t="s">
        <v>4680</v>
      </c>
      <c r="B28" s="5252"/>
      <c r="C28" s="5252"/>
      <c r="D28" s="5253"/>
      <c r="E28" s="6255" t="s">
        <v>1039</v>
      </c>
      <c r="F28" s="6256"/>
      <c r="G28" s="6272"/>
      <c r="H28" s="6267" t="s">
        <v>4681</v>
      </c>
      <c r="I28" s="6268"/>
      <c r="J28" s="6269"/>
      <c r="K28" s="6258">
        <v>1</v>
      </c>
      <c r="L28" s="6259"/>
    </row>
    <row r="29" spans="1:12" ht="16.25" customHeight="1">
      <c r="A29" s="5252" t="s">
        <v>4682</v>
      </c>
      <c r="B29" s="5252"/>
      <c r="C29" s="5252"/>
      <c r="D29" s="5253"/>
      <c r="E29" s="6255">
        <v>4</v>
      </c>
      <c r="F29" s="6256"/>
      <c r="G29" s="6257" t="s">
        <v>483</v>
      </c>
      <c r="H29" s="5252"/>
      <c r="I29" s="5252"/>
      <c r="J29" s="5253"/>
      <c r="K29" s="6258">
        <v>18</v>
      </c>
      <c r="L29" s="6259"/>
    </row>
    <row r="30" spans="1:12" ht="16.25" customHeight="1" thickBot="1">
      <c r="A30" s="6260" t="s">
        <v>4683</v>
      </c>
      <c r="B30" s="6260"/>
      <c r="C30" s="6260"/>
      <c r="D30" s="6261"/>
      <c r="E30" s="6262" t="s">
        <v>1039</v>
      </c>
      <c r="F30" s="6263"/>
      <c r="G30" s="6264" t="s">
        <v>969</v>
      </c>
      <c r="H30" s="6260"/>
      <c r="I30" s="6260"/>
      <c r="J30" s="6261"/>
      <c r="K30" s="6265" t="s">
        <v>1039</v>
      </c>
      <c r="L30" s="6266"/>
    </row>
    <row r="31" spans="1:12" ht="15" customHeight="1">
      <c r="A31" s="1591" t="s">
        <v>4615</v>
      </c>
      <c r="B31" s="1591"/>
      <c r="C31" s="1541"/>
      <c r="L31" s="1543" t="s">
        <v>4607</v>
      </c>
    </row>
    <row r="32" spans="1:12" ht="12" customHeight="1"/>
    <row r="33" spans="1:12" s="3626" customFormat="1" ht="30" customHeight="1">
      <c r="A33" s="3625" t="s">
        <v>4684</v>
      </c>
      <c r="B33" s="3625"/>
      <c r="C33" s="3625"/>
      <c r="D33" s="3625"/>
      <c r="E33" s="3625"/>
      <c r="F33" s="3625"/>
      <c r="G33" s="3625"/>
      <c r="H33" s="3625"/>
      <c r="I33" s="3625"/>
      <c r="J33" s="3625"/>
      <c r="K33" s="3625"/>
      <c r="L33" s="3625"/>
    </row>
    <row r="34" spans="1:12" s="3627" customFormat="1" ht="15" customHeight="1" thickBot="1">
      <c r="K34" s="3628"/>
      <c r="L34" s="3624" t="s">
        <v>4660</v>
      </c>
    </row>
    <row r="35" spans="1:12" s="3626" customFormat="1" ht="18.649999999999999" customHeight="1">
      <c r="A35" s="6245" t="s">
        <v>4685</v>
      </c>
      <c r="B35" s="6245"/>
      <c r="C35" s="6245"/>
      <c r="D35" s="6246"/>
      <c r="E35" s="6247" t="s">
        <v>915</v>
      </c>
      <c r="F35" s="6246"/>
      <c r="G35" s="6248" t="s">
        <v>379</v>
      </c>
      <c r="H35" s="6248"/>
      <c r="I35" s="6248" t="s">
        <v>380</v>
      </c>
      <c r="J35" s="6248"/>
      <c r="K35" s="6249" t="s">
        <v>969</v>
      </c>
      <c r="L35" s="6250"/>
    </row>
    <row r="36" spans="1:12" s="3626" customFormat="1" ht="16.25" customHeight="1">
      <c r="A36" s="6251" t="s">
        <v>4686</v>
      </c>
      <c r="B36" s="6251"/>
      <c r="C36" s="6251"/>
      <c r="D36" s="6252"/>
      <c r="E36" s="6253">
        <f>SUM(E37:F48)</f>
        <v>109</v>
      </c>
      <c r="F36" s="6254"/>
      <c r="G36" s="6254">
        <f>SUM(G37:H48)</f>
        <v>74</v>
      </c>
      <c r="H36" s="6254"/>
      <c r="I36" s="6254">
        <f>SUM(I37:J48)</f>
        <v>35</v>
      </c>
      <c r="J36" s="6254"/>
      <c r="K36" s="6238" t="s">
        <v>1039</v>
      </c>
      <c r="L36" s="6238"/>
    </row>
    <row r="37" spans="1:12" s="3626" customFormat="1" ht="16.25" customHeight="1">
      <c r="A37" s="6234" t="s">
        <v>4687</v>
      </c>
      <c r="B37" s="6234"/>
      <c r="C37" s="6234"/>
      <c r="D37" s="6235"/>
      <c r="E37" s="6236">
        <v>1</v>
      </c>
      <c r="F37" s="6237"/>
      <c r="G37" s="6238">
        <v>1</v>
      </c>
      <c r="H37" s="6238"/>
      <c r="I37" s="6238" t="s">
        <v>1039</v>
      </c>
      <c r="J37" s="6238"/>
      <c r="K37" s="6238" t="s">
        <v>1039</v>
      </c>
      <c r="L37" s="6238"/>
    </row>
    <row r="38" spans="1:12" s="3626" customFormat="1" ht="16.25" customHeight="1">
      <c r="A38" s="6234" t="s">
        <v>905</v>
      </c>
      <c r="B38" s="6234"/>
      <c r="C38" s="6234"/>
      <c r="D38" s="6235"/>
      <c r="E38" s="6236">
        <v>6</v>
      </c>
      <c r="F38" s="6237"/>
      <c r="G38" s="6238">
        <v>3</v>
      </c>
      <c r="H38" s="6238"/>
      <c r="I38" s="6238">
        <v>3</v>
      </c>
      <c r="J38" s="6238"/>
      <c r="K38" s="6238" t="s">
        <v>1039</v>
      </c>
      <c r="L38" s="6238"/>
    </row>
    <row r="39" spans="1:12" s="3626" customFormat="1" ht="16.25" customHeight="1">
      <c r="A39" s="6234" t="s">
        <v>992</v>
      </c>
      <c r="B39" s="6234"/>
      <c r="C39" s="6234"/>
      <c r="D39" s="6235"/>
      <c r="E39" s="6236">
        <v>8</v>
      </c>
      <c r="F39" s="6237"/>
      <c r="G39" s="6238">
        <v>3</v>
      </c>
      <c r="H39" s="6238"/>
      <c r="I39" s="6238">
        <v>5</v>
      </c>
      <c r="J39" s="6238"/>
      <c r="K39" s="6238" t="s">
        <v>1039</v>
      </c>
      <c r="L39" s="6238"/>
    </row>
    <row r="40" spans="1:12" s="3626" customFormat="1" ht="16.25" customHeight="1">
      <c r="A40" s="6234" t="s">
        <v>993</v>
      </c>
      <c r="B40" s="6234"/>
      <c r="C40" s="6234"/>
      <c r="D40" s="6235"/>
      <c r="E40" s="6236">
        <v>5</v>
      </c>
      <c r="F40" s="6237"/>
      <c r="G40" s="6238">
        <v>4</v>
      </c>
      <c r="H40" s="6238"/>
      <c r="I40" s="6238">
        <v>1</v>
      </c>
      <c r="J40" s="6238"/>
      <c r="K40" s="6238" t="s">
        <v>1039</v>
      </c>
      <c r="L40" s="6238"/>
    </row>
    <row r="41" spans="1:12" s="3626" customFormat="1" ht="16.25" customHeight="1">
      <c r="A41" s="6234" t="s">
        <v>994</v>
      </c>
      <c r="B41" s="6234"/>
      <c r="C41" s="6234"/>
      <c r="D41" s="6235"/>
      <c r="E41" s="6236">
        <v>10</v>
      </c>
      <c r="F41" s="6237"/>
      <c r="G41" s="6238">
        <v>6</v>
      </c>
      <c r="H41" s="6238"/>
      <c r="I41" s="6238">
        <v>4</v>
      </c>
      <c r="J41" s="6238"/>
      <c r="K41" s="6238" t="s">
        <v>1039</v>
      </c>
      <c r="L41" s="6238"/>
    </row>
    <row r="42" spans="1:12" s="3626" customFormat="1" ht="16.25" customHeight="1">
      <c r="A42" s="6234" t="s">
        <v>995</v>
      </c>
      <c r="B42" s="6234"/>
      <c r="C42" s="6234"/>
      <c r="D42" s="6235"/>
      <c r="E42" s="6236">
        <v>9</v>
      </c>
      <c r="F42" s="6237"/>
      <c r="G42" s="6238">
        <v>8</v>
      </c>
      <c r="H42" s="6238"/>
      <c r="I42" s="6238">
        <v>1</v>
      </c>
      <c r="J42" s="6238"/>
      <c r="K42" s="6238" t="s">
        <v>1039</v>
      </c>
      <c r="L42" s="6238"/>
    </row>
    <row r="43" spans="1:12" s="3626" customFormat="1" ht="16.25" customHeight="1">
      <c r="A43" s="6234" t="s">
        <v>996</v>
      </c>
      <c r="B43" s="6234"/>
      <c r="C43" s="6234"/>
      <c r="D43" s="6235"/>
      <c r="E43" s="6236">
        <v>7</v>
      </c>
      <c r="F43" s="6237"/>
      <c r="G43" s="6238">
        <v>4</v>
      </c>
      <c r="H43" s="6238"/>
      <c r="I43" s="6238">
        <v>3</v>
      </c>
      <c r="J43" s="6238"/>
      <c r="K43" s="6238" t="s">
        <v>1039</v>
      </c>
      <c r="L43" s="6238"/>
    </row>
    <row r="44" spans="1:12" s="3626" customFormat="1" ht="16.25" customHeight="1">
      <c r="A44" s="6234" t="s">
        <v>997</v>
      </c>
      <c r="B44" s="6234"/>
      <c r="C44" s="6234"/>
      <c r="D44" s="6235"/>
      <c r="E44" s="6236">
        <v>8</v>
      </c>
      <c r="F44" s="6237"/>
      <c r="G44" s="6238">
        <v>8</v>
      </c>
      <c r="H44" s="6238"/>
      <c r="I44" s="6238" t="s">
        <v>1039</v>
      </c>
      <c r="J44" s="6238"/>
      <c r="K44" s="6238" t="s">
        <v>1039</v>
      </c>
      <c r="L44" s="6238"/>
    </row>
    <row r="45" spans="1:12" s="3626" customFormat="1" ht="16.25" customHeight="1">
      <c r="A45" s="6234" t="s">
        <v>998</v>
      </c>
      <c r="B45" s="6234"/>
      <c r="C45" s="6234"/>
      <c r="D45" s="6235"/>
      <c r="E45" s="6236">
        <v>7</v>
      </c>
      <c r="F45" s="6237"/>
      <c r="G45" s="6238">
        <v>6</v>
      </c>
      <c r="H45" s="6238"/>
      <c r="I45" s="6238">
        <v>1</v>
      </c>
      <c r="J45" s="6238"/>
      <c r="K45" s="6238" t="s">
        <v>1039</v>
      </c>
      <c r="L45" s="6238"/>
    </row>
    <row r="46" spans="1:12" s="3627" customFormat="1" ht="16.25" customHeight="1">
      <c r="A46" s="6234" t="s">
        <v>999</v>
      </c>
      <c r="B46" s="6234"/>
      <c r="C46" s="6234"/>
      <c r="D46" s="6235"/>
      <c r="E46" s="6236">
        <v>9</v>
      </c>
      <c r="F46" s="6237"/>
      <c r="G46" s="6238">
        <v>7</v>
      </c>
      <c r="H46" s="6238"/>
      <c r="I46" s="6238">
        <v>2</v>
      </c>
      <c r="J46" s="6238"/>
      <c r="K46" s="6238" t="s">
        <v>1039</v>
      </c>
      <c r="L46" s="6238"/>
    </row>
    <row r="47" spans="1:12" s="3626" customFormat="1" ht="16.25" customHeight="1">
      <c r="A47" s="6234" t="s">
        <v>914</v>
      </c>
      <c r="B47" s="6234"/>
      <c r="C47" s="6234"/>
      <c r="D47" s="6235"/>
      <c r="E47" s="6236">
        <v>39</v>
      </c>
      <c r="F47" s="6237"/>
      <c r="G47" s="6238">
        <v>24</v>
      </c>
      <c r="H47" s="6238"/>
      <c r="I47" s="6238">
        <v>15</v>
      </c>
      <c r="J47" s="6238"/>
      <c r="K47" s="6238" t="s">
        <v>1039</v>
      </c>
      <c r="L47" s="6238"/>
    </row>
    <row r="48" spans="1:12" s="3626" customFormat="1" ht="16.25" customHeight="1" thickBot="1">
      <c r="A48" s="6239" t="s">
        <v>4688</v>
      </c>
      <c r="B48" s="6239"/>
      <c r="C48" s="6239"/>
      <c r="D48" s="6240"/>
      <c r="E48" s="6241" t="s">
        <v>1039</v>
      </c>
      <c r="F48" s="6242"/>
      <c r="G48" s="6243" t="s">
        <v>1039</v>
      </c>
      <c r="H48" s="6243"/>
      <c r="I48" s="6243" t="s">
        <v>1039</v>
      </c>
      <c r="J48" s="6243"/>
      <c r="K48" s="6244" t="s">
        <v>1039</v>
      </c>
      <c r="L48" s="6244"/>
    </row>
    <row r="49" spans="1:12" s="3629" customFormat="1" ht="15" customHeight="1">
      <c r="A49" s="3629" t="s">
        <v>4615</v>
      </c>
      <c r="L49" s="3630" t="s">
        <v>4607</v>
      </c>
    </row>
    <row r="50" spans="1:12" ht="12" customHeight="1"/>
    <row r="51" spans="1:12" ht="30.65" customHeight="1">
      <c r="A51" s="3631" t="s">
        <v>4689</v>
      </c>
      <c r="B51" s="3631"/>
      <c r="C51" s="3631"/>
      <c r="D51" s="3631"/>
      <c r="E51" s="3631"/>
      <c r="F51" s="3631"/>
      <c r="G51" s="3631"/>
      <c r="H51" s="3631"/>
      <c r="I51" s="3631"/>
      <c r="J51" s="3631"/>
      <c r="K51" s="3631"/>
      <c r="L51" s="3631"/>
    </row>
    <row r="52" spans="1:12" ht="15" customHeight="1" thickBot="1">
      <c r="A52" s="3632"/>
      <c r="B52" s="3632"/>
      <c r="C52" s="3632"/>
      <c r="L52" s="3633" t="s">
        <v>3893</v>
      </c>
    </row>
    <row r="53" spans="1:12" ht="18.649999999999999" customHeight="1">
      <c r="A53" s="6228" t="s">
        <v>4690</v>
      </c>
      <c r="B53" s="6229"/>
      <c r="C53" s="6229" t="s">
        <v>4691</v>
      </c>
      <c r="D53" s="6229"/>
      <c r="E53" s="6229" t="s">
        <v>4692</v>
      </c>
      <c r="F53" s="6229"/>
      <c r="G53" s="6229" t="s">
        <v>3887</v>
      </c>
      <c r="H53" s="6229"/>
      <c r="I53" s="6229"/>
      <c r="J53" s="6229"/>
      <c r="K53" s="6229"/>
      <c r="L53" s="6230"/>
    </row>
    <row r="54" spans="1:12" ht="16.25" customHeight="1" thickBot="1">
      <c r="A54" s="6231">
        <v>17</v>
      </c>
      <c r="B54" s="6231"/>
      <c r="C54" s="6232">
        <v>238</v>
      </c>
      <c r="D54" s="6232"/>
      <c r="E54" s="6231">
        <v>9</v>
      </c>
      <c r="F54" s="6231"/>
      <c r="G54" s="6233" t="s">
        <v>4693</v>
      </c>
      <c r="H54" s="6233"/>
      <c r="I54" s="6233"/>
      <c r="J54" s="6233"/>
      <c r="K54" s="6233"/>
      <c r="L54" s="6233"/>
    </row>
    <row r="55" spans="1:12" s="3634" customFormat="1" ht="15" customHeight="1">
      <c r="A55" s="3632"/>
      <c r="B55" s="3632"/>
      <c r="C55" s="3632"/>
      <c r="L55" s="3633" t="s">
        <v>4694</v>
      </c>
    </row>
  </sheetData>
  <mergeCells count="199">
    <mergeCell ref="A4:B4"/>
    <mergeCell ref="C4:D4"/>
    <mergeCell ref="E4:F4"/>
    <mergeCell ref="G4:H4"/>
    <mergeCell ref="I4:J4"/>
    <mergeCell ref="K4:L4"/>
    <mergeCell ref="A3:B3"/>
    <mergeCell ref="C3:D3"/>
    <mergeCell ref="E3:F3"/>
    <mergeCell ref="G3:H3"/>
    <mergeCell ref="I3:J3"/>
    <mergeCell ref="K3:L3"/>
    <mergeCell ref="A6:B6"/>
    <mergeCell ref="C6:D6"/>
    <mergeCell ref="E6:F6"/>
    <mergeCell ref="G6:H6"/>
    <mergeCell ref="I6:J6"/>
    <mergeCell ref="K6:L6"/>
    <mergeCell ref="A5:B5"/>
    <mergeCell ref="C5:D5"/>
    <mergeCell ref="E5:F5"/>
    <mergeCell ref="G5:H5"/>
    <mergeCell ref="I5:J5"/>
    <mergeCell ref="K5:L5"/>
    <mergeCell ref="A8:B8"/>
    <mergeCell ref="C8:D8"/>
    <mergeCell ref="E8:F8"/>
    <mergeCell ref="G8:H8"/>
    <mergeCell ref="I8:J8"/>
    <mergeCell ref="K8:L8"/>
    <mergeCell ref="A7:B7"/>
    <mergeCell ref="C7:D7"/>
    <mergeCell ref="E7:F7"/>
    <mergeCell ref="G7:H7"/>
    <mergeCell ref="I7:J7"/>
    <mergeCell ref="K7:L7"/>
    <mergeCell ref="A10:B10"/>
    <mergeCell ref="C10:D10"/>
    <mergeCell ref="E10:F10"/>
    <mergeCell ref="G10:H10"/>
    <mergeCell ref="I10:J10"/>
    <mergeCell ref="K10:L10"/>
    <mergeCell ref="A9:B9"/>
    <mergeCell ref="C9:D9"/>
    <mergeCell ref="E9:F9"/>
    <mergeCell ref="G9:H9"/>
    <mergeCell ref="I9:J9"/>
    <mergeCell ref="K9:L9"/>
    <mergeCell ref="A12:B12"/>
    <mergeCell ref="C12:D12"/>
    <mergeCell ref="E12:F12"/>
    <mergeCell ref="G12:H12"/>
    <mergeCell ref="I12:J12"/>
    <mergeCell ref="K12:L12"/>
    <mergeCell ref="A11:B11"/>
    <mergeCell ref="C11:D11"/>
    <mergeCell ref="E11:F11"/>
    <mergeCell ref="G11:H11"/>
    <mergeCell ref="I11:J11"/>
    <mergeCell ref="K11:L11"/>
    <mergeCell ref="A14:B14"/>
    <mergeCell ref="C14:D14"/>
    <mergeCell ref="E14:F14"/>
    <mergeCell ref="G14:H14"/>
    <mergeCell ref="I14:J14"/>
    <mergeCell ref="K14:L14"/>
    <mergeCell ref="A13:B13"/>
    <mergeCell ref="C13:D13"/>
    <mergeCell ref="E13:F13"/>
    <mergeCell ref="G13:H13"/>
    <mergeCell ref="I13:J13"/>
    <mergeCell ref="K13:L13"/>
    <mergeCell ref="A21:D21"/>
    <mergeCell ref="E21:F21"/>
    <mergeCell ref="G21:J21"/>
    <mergeCell ref="K21:L21"/>
    <mergeCell ref="A22:D22"/>
    <mergeCell ref="E22:F22"/>
    <mergeCell ref="G22:J22"/>
    <mergeCell ref="K22:L22"/>
    <mergeCell ref="A19:D19"/>
    <mergeCell ref="E19:F19"/>
    <mergeCell ref="G19:J19"/>
    <mergeCell ref="K19:L19"/>
    <mergeCell ref="A20:D20"/>
    <mergeCell ref="E20:F20"/>
    <mergeCell ref="G20:J20"/>
    <mergeCell ref="K20:L20"/>
    <mergeCell ref="E25:F25"/>
    <mergeCell ref="H25:J25"/>
    <mergeCell ref="K25:L25"/>
    <mergeCell ref="A26:D26"/>
    <mergeCell ref="E26:F26"/>
    <mergeCell ref="H26:J26"/>
    <mergeCell ref="K26:L26"/>
    <mergeCell ref="A23:D23"/>
    <mergeCell ref="E23:F23"/>
    <mergeCell ref="G23:G28"/>
    <mergeCell ref="H23:J23"/>
    <mergeCell ref="K23:L23"/>
    <mergeCell ref="A24:D24"/>
    <mergeCell ref="E24:F24"/>
    <mergeCell ref="H24:J24"/>
    <mergeCell ref="K24:L24"/>
    <mergeCell ref="A25:D25"/>
    <mergeCell ref="A29:D29"/>
    <mergeCell ref="E29:F29"/>
    <mergeCell ref="G29:J29"/>
    <mergeCell ref="K29:L29"/>
    <mergeCell ref="A30:D30"/>
    <mergeCell ref="E30:F30"/>
    <mergeCell ref="G30:J30"/>
    <mergeCell ref="K30:L30"/>
    <mergeCell ref="A27:D27"/>
    <mergeCell ref="E27:F27"/>
    <mergeCell ref="H27:J27"/>
    <mergeCell ref="K27:L27"/>
    <mergeCell ref="A28:D28"/>
    <mergeCell ref="E28:F28"/>
    <mergeCell ref="H28:J28"/>
    <mergeCell ref="K28:L28"/>
    <mergeCell ref="A35:D35"/>
    <mergeCell ref="E35:F35"/>
    <mergeCell ref="G35:H35"/>
    <mergeCell ref="I35:J35"/>
    <mergeCell ref="K35:L35"/>
    <mergeCell ref="A36:D36"/>
    <mergeCell ref="E36:F36"/>
    <mergeCell ref="G36:H36"/>
    <mergeCell ref="I36:J36"/>
    <mergeCell ref="K36:L36"/>
    <mergeCell ref="A37:D37"/>
    <mergeCell ref="E37:F37"/>
    <mergeCell ref="G37:H37"/>
    <mergeCell ref="I37:J37"/>
    <mergeCell ref="K37:L37"/>
    <mergeCell ref="A38:D38"/>
    <mergeCell ref="E38:F38"/>
    <mergeCell ref="G38:H38"/>
    <mergeCell ref="I38:J38"/>
    <mergeCell ref="K38:L38"/>
    <mergeCell ref="A39:D39"/>
    <mergeCell ref="E39:F39"/>
    <mergeCell ref="G39:H39"/>
    <mergeCell ref="I39:J39"/>
    <mergeCell ref="K39:L39"/>
    <mergeCell ref="A40:D40"/>
    <mergeCell ref="E40:F40"/>
    <mergeCell ref="G40:H40"/>
    <mergeCell ref="I40:J40"/>
    <mergeCell ref="K40:L40"/>
    <mergeCell ref="A41:D41"/>
    <mergeCell ref="E41:F41"/>
    <mergeCell ref="G41:H41"/>
    <mergeCell ref="I41:J41"/>
    <mergeCell ref="K41:L41"/>
    <mergeCell ref="A42:D42"/>
    <mergeCell ref="E42:F42"/>
    <mergeCell ref="G42:H42"/>
    <mergeCell ref="I42:J42"/>
    <mergeCell ref="K42:L42"/>
    <mergeCell ref="A43:D43"/>
    <mergeCell ref="E43:F43"/>
    <mergeCell ref="G43:H43"/>
    <mergeCell ref="I43:J43"/>
    <mergeCell ref="K43:L43"/>
    <mergeCell ref="A44:D44"/>
    <mergeCell ref="E44:F44"/>
    <mergeCell ref="G44:H44"/>
    <mergeCell ref="I44:J44"/>
    <mergeCell ref="K44:L44"/>
    <mergeCell ref="A45:D45"/>
    <mergeCell ref="E45:F45"/>
    <mergeCell ref="G45:H45"/>
    <mergeCell ref="I45:J45"/>
    <mergeCell ref="K45:L45"/>
    <mergeCell ref="A46:D46"/>
    <mergeCell ref="E46:F46"/>
    <mergeCell ref="G46:H46"/>
    <mergeCell ref="I46:J46"/>
    <mergeCell ref="K46:L46"/>
    <mergeCell ref="A53:B53"/>
    <mergeCell ref="C53:D53"/>
    <mergeCell ref="E53:F53"/>
    <mergeCell ref="G53:L53"/>
    <mergeCell ref="A54:B54"/>
    <mergeCell ref="C54:D54"/>
    <mergeCell ref="E54:F54"/>
    <mergeCell ref="G54:L54"/>
    <mergeCell ref="A47:D47"/>
    <mergeCell ref="E47:F47"/>
    <mergeCell ref="G47:H47"/>
    <mergeCell ref="I47:J47"/>
    <mergeCell ref="K47:L47"/>
    <mergeCell ref="A48:D48"/>
    <mergeCell ref="E48:F48"/>
    <mergeCell ref="G48:H48"/>
    <mergeCell ref="I48:J48"/>
    <mergeCell ref="K48:L48"/>
  </mergeCells>
  <phoneticPr fontId="2"/>
  <printOptions horizontalCentered="1"/>
  <pageMargins left="0.39370078740157483" right="0.39370078740157483" top="0.59055118110236227" bottom="0.59055118110236227" header="0.11811023622047245" footer="0.11811023622047245"/>
  <pageSetup paperSize="9" firstPageNumber="130" orientation="portrait" r:id="rId1"/>
  <headerFooter alignWithMargins="0">
    <oddFooter>&amp;C&amp;"ＭＳ 明朝,標準"&amp;10&amp;P</oddFooter>
  </headerFooter>
  <rowBreaks count="1" manualBreakCount="1">
    <brk id="32" max="11"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4CAD1-4928-4546-A0EF-759B761268D3}">
  <dimension ref="A1:P33"/>
  <sheetViews>
    <sheetView showGridLines="0" view="pageBreakPreview" topLeftCell="A19" zoomScale="102" zoomScaleNormal="100" zoomScaleSheetLayoutView="102" workbookViewId="0">
      <selection activeCell="N14" sqref="N14"/>
    </sheetView>
  </sheetViews>
  <sheetFormatPr defaultColWidth="9" defaultRowHeight="13"/>
  <cols>
    <col min="1" max="1" width="10.6328125" style="3636" customWidth="1"/>
    <col min="2" max="4" width="5" style="3636" customWidth="1"/>
    <col min="5" max="5" width="6.1796875" style="3636" customWidth="1"/>
    <col min="6" max="7" width="5.6328125" style="3636" customWidth="1"/>
    <col min="8" max="8" width="6.453125" style="3636" customWidth="1"/>
    <col min="9" max="11" width="5.6328125" style="3636" customWidth="1"/>
    <col min="12" max="13" width="6.90625" style="3636" customWidth="1"/>
    <col min="14" max="15" width="5.6328125" style="3636" customWidth="1"/>
    <col min="16" max="16" width="5.453125" style="3636" customWidth="1"/>
    <col min="17" max="16384" width="9" style="3636"/>
  </cols>
  <sheetData>
    <row r="1" spans="1:16" ht="30" customHeight="1">
      <c r="A1" s="3635" t="s">
        <v>4695</v>
      </c>
      <c r="B1" s="3635"/>
      <c r="C1" s="3635"/>
      <c r="D1" s="3635"/>
      <c r="E1" s="3635"/>
      <c r="F1" s="3635"/>
      <c r="G1" s="3635"/>
      <c r="H1" s="3635"/>
      <c r="I1" s="3635"/>
      <c r="J1" s="3635"/>
      <c r="K1" s="3635"/>
      <c r="L1" s="3635"/>
      <c r="M1" s="3635"/>
      <c r="N1" s="3635"/>
      <c r="O1" s="3635"/>
      <c r="P1" s="3635"/>
    </row>
    <row r="2" spans="1:16" s="3637" customFormat="1" ht="15" customHeight="1" thickBot="1">
      <c r="N2" s="3638"/>
      <c r="O2" s="3638"/>
      <c r="P2" s="3639" t="s">
        <v>2568</v>
      </c>
    </row>
    <row r="3" spans="1:16" ht="19.25" customHeight="1">
      <c r="A3" s="6329" t="s">
        <v>1420</v>
      </c>
      <c r="B3" s="6331" t="s">
        <v>4696</v>
      </c>
      <c r="C3" s="6331"/>
      <c r="D3" s="6331"/>
      <c r="E3" s="6331"/>
      <c r="F3" s="6331"/>
      <c r="G3" s="6331" t="s">
        <v>4697</v>
      </c>
      <c r="H3" s="6331"/>
      <c r="I3" s="6331"/>
      <c r="J3" s="6331"/>
      <c r="K3" s="6331"/>
      <c r="L3" s="6331"/>
      <c r="M3" s="6331"/>
      <c r="N3" s="6331"/>
      <c r="O3" s="6331"/>
      <c r="P3" s="6332"/>
    </row>
    <row r="4" spans="1:16" ht="40.5" customHeight="1">
      <c r="A4" s="6330"/>
      <c r="B4" s="3640" t="s">
        <v>4698</v>
      </c>
      <c r="C4" s="3640" t="s">
        <v>4699</v>
      </c>
      <c r="D4" s="3640" t="s">
        <v>4700</v>
      </c>
      <c r="E4" s="3641" t="s">
        <v>4701</v>
      </c>
      <c r="F4" s="3641" t="s">
        <v>4702</v>
      </c>
      <c r="G4" s="3640" t="s">
        <v>838</v>
      </c>
      <c r="H4" s="3641" t="s">
        <v>4703</v>
      </c>
      <c r="I4" s="3641" t="s">
        <v>4704</v>
      </c>
      <c r="J4" s="3641" t="s">
        <v>4705</v>
      </c>
      <c r="K4" s="3641" t="s">
        <v>4706</v>
      </c>
      <c r="L4" s="3641" t="s">
        <v>4707</v>
      </c>
      <c r="M4" s="3641" t="s">
        <v>4708</v>
      </c>
      <c r="N4" s="3641" t="s">
        <v>4709</v>
      </c>
      <c r="O4" s="3641" t="s">
        <v>4710</v>
      </c>
      <c r="P4" s="3642" t="s">
        <v>4702</v>
      </c>
    </row>
    <row r="5" spans="1:16" ht="16.75" customHeight="1">
      <c r="A5" s="3643" t="s">
        <v>4711</v>
      </c>
      <c r="B5" s="3644">
        <v>3</v>
      </c>
      <c r="C5" s="3644">
        <v>1</v>
      </c>
      <c r="D5" s="3644">
        <v>4</v>
      </c>
      <c r="E5" s="3644">
        <v>116</v>
      </c>
      <c r="F5" s="3645">
        <v>1</v>
      </c>
      <c r="G5" s="3644">
        <v>31</v>
      </c>
      <c r="H5" s="3644">
        <v>5</v>
      </c>
      <c r="I5" s="3644">
        <v>4</v>
      </c>
      <c r="J5" s="3644">
        <v>1</v>
      </c>
      <c r="K5" s="3644">
        <v>1</v>
      </c>
      <c r="L5" s="3645" t="s">
        <v>1012</v>
      </c>
      <c r="M5" s="3644">
        <v>1</v>
      </c>
      <c r="N5" s="3644">
        <v>4</v>
      </c>
      <c r="O5" s="3644">
        <v>6</v>
      </c>
      <c r="P5" s="3644">
        <v>9</v>
      </c>
    </row>
    <row r="6" spans="1:16" s="3637" customFormat="1" ht="16.75" customHeight="1">
      <c r="A6" s="3643" t="s">
        <v>1468</v>
      </c>
      <c r="B6" s="3644">
        <v>3</v>
      </c>
      <c r="C6" s="3644">
        <v>1</v>
      </c>
      <c r="D6" s="3644">
        <v>4</v>
      </c>
      <c r="E6" s="3644">
        <v>114</v>
      </c>
      <c r="F6" s="3645">
        <v>1</v>
      </c>
      <c r="G6" s="3644">
        <v>30</v>
      </c>
      <c r="H6" s="3644">
        <v>5</v>
      </c>
      <c r="I6" s="3644">
        <v>4</v>
      </c>
      <c r="J6" s="3644">
        <v>1</v>
      </c>
      <c r="K6" s="3644">
        <v>1</v>
      </c>
      <c r="L6" s="3645" t="s">
        <v>1012</v>
      </c>
      <c r="M6" s="3644">
        <v>1</v>
      </c>
      <c r="N6" s="3644">
        <v>4</v>
      </c>
      <c r="O6" s="3644">
        <v>6</v>
      </c>
      <c r="P6" s="3644">
        <v>8</v>
      </c>
    </row>
    <row r="7" spans="1:16" s="3637" customFormat="1" ht="16.75" customHeight="1">
      <c r="A7" s="3643" t="s">
        <v>322</v>
      </c>
      <c r="B7" s="3644">
        <v>3</v>
      </c>
      <c r="C7" s="3644">
        <v>1</v>
      </c>
      <c r="D7" s="3644">
        <v>4</v>
      </c>
      <c r="E7" s="3644">
        <v>113</v>
      </c>
      <c r="F7" s="3644">
        <v>1</v>
      </c>
      <c r="G7" s="3644">
        <v>30</v>
      </c>
      <c r="H7" s="3644">
        <v>5</v>
      </c>
      <c r="I7" s="3644">
        <v>4</v>
      </c>
      <c r="J7" s="3644">
        <v>1</v>
      </c>
      <c r="K7" s="3644">
        <v>1</v>
      </c>
      <c r="L7" s="3645" t="s">
        <v>1012</v>
      </c>
      <c r="M7" s="3644">
        <v>1</v>
      </c>
      <c r="N7" s="3644">
        <v>4</v>
      </c>
      <c r="O7" s="3644">
        <v>6</v>
      </c>
      <c r="P7" s="3644">
        <v>8</v>
      </c>
    </row>
    <row r="8" spans="1:16" s="3637" customFormat="1" ht="16.75" customHeight="1">
      <c r="A8" s="3643" t="s">
        <v>4712</v>
      </c>
      <c r="B8" s="3644">
        <v>3</v>
      </c>
      <c r="C8" s="3644">
        <v>1</v>
      </c>
      <c r="D8" s="3644">
        <v>4</v>
      </c>
      <c r="E8" s="3644">
        <v>113</v>
      </c>
      <c r="F8" s="3644">
        <v>1</v>
      </c>
      <c r="G8" s="3644">
        <v>30</v>
      </c>
      <c r="H8" s="3644">
        <v>5</v>
      </c>
      <c r="I8" s="3644">
        <v>4</v>
      </c>
      <c r="J8" s="3644">
        <v>1</v>
      </c>
      <c r="K8" s="3644">
        <v>1</v>
      </c>
      <c r="L8" s="3645" t="s">
        <v>1012</v>
      </c>
      <c r="M8" s="3644">
        <v>1</v>
      </c>
      <c r="N8" s="3644">
        <v>4</v>
      </c>
      <c r="O8" s="3644">
        <v>6</v>
      </c>
      <c r="P8" s="3644">
        <v>8</v>
      </c>
    </row>
    <row r="9" spans="1:16" s="3637" customFormat="1" ht="16.75" customHeight="1" thickBot="1">
      <c r="A9" s="3646" t="s">
        <v>1469</v>
      </c>
      <c r="B9" s="3647">
        <v>3</v>
      </c>
      <c r="C9" s="3647">
        <v>1</v>
      </c>
      <c r="D9" s="3647">
        <v>4</v>
      </c>
      <c r="E9" s="3647">
        <v>114</v>
      </c>
      <c r="F9" s="3647">
        <v>1</v>
      </c>
      <c r="G9" s="3647">
        <v>30</v>
      </c>
      <c r="H9" s="3647">
        <v>5</v>
      </c>
      <c r="I9" s="3647">
        <v>4</v>
      </c>
      <c r="J9" s="3647">
        <v>1</v>
      </c>
      <c r="K9" s="3647">
        <v>1</v>
      </c>
      <c r="L9" s="3645" t="s">
        <v>1012</v>
      </c>
      <c r="M9" s="3647">
        <v>1</v>
      </c>
      <c r="N9" s="3647">
        <v>4</v>
      </c>
      <c r="O9" s="3647">
        <v>6</v>
      </c>
      <c r="P9" s="3647">
        <v>8</v>
      </c>
    </row>
    <row r="10" spans="1:16" s="3637" customFormat="1" ht="15" customHeight="1">
      <c r="A10" s="3648"/>
      <c r="B10" s="3648"/>
      <c r="C10" s="3648"/>
      <c r="D10" s="3648"/>
      <c r="E10" s="3648"/>
      <c r="F10" s="3648"/>
      <c r="G10" s="3648"/>
      <c r="H10" s="3648"/>
      <c r="I10" s="3648"/>
      <c r="J10" s="3648"/>
      <c r="K10" s="3648"/>
      <c r="L10" s="3648"/>
      <c r="N10" s="3648"/>
      <c r="O10" s="3648"/>
      <c r="P10" s="3649" t="s">
        <v>4713</v>
      </c>
    </row>
    <row r="11" spans="1:16" s="3637" customFormat="1" ht="15" customHeight="1">
      <c r="A11" s="3650"/>
      <c r="B11" s="3650"/>
      <c r="C11" s="3650"/>
      <c r="D11" s="3650"/>
      <c r="E11" s="3650"/>
      <c r="F11" s="3650"/>
      <c r="G11" s="3650"/>
      <c r="H11" s="3650"/>
      <c r="I11" s="3650"/>
      <c r="J11" s="3650"/>
      <c r="K11" s="3650"/>
      <c r="L11" s="3650"/>
      <c r="N11" s="3650"/>
      <c r="O11" s="3650"/>
      <c r="P11" s="3651"/>
    </row>
    <row r="12" spans="1:16" s="3652" customFormat="1" ht="15" customHeight="1">
      <c r="A12" s="3637"/>
    </row>
    <row r="13" spans="1:16" s="3654" customFormat="1" ht="30" customHeight="1">
      <c r="A13" s="3653" t="s">
        <v>4714</v>
      </c>
      <c r="B13" s="3653"/>
      <c r="C13" s="3653"/>
      <c r="D13" s="3653"/>
      <c r="E13" s="3653"/>
      <c r="F13" s="3653"/>
      <c r="G13" s="3653"/>
      <c r="H13" s="3653"/>
      <c r="I13" s="3653"/>
      <c r="J13" s="3653"/>
      <c r="K13" s="3653"/>
      <c r="L13" s="3653"/>
      <c r="M13" s="3653"/>
      <c r="N13" s="3653"/>
      <c r="O13" s="3653"/>
      <c r="P13" s="3653"/>
    </row>
    <row r="14" spans="1:16" s="3655" customFormat="1" ht="15" customHeight="1" thickBot="1">
      <c r="P14" s="3656" t="s">
        <v>2568</v>
      </c>
    </row>
    <row r="15" spans="1:16" s="3654" customFormat="1" ht="19.25" customHeight="1">
      <c r="A15" s="3657" t="s">
        <v>1420</v>
      </c>
      <c r="B15" s="6333" t="s">
        <v>4715</v>
      </c>
      <c r="C15" s="6333"/>
      <c r="D15" s="6333"/>
      <c r="E15" s="6333" t="s">
        <v>4716</v>
      </c>
      <c r="F15" s="6333"/>
      <c r="G15" s="6333"/>
      <c r="H15" s="6333" t="s">
        <v>4717</v>
      </c>
      <c r="I15" s="6333"/>
      <c r="J15" s="6333"/>
      <c r="K15" s="6333" t="s">
        <v>4718</v>
      </c>
      <c r="L15" s="6333"/>
      <c r="M15" s="6333"/>
      <c r="N15" s="6333" t="s">
        <v>4719</v>
      </c>
      <c r="O15" s="6333"/>
      <c r="P15" s="6334"/>
    </row>
    <row r="16" spans="1:16" s="3654" customFormat="1" ht="16.75" customHeight="1">
      <c r="A16" s="3643" t="s">
        <v>4711</v>
      </c>
      <c r="B16" s="6327">
        <v>23</v>
      </c>
      <c r="C16" s="6328"/>
      <c r="D16" s="6328"/>
      <c r="E16" s="6328">
        <v>388</v>
      </c>
      <c r="F16" s="6328"/>
      <c r="G16" s="6328"/>
      <c r="H16" s="6328">
        <v>23</v>
      </c>
      <c r="I16" s="6328"/>
      <c r="J16" s="6328"/>
      <c r="K16" s="6328">
        <v>2443</v>
      </c>
      <c r="L16" s="6328"/>
      <c r="M16" s="6328"/>
      <c r="N16" s="6328">
        <v>431</v>
      </c>
      <c r="O16" s="6328"/>
      <c r="P16" s="6328"/>
    </row>
    <row r="17" spans="1:16" s="3654" customFormat="1" ht="16.75" customHeight="1">
      <c r="A17" s="3643" t="s">
        <v>1468</v>
      </c>
      <c r="B17" s="6323">
        <v>23</v>
      </c>
      <c r="C17" s="6324"/>
      <c r="D17" s="6324"/>
      <c r="E17" s="6324">
        <v>390</v>
      </c>
      <c r="F17" s="6324"/>
      <c r="G17" s="6324"/>
      <c r="H17" s="6324">
        <v>29</v>
      </c>
      <c r="I17" s="6324"/>
      <c r="J17" s="6324"/>
      <c r="K17" s="6324">
        <v>2438</v>
      </c>
      <c r="L17" s="6324"/>
      <c r="M17" s="6324"/>
      <c r="N17" s="6324">
        <v>431</v>
      </c>
      <c r="O17" s="6324"/>
      <c r="P17" s="6324"/>
    </row>
    <row r="18" spans="1:16" s="3654" customFormat="1" ht="16.75" customHeight="1">
      <c r="A18" s="3643" t="s">
        <v>322</v>
      </c>
      <c r="B18" s="6323">
        <v>23</v>
      </c>
      <c r="C18" s="6324"/>
      <c r="D18" s="6324"/>
      <c r="E18" s="6325">
        <v>380</v>
      </c>
      <c r="F18" s="6325"/>
      <c r="G18" s="6325"/>
      <c r="H18" s="6325">
        <v>23</v>
      </c>
      <c r="I18" s="6325"/>
      <c r="J18" s="6325"/>
      <c r="K18" s="6325">
        <v>2441</v>
      </c>
      <c r="L18" s="6325"/>
      <c r="M18" s="6325"/>
      <c r="N18" s="6325">
        <v>433</v>
      </c>
      <c r="O18" s="6325"/>
      <c r="P18" s="6325"/>
    </row>
    <row r="19" spans="1:16" s="3654" customFormat="1" ht="16.75" customHeight="1">
      <c r="A19" s="3643" t="s">
        <v>4712</v>
      </c>
      <c r="B19" s="6326">
        <v>23</v>
      </c>
      <c r="C19" s="6325"/>
      <c r="D19" s="6325"/>
      <c r="E19" s="6325">
        <v>380</v>
      </c>
      <c r="F19" s="6325"/>
      <c r="G19" s="6325"/>
      <c r="H19" s="6325">
        <v>23</v>
      </c>
      <c r="I19" s="6325"/>
      <c r="J19" s="6325"/>
      <c r="K19" s="6325">
        <v>2440</v>
      </c>
      <c r="L19" s="6325"/>
      <c r="M19" s="6325"/>
      <c r="N19" s="6325">
        <v>433</v>
      </c>
      <c r="O19" s="6325"/>
      <c r="P19" s="6325"/>
    </row>
    <row r="20" spans="1:16" s="3654" customFormat="1" ht="16.75" customHeight="1" thickBot="1">
      <c r="A20" s="3646" t="s">
        <v>1469</v>
      </c>
      <c r="B20" s="6313">
        <v>23</v>
      </c>
      <c r="C20" s="6314"/>
      <c r="D20" s="6314"/>
      <c r="E20" s="6315">
        <v>375</v>
      </c>
      <c r="F20" s="6315"/>
      <c r="G20" s="6315"/>
      <c r="H20" s="6315">
        <v>23</v>
      </c>
      <c r="I20" s="6315"/>
      <c r="J20" s="6315"/>
      <c r="K20" s="6315">
        <v>2440</v>
      </c>
      <c r="L20" s="6315"/>
      <c r="M20" s="6315"/>
      <c r="N20" s="6315">
        <v>433</v>
      </c>
      <c r="O20" s="6315"/>
      <c r="P20" s="6315"/>
    </row>
    <row r="21" spans="1:16" s="3655" customFormat="1" ht="15" customHeight="1">
      <c r="A21" s="3658"/>
      <c r="B21" s="3659"/>
      <c r="C21" s="3659"/>
      <c r="D21" s="3659"/>
      <c r="E21" s="3659"/>
      <c r="F21" s="3659"/>
      <c r="G21" s="3659"/>
      <c r="H21" s="3660"/>
      <c r="N21" s="3654"/>
      <c r="P21" s="3661" t="s">
        <v>4713</v>
      </c>
    </row>
    <row r="22" spans="1:16" s="3655" customFormat="1" ht="15" customHeight="1">
      <c r="A22" s="3662"/>
      <c r="B22" s="3660"/>
      <c r="C22" s="3660"/>
      <c r="D22" s="3660"/>
      <c r="E22" s="3660"/>
      <c r="F22" s="3660"/>
      <c r="G22" s="3660"/>
      <c r="H22" s="3660"/>
      <c r="N22" s="3654"/>
      <c r="P22" s="3661"/>
    </row>
    <row r="23" spans="1:16" s="3654" customFormat="1">
      <c r="A23" s="3663"/>
      <c r="B23" s="3663"/>
      <c r="C23" s="3663"/>
      <c r="D23" s="3663"/>
    </row>
    <row r="24" spans="1:16" s="3665" customFormat="1" ht="30" customHeight="1">
      <c r="A24" s="3664" t="s">
        <v>4720</v>
      </c>
      <c r="B24" s="3664"/>
      <c r="C24" s="3664"/>
      <c r="D24" s="3664"/>
      <c r="E24" s="3664"/>
      <c r="F24" s="3664"/>
      <c r="G24" s="3664"/>
      <c r="H24" s="3664"/>
      <c r="I24" s="3664"/>
      <c r="J24" s="3664"/>
      <c r="K24" s="3664"/>
      <c r="L24" s="3664"/>
      <c r="M24" s="3664"/>
      <c r="N24" s="3664"/>
      <c r="O24" s="3664"/>
      <c r="P24" s="3664"/>
    </row>
    <row r="25" spans="1:16" s="3666" customFormat="1" ht="15" customHeight="1" thickBot="1">
      <c r="P25" s="3667" t="s">
        <v>4721</v>
      </c>
    </row>
    <row r="26" spans="1:16" s="3665" customFormat="1" ht="18.649999999999999" customHeight="1">
      <c r="A26" s="6316" t="s">
        <v>4722</v>
      </c>
      <c r="B26" s="6318" t="s">
        <v>4723</v>
      </c>
      <c r="C26" s="6318"/>
      <c r="D26" s="6318"/>
      <c r="E26" s="6318"/>
      <c r="F26" s="6318"/>
      <c r="G26" s="6318" t="s">
        <v>4724</v>
      </c>
      <c r="H26" s="6318"/>
      <c r="I26" s="6318"/>
      <c r="J26" s="6318" t="s">
        <v>4725</v>
      </c>
      <c r="K26" s="6318"/>
      <c r="L26" s="6318"/>
      <c r="M26" s="6318"/>
      <c r="N26" s="6319" t="s">
        <v>4726</v>
      </c>
      <c r="O26" s="6319"/>
      <c r="P26" s="6320"/>
    </row>
    <row r="27" spans="1:16" s="3665" customFormat="1" ht="18.649999999999999" customHeight="1">
      <c r="A27" s="6317"/>
      <c r="B27" s="3668" t="s">
        <v>838</v>
      </c>
      <c r="C27" s="3668" t="s">
        <v>4727</v>
      </c>
      <c r="D27" s="3668" t="s">
        <v>4728</v>
      </c>
      <c r="E27" s="3668" t="s">
        <v>4729</v>
      </c>
      <c r="F27" s="3669" t="s">
        <v>483</v>
      </c>
      <c r="G27" s="6309"/>
      <c r="H27" s="6309"/>
      <c r="I27" s="6309"/>
      <c r="J27" s="6309" t="s">
        <v>4730</v>
      </c>
      <c r="K27" s="6309"/>
      <c r="L27" s="6309" t="s">
        <v>4731</v>
      </c>
      <c r="M27" s="6309"/>
      <c r="N27" s="6321"/>
      <c r="O27" s="6321"/>
      <c r="P27" s="6322"/>
    </row>
    <row r="28" spans="1:16" s="3666" customFormat="1" ht="16.75" customHeight="1">
      <c r="A28" s="3643" t="s">
        <v>4711</v>
      </c>
      <c r="B28" s="3670">
        <v>22</v>
      </c>
      <c r="C28" s="3671">
        <v>17</v>
      </c>
      <c r="D28" s="3671" t="s">
        <v>1039</v>
      </c>
      <c r="E28" s="3671">
        <v>2</v>
      </c>
      <c r="F28" s="3671">
        <v>3</v>
      </c>
      <c r="G28" s="6310" t="s">
        <v>356</v>
      </c>
      <c r="H28" s="6310"/>
      <c r="I28" s="6310"/>
      <c r="J28" s="6311">
        <v>1156</v>
      </c>
      <c r="K28" s="6311"/>
      <c r="L28" s="6312">
        <v>0</v>
      </c>
      <c r="M28" s="6312"/>
      <c r="N28" s="6311">
        <v>71851</v>
      </c>
      <c r="O28" s="6311"/>
      <c r="P28" s="6311"/>
    </row>
    <row r="29" spans="1:16" s="3666" customFormat="1" ht="16.75" customHeight="1">
      <c r="A29" s="3643" t="s">
        <v>1468</v>
      </c>
      <c r="B29" s="3670">
        <v>20</v>
      </c>
      <c r="C29" s="3671">
        <v>12</v>
      </c>
      <c r="D29" s="3671">
        <v>1</v>
      </c>
      <c r="E29" s="3671">
        <v>1</v>
      </c>
      <c r="F29" s="3671">
        <v>6</v>
      </c>
      <c r="G29" s="6307" t="s">
        <v>4732</v>
      </c>
      <c r="H29" s="6307"/>
      <c r="I29" s="6307"/>
      <c r="J29" s="6302">
        <v>1076</v>
      </c>
      <c r="K29" s="6302"/>
      <c r="L29" s="6308">
        <v>107</v>
      </c>
      <c r="M29" s="6308"/>
      <c r="N29" s="6302">
        <v>109663</v>
      </c>
      <c r="O29" s="6302"/>
      <c r="P29" s="6302"/>
    </row>
    <row r="30" spans="1:16" s="3666" customFormat="1" ht="16.75" customHeight="1">
      <c r="A30" s="3643" t="s">
        <v>322</v>
      </c>
      <c r="B30" s="3672">
        <v>16</v>
      </c>
      <c r="C30" s="3671">
        <v>6</v>
      </c>
      <c r="D30" s="3671" t="s">
        <v>1039</v>
      </c>
      <c r="E30" s="3671">
        <v>2</v>
      </c>
      <c r="F30" s="3671">
        <v>8</v>
      </c>
      <c r="G30" s="6301" t="s">
        <v>356</v>
      </c>
      <c r="H30" s="6301"/>
      <c r="I30" s="6301"/>
      <c r="J30" s="6302">
        <v>399</v>
      </c>
      <c r="K30" s="6302"/>
      <c r="L30" s="6308">
        <v>0</v>
      </c>
      <c r="M30" s="6308"/>
      <c r="N30" s="6302">
        <v>22363</v>
      </c>
      <c r="O30" s="6302"/>
      <c r="P30" s="6302"/>
    </row>
    <row r="31" spans="1:16" s="3666" customFormat="1" ht="16.75" customHeight="1">
      <c r="A31" s="3643" t="s">
        <v>4712</v>
      </c>
      <c r="B31" s="3672">
        <v>20</v>
      </c>
      <c r="C31" s="3671">
        <v>10</v>
      </c>
      <c r="D31" s="3671">
        <v>1</v>
      </c>
      <c r="E31" s="3671">
        <v>3</v>
      </c>
      <c r="F31" s="3671">
        <v>6</v>
      </c>
      <c r="G31" s="6301" t="s">
        <v>1039</v>
      </c>
      <c r="H31" s="6301"/>
      <c r="I31" s="6301"/>
      <c r="J31" s="6302">
        <v>681</v>
      </c>
      <c r="K31" s="6302"/>
      <c r="L31" s="6303">
        <v>2</v>
      </c>
      <c r="M31" s="6303"/>
      <c r="N31" s="6302">
        <v>14761</v>
      </c>
      <c r="O31" s="6302"/>
      <c r="P31" s="6302"/>
    </row>
    <row r="32" spans="1:16" s="3666" customFormat="1" ht="16.75" customHeight="1" thickBot="1">
      <c r="A32" s="3646" t="s">
        <v>1469</v>
      </c>
      <c r="B32" s="3673">
        <v>17</v>
      </c>
      <c r="C32" s="3674">
        <v>14</v>
      </c>
      <c r="D32" s="3674">
        <v>1</v>
      </c>
      <c r="E32" s="3674" t="s">
        <v>356</v>
      </c>
      <c r="F32" s="3674">
        <v>2</v>
      </c>
      <c r="G32" s="6304" t="s">
        <v>4733</v>
      </c>
      <c r="H32" s="6304"/>
      <c r="I32" s="6304"/>
      <c r="J32" s="6305">
        <v>728</v>
      </c>
      <c r="K32" s="6305"/>
      <c r="L32" s="6306">
        <v>5</v>
      </c>
      <c r="M32" s="6306"/>
      <c r="N32" s="6305">
        <v>44665</v>
      </c>
      <c r="O32" s="6305"/>
      <c r="P32" s="6305"/>
    </row>
    <row r="33" spans="16:16" s="3666" customFormat="1" ht="15" customHeight="1">
      <c r="P33" s="3675" t="s">
        <v>4713</v>
      </c>
    </row>
  </sheetData>
  <mergeCells count="60">
    <mergeCell ref="A3:A4"/>
    <mergeCell ref="B3:F3"/>
    <mergeCell ref="G3:P3"/>
    <mergeCell ref="B15:D15"/>
    <mergeCell ref="E15:G15"/>
    <mergeCell ref="H15:J15"/>
    <mergeCell ref="K15:M15"/>
    <mergeCell ref="N15:P15"/>
    <mergeCell ref="B17:D17"/>
    <mergeCell ref="E17:G17"/>
    <mergeCell ref="H17:J17"/>
    <mergeCell ref="K17:M17"/>
    <mergeCell ref="N17:P17"/>
    <mergeCell ref="B16:D16"/>
    <mergeCell ref="E16:G16"/>
    <mergeCell ref="H16:J16"/>
    <mergeCell ref="K16:M16"/>
    <mergeCell ref="N16:P16"/>
    <mergeCell ref="B19:D19"/>
    <mergeCell ref="E19:G19"/>
    <mergeCell ref="H19:J19"/>
    <mergeCell ref="K19:M19"/>
    <mergeCell ref="N19:P19"/>
    <mergeCell ref="B18:D18"/>
    <mergeCell ref="E18:G18"/>
    <mergeCell ref="H18:J18"/>
    <mergeCell ref="K18:M18"/>
    <mergeCell ref="N18:P18"/>
    <mergeCell ref="A26:A27"/>
    <mergeCell ref="B26:F26"/>
    <mergeCell ref="G26:I27"/>
    <mergeCell ref="J26:M26"/>
    <mergeCell ref="N26:P27"/>
    <mergeCell ref="N28:P28"/>
    <mergeCell ref="B20:D20"/>
    <mergeCell ref="E20:G20"/>
    <mergeCell ref="H20:J20"/>
    <mergeCell ref="K20:M20"/>
    <mergeCell ref="N20:P20"/>
    <mergeCell ref="J27:K27"/>
    <mergeCell ref="L27:M27"/>
    <mergeCell ref="G28:I28"/>
    <mergeCell ref="J28:K28"/>
    <mergeCell ref="L28:M28"/>
    <mergeCell ref="G29:I29"/>
    <mergeCell ref="J29:K29"/>
    <mergeCell ref="L29:M29"/>
    <mergeCell ref="N29:P29"/>
    <mergeCell ref="G30:I30"/>
    <mergeCell ref="J30:K30"/>
    <mergeCell ref="L30:M30"/>
    <mergeCell ref="N30:P30"/>
    <mergeCell ref="G31:I31"/>
    <mergeCell ref="J31:K31"/>
    <mergeCell ref="L31:M31"/>
    <mergeCell ref="N31:P31"/>
    <mergeCell ref="G32:I32"/>
    <mergeCell ref="J32:K32"/>
    <mergeCell ref="L32:M32"/>
    <mergeCell ref="N32:P32"/>
  </mergeCells>
  <phoneticPr fontId="2"/>
  <printOptions horizontalCentered="1"/>
  <pageMargins left="0.39370078740157483" right="0.39370078740157483" top="0.59055118110236227" bottom="0.59055118110236227" header="0.11811023622047245" footer="0.11811023622047245"/>
  <pageSetup paperSize="9" firstPageNumber="131" orientation="portrait" r:id="rId1"/>
  <headerFooter alignWithMargins="0">
    <oddFooter>&amp;C&amp;"ＭＳ 明朝,標準"&amp;10&amp;P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E01AD-1756-470F-B257-2190E9B61483}">
  <dimension ref="A1:P26"/>
  <sheetViews>
    <sheetView showGridLines="0" view="pageBreakPreview" topLeftCell="A7" zoomScale="85" zoomScaleNormal="100" zoomScaleSheetLayoutView="85" workbookViewId="0">
      <selection activeCell="R14" sqref="R14"/>
    </sheetView>
  </sheetViews>
  <sheetFormatPr defaultColWidth="9" defaultRowHeight="13"/>
  <cols>
    <col min="1" max="1" width="10.54296875" style="3677" customWidth="1"/>
    <col min="2" max="3" width="6.81640625" style="3677" customWidth="1"/>
    <col min="4" max="13" width="6" style="3677" customWidth="1"/>
    <col min="14" max="14" width="6.81640625" style="3677" customWidth="1"/>
    <col min="15" max="15" width="6" style="3677" customWidth="1"/>
    <col min="16" max="16384" width="9" style="3677"/>
  </cols>
  <sheetData>
    <row r="1" spans="1:15" ht="30" customHeight="1">
      <c r="A1" s="3676" t="s">
        <v>4734</v>
      </c>
      <c r="B1" s="3676"/>
      <c r="C1" s="3676"/>
      <c r="D1" s="3676"/>
      <c r="E1" s="3676"/>
      <c r="F1" s="3676"/>
      <c r="G1" s="3676"/>
      <c r="H1" s="3676"/>
      <c r="I1" s="3676"/>
      <c r="J1" s="3676"/>
      <c r="K1" s="3676"/>
      <c r="L1" s="3676"/>
      <c r="M1" s="3676"/>
      <c r="N1" s="3676"/>
      <c r="O1" s="3676"/>
    </row>
    <row r="2" spans="1:15" s="3678" customFormat="1" ht="15" customHeight="1" thickBot="1">
      <c r="M2" s="3679"/>
      <c r="N2" s="3679"/>
      <c r="O2" s="3680" t="s">
        <v>4735</v>
      </c>
    </row>
    <row r="3" spans="1:15" ht="18.649999999999999" customHeight="1">
      <c r="A3" s="6348" t="s">
        <v>4722</v>
      </c>
      <c r="B3" s="6349"/>
      <c r="C3" s="3681" t="s">
        <v>838</v>
      </c>
      <c r="D3" s="3681" t="s">
        <v>4278</v>
      </c>
      <c r="E3" s="3681" t="s">
        <v>4625</v>
      </c>
      <c r="F3" s="3681" t="s">
        <v>4626</v>
      </c>
      <c r="G3" s="3681" t="s">
        <v>4627</v>
      </c>
      <c r="H3" s="3681" t="s">
        <v>4628</v>
      </c>
      <c r="I3" s="3681" t="s">
        <v>4629</v>
      </c>
      <c r="J3" s="3681" t="s">
        <v>4630</v>
      </c>
      <c r="K3" s="3681" t="s">
        <v>4631</v>
      </c>
      <c r="L3" s="3681" t="s">
        <v>4632</v>
      </c>
      <c r="M3" s="3681" t="s">
        <v>4633</v>
      </c>
      <c r="N3" s="3681" t="s">
        <v>4634</v>
      </c>
      <c r="O3" s="3682" t="s">
        <v>4635</v>
      </c>
    </row>
    <row r="4" spans="1:15" ht="16.25" customHeight="1">
      <c r="A4" s="6350" t="s">
        <v>4348</v>
      </c>
      <c r="B4" s="6351"/>
      <c r="C4" s="3683">
        <v>22</v>
      </c>
      <c r="D4" s="3684">
        <v>1</v>
      </c>
      <c r="E4" s="3684" t="s">
        <v>356</v>
      </c>
      <c r="F4" s="3684">
        <v>1</v>
      </c>
      <c r="G4" s="3684">
        <v>5</v>
      </c>
      <c r="H4" s="3684">
        <v>3</v>
      </c>
      <c r="I4" s="3685">
        <v>2</v>
      </c>
      <c r="J4" s="3684">
        <v>1</v>
      </c>
      <c r="K4" s="3684">
        <v>5</v>
      </c>
      <c r="L4" s="3684">
        <v>2</v>
      </c>
      <c r="M4" s="3684">
        <v>1</v>
      </c>
      <c r="N4" s="3684">
        <v>1</v>
      </c>
      <c r="O4" s="3684" t="s">
        <v>356</v>
      </c>
    </row>
    <row r="5" spans="1:15" ht="16.25" customHeight="1">
      <c r="A5" s="6350" t="s">
        <v>1468</v>
      </c>
      <c r="B5" s="6351"/>
      <c r="C5" s="3683">
        <v>20</v>
      </c>
      <c r="D5" s="3684">
        <v>2</v>
      </c>
      <c r="E5" s="3684">
        <v>1</v>
      </c>
      <c r="F5" s="3684">
        <v>1</v>
      </c>
      <c r="G5" s="3684">
        <v>3</v>
      </c>
      <c r="H5" s="3684">
        <v>2</v>
      </c>
      <c r="I5" s="3685">
        <v>3</v>
      </c>
      <c r="J5" s="3684" t="s">
        <v>356</v>
      </c>
      <c r="K5" s="3684">
        <v>2</v>
      </c>
      <c r="L5" s="3684">
        <v>2</v>
      </c>
      <c r="M5" s="3684">
        <v>1</v>
      </c>
      <c r="N5" s="3684">
        <v>3</v>
      </c>
      <c r="O5" s="3684" t="s">
        <v>356</v>
      </c>
    </row>
    <row r="6" spans="1:15" ht="16.25" customHeight="1">
      <c r="A6" s="6350" t="s">
        <v>322</v>
      </c>
      <c r="B6" s="6351"/>
      <c r="C6" s="3683">
        <v>16</v>
      </c>
      <c r="D6" s="3684">
        <v>1</v>
      </c>
      <c r="E6" s="3684" t="s">
        <v>356</v>
      </c>
      <c r="F6" s="3684">
        <v>2</v>
      </c>
      <c r="G6" s="3684">
        <v>1</v>
      </c>
      <c r="H6" s="3684">
        <v>1</v>
      </c>
      <c r="I6" s="3685">
        <v>2</v>
      </c>
      <c r="J6" s="3684">
        <v>1</v>
      </c>
      <c r="K6" s="3684">
        <v>5</v>
      </c>
      <c r="L6" s="3684">
        <v>1</v>
      </c>
      <c r="M6" s="3684">
        <v>1</v>
      </c>
      <c r="N6" s="3684">
        <v>1</v>
      </c>
      <c r="O6" s="3684" t="s">
        <v>356</v>
      </c>
    </row>
    <row r="7" spans="1:15" s="3678" customFormat="1" ht="16.25" customHeight="1">
      <c r="A7" s="6350" t="s">
        <v>4636</v>
      </c>
      <c r="B7" s="6351"/>
      <c r="C7" s="3683">
        <v>20</v>
      </c>
      <c r="D7" s="3684">
        <v>1</v>
      </c>
      <c r="E7" s="3684">
        <v>1</v>
      </c>
      <c r="F7" s="3684">
        <v>1</v>
      </c>
      <c r="G7" s="3684">
        <v>1</v>
      </c>
      <c r="H7" s="3684">
        <v>5</v>
      </c>
      <c r="I7" s="3685">
        <v>2</v>
      </c>
      <c r="J7" s="3684">
        <v>1</v>
      </c>
      <c r="K7" s="3684">
        <v>1</v>
      </c>
      <c r="L7" s="3684">
        <v>2</v>
      </c>
      <c r="M7" s="3684" t="s">
        <v>356</v>
      </c>
      <c r="N7" s="3684">
        <v>3</v>
      </c>
      <c r="O7" s="3684">
        <v>2</v>
      </c>
    </row>
    <row r="8" spans="1:15" s="3678" customFormat="1" ht="16.25" customHeight="1" thickBot="1">
      <c r="A8" s="6352" t="s">
        <v>1469</v>
      </c>
      <c r="B8" s="6353"/>
      <c r="C8" s="3686">
        <v>17</v>
      </c>
      <c r="D8" s="3687">
        <v>2</v>
      </c>
      <c r="E8" s="3687">
        <v>2</v>
      </c>
      <c r="F8" s="3687">
        <v>3</v>
      </c>
      <c r="G8" s="3687" t="s">
        <v>356</v>
      </c>
      <c r="H8" s="3687">
        <v>2</v>
      </c>
      <c r="I8" s="3688">
        <v>1</v>
      </c>
      <c r="J8" s="3687" t="s">
        <v>356</v>
      </c>
      <c r="K8" s="3687">
        <v>1</v>
      </c>
      <c r="L8" s="3687">
        <v>5</v>
      </c>
      <c r="M8" s="3687" t="s">
        <v>356</v>
      </c>
      <c r="N8" s="3687">
        <v>1</v>
      </c>
      <c r="O8" s="3687" t="s">
        <v>356</v>
      </c>
    </row>
    <row r="9" spans="1:15" s="3691" customFormat="1" ht="15" customHeight="1">
      <c r="A9" s="3689"/>
      <c r="B9" s="3689"/>
      <c r="C9" s="3689"/>
      <c r="D9" s="3689"/>
      <c r="E9" s="3689"/>
      <c r="F9" s="3689"/>
      <c r="G9" s="3689"/>
      <c r="H9" s="3689"/>
      <c r="I9" s="3689"/>
      <c r="J9" s="3689"/>
      <c r="K9" s="3678"/>
      <c r="L9" s="3678"/>
      <c r="M9" s="3689"/>
      <c r="N9" s="3689"/>
      <c r="O9" s="3690" t="s">
        <v>4713</v>
      </c>
    </row>
    <row r="10" spans="1:15" s="3694" customFormat="1" ht="30" customHeight="1">
      <c r="A10" s="3692"/>
      <c r="B10" s="3693"/>
      <c r="C10" s="3691"/>
      <c r="D10" s="3691"/>
      <c r="E10" s="3691"/>
      <c r="F10" s="3691"/>
      <c r="G10" s="3691"/>
      <c r="H10" s="3691"/>
      <c r="I10" s="3691"/>
      <c r="J10" s="3691"/>
      <c r="K10" s="6335"/>
      <c r="L10" s="6335"/>
      <c r="M10" s="6335"/>
      <c r="N10" s="6335"/>
      <c r="O10" s="3691"/>
    </row>
    <row r="11" spans="1:15" s="3696" customFormat="1" ht="30" customHeight="1">
      <c r="A11" s="3695" t="s">
        <v>4736</v>
      </c>
      <c r="B11" s="3695"/>
      <c r="C11" s="3695"/>
      <c r="D11" s="3695"/>
      <c r="E11" s="3695"/>
      <c r="F11" s="3695"/>
      <c r="G11" s="3695"/>
      <c r="H11" s="3695"/>
      <c r="I11" s="3695"/>
      <c r="J11" s="3695"/>
      <c r="K11" s="3695"/>
      <c r="L11" s="3695"/>
      <c r="M11" s="3695"/>
      <c r="N11" s="3695"/>
      <c r="O11" s="3695"/>
    </row>
    <row r="12" spans="1:15" s="3694" customFormat="1" ht="14.4" customHeight="1" thickBot="1">
      <c r="A12" s="3696"/>
      <c r="B12" s="3696"/>
      <c r="C12" s="3696"/>
      <c r="D12" s="3696"/>
      <c r="E12" s="3696"/>
      <c r="F12" s="3696"/>
      <c r="G12" s="3696"/>
      <c r="H12" s="3696"/>
      <c r="I12" s="3696"/>
      <c r="J12" s="3696"/>
      <c r="K12" s="3697"/>
      <c r="L12" s="3696"/>
      <c r="M12" s="3697" t="s">
        <v>4737</v>
      </c>
      <c r="N12" s="3696"/>
    </row>
    <row r="13" spans="1:15" s="3694" customFormat="1" ht="78.75" customHeight="1">
      <c r="A13" s="6336" t="s">
        <v>4738</v>
      </c>
      <c r="B13" s="6337"/>
      <c r="C13" s="3698" t="s">
        <v>838</v>
      </c>
      <c r="D13" s="3699" t="s">
        <v>4739</v>
      </c>
      <c r="E13" s="3700" t="s">
        <v>4740</v>
      </c>
      <c r="F13" s="3700" t="s">
        <v>4741</v>
      </c>
      <c r="G13" s="3700" t="s">
        <v>4742</v>
      </c>
      <c r="H13" s="3699" t="s">
        <v>4743</v>
      </c>
      <c r="I13" s="3700" t="s">
        <v>4744</v>
      </c>
      <c r="J13" s="3701" t="s">
        <v>4745</v>
      </c>
      <c r="K13" s="3702" t="s">
        <v>4746</v>
      </c>
      <c r="L13" s="3700" t="s">
        <v>4747</v>
      </c>
      <c r="M13" s="3703" t="s">
        <v>4748</v>
      </c>
      <c r="N13" s="3704"/>
      <c r="O13" s="3705"/>
    </row>
    <row r="14" spans="1:15" s="3711" customFormat="1" ht="16.25" customHeight="1" thickBot="1">
      <c r="A14" s="6338" t="s">
        <v>4662</v>
      </c>
      <c r="B14" s="6339"/>
      <c r="C14" s="3706">
        <v>17</v>
      </c>
      <c r="D14" s="3707">
        <v>3</v>
      </c>
      <c r="E14" s="3707">
        <v>2</v>
      </c>
      <c r="F14" s="3707">
        <v>2</v>
      </c>
      <c r="G14" s="3707">
        <v>2</v>
      </c>
      <c r="H14" s="3707">
        <v>1</v>
      </c>
      <c r="I14" s="3707">
        <v>1</v>
      </c>
      <c r="J14" s="3707">
        <v>1</v>
      </c>
      <c r="K14" s="3708">
        <v>1</v>
      </c>
      <c r="L14" s="3708">
        <v>2</v>
      </c>
      <c r="M14" s="3709">
        <v>2</v>
      </c>
      <c r="N14" s="3710"/>
      <c r="O14" s="3705"/>
    </row>
    <row r="15" spans="1:15" ht="14.4" customHeight="1">
      <c r="A15" s="3712"/>
      <c r="B15" s="3712"/>
      <c r="C15" s="3711"/>
      <c r="D15" s="3696"/>
      <c r="E15" s="3711"/>
      <c r="F15" s="3711"/>
      <c r="G15" s="3696"/>
      <c r="H15" s="3696"/>
      <c r="I15" s="3711"/>
      <c r="J15" s="3711"/>
      <c r="K15" s="3697"/>
      <c r="L15" s="3711"/>
      <c r="M15" s="3697" t="s">
        <v>4749</v>
      </c>
      <c r="N15" s="3711"/>
      <c r="O15" s="3713"/>
    </row>
    <row r="16" spans="1:15" s="3714" customFormat="1" ht="30" customHeight="1">
      <c r="A16" s="3677"/>
      <c r="B16" s="3677"/>
      <c r="C16" s="3677"/>
      <c r="D16" s="3677"/>
      <c r="E16" s="3677"/>
      <c r="F16" s="3677"/>
      <c r="G16" s="3677"/>
      <c r="H16" s="3677"/>
      <c r="I16" s="3677"/>
      <c r="J16" s="3677"/>
      <c r="K16" s="3677"/>
      <c r="L16" s="3677"/>
      <c r="M16" s="3677"/>
      <c r="N16" s="3677"/>
      <c r="O16" s="3677"/>
    </row>
    <row r="17" spans="1:16" s="3716" customFormat="1" ht="30" customHeight="1">
      <c r="A17" s="3715" t="s">
        <v>4750</v>
      </c>
      <c r="B17" s="3715"/>
      <c r="C17" s="3715"/>
      <c r="D17" s="3715"/>
      <c r="E17" s="3715"/>
      <c r="F17" s="3715"/>
      <c r="G17" s="3715"/>
      <c r="H17" s="3715"/>
      <c r="I17" s="3715"/>
      <c r="J17" s="3715"/>
      <c r="K17" s="3715"/>
      <c r="L17" s="3715"/>
      <c r="M17" s="3715"/>
      <c r="N17" s="3715"/>
      <c r="O17" s="3715"/>
    </row>
    <row r="18" spans="1:16" s="3714" customFormat="1" ht="15" customHeight="1" thickBot="1">
      <c r="A18" s="3716"/>
      <c r="B18" s="3716"/>
      <c r="C18" s="3716"/>
      <c r="D18" s="3716"/>
      <c r="E18" s="3716"/>
      <c r="F18" s="3716"/>
      <c r="G18" s="3716"/>
      <c r="H18" s="3716"/>
      <c r="I18" s="3716"/>
      <c r="J18" s="3716"/>
      <c r="K18" s="3716"/>
      <c r="L18" s="3716"/>
      <c r="M18" s="3716"/>
      <c r="N18" s="3716"/>
      <c r="O18" s="3717" t="s">
        <v>4751</v>
      </c>
    </row>
    <row r="19" spans="1:16" s="3714" customFormat="1" ht="18.649999999999999" customHeight="1">
      <c r="A19" s="6340" t="s">
        <v>4722</v>
      </c>
      <c r="B19" s="6342" t="s">
        <v>4752</v>
      </c>
      <c r="C19" s="6342" t="s">
        <v>4753</v>
      </c>
      <c r="D19" s="6344" t="s">
        <v>4754</v>
      </c>
      <c r="E19" s="6346" t="s">
        <v>4755</v>
      </c>
      <c r="F19" s="6346"/>
      <c r="G19" s="6346"/>
      <c r="H19" s="6346"/>
      <c r="I19" s="6346"/>
      <c r="J19" s="6346"/>
      <c r="K19" s="6346"/>
      <c r="L19" s="6346"/>
      <c r="M19" s="6346"/>
      <c r="N19" s="6346"/>
      <c r="O19" s="6347"/>
    </row>
    <row r="20" spans="1:16" s="3714" customFormat="1" ht="33.75" customHeight="1">
      <c r="A20" s="6341"/>
      <c r="B20" s="6343"/>
      <c r="C20" s="6343"/>
      <c r="D20" s="6345"/>
      <c r="E20" s="3718" t="s">
        <v>4756</v>
      </c>
      <c r="F20" s="3719" t="s">
        <v>4757</v>
      </c>
      <c r="G20" s="3718" t="s">
        <v>4758</v>
      </c>
      <c r="H20" s="3718" t="s">
        <v>4759</v>
      </c>
      <c r="I20" s="3719" t="s">
        <v>4760</v>
      </c>
      <c r="J20" s="3719" t="s">
        <v>4761</v>
      </c>
      <c r="K20" s="3719" t="s">
        <v>4762</v>
      </c>
      <c r="L20" s="3718" t="s">
        <v>4763</v>
      </c>
      <c r="M20" s="3719" t="s">
        <v>4764</v>
      </c>
      <c r="N20" s="3718" t="s">
        <v>4765</v>
      </c>
      <c r="O20" s="3720" t="s">
        <v>483</v>
      </c>
    </row>
    <row r="21" spans="1:16" s="3716" customFormat="1" ht="16.25" customHeight="1">
      <c r="A21" s="3643" t="s">
        <v>4348</v>
      </c>
      <c r="B21" s="3721">
        <v>3372</v>
      </c>
      <c r="C21" s="3722">
        <v>3162</v>
      </c>
      <c r="D21" s="3722">
        <v>210</v>
      </c>
      <c r="E21" s="3723">
        <v>2</v>
      </c>
      <c r="F21" s="3723" t="s">
        <v>356</v>
      </c>
      <c r="G21" s="3723">
        <v>8</v>
      </c>
      <c r="H21" s="3723">
        <v>262</v>
      </c>
      <c r="I21" s="3723">
        <v>41</v>
      </c>
      <c r="J21" s="3723">
        <v>16</v>
      </c>
      <c r="K21" s="3723">
        <v>566</v>
      </c>
      <c r="L21" s="3723">
        <v>13</v>
      </c>
      <c r="M21" s="3723">
        <v>21</v>
      </c>
      <c r="N21" s="3722">
        <v>2141</v>
      </c>
      <c r="O21" s="3723">
        <v>302</v>
      </c>
    </row>
    <row r="22" spans="1:16" s="3716" customFormat="1" ht="16.25" customHeight="1">
      <c r="A22" s="3643" t="s">
        <v>1468</v>
      </c>
      <c r="B22" s="3721">
        <v>3456</v>
      </c>
      <c r="C22" s="3722">
        <v>3216</v>
      </c>
      <c r="D22" s="3722">
        <v>240</v>
      </c>
      <c r="E22" s="3723">
        <v>3</v>
      </c>
      <c r="F22" s="3723" t="s">
        <v>356</v>
      </c>
      <c r="G22" s="3723">
        <v>2</v>
      </c>
      <c r="H22" s="3723">
        <v>238</v>
      </c>
      <c r="I22" s="3723">
        <v>37</v>
      </c>
      <c r="J22" s="3723">
        <v>18</v>
      </c>
      <c r="K22" s="3723">
        <v>580</v>
      </c>
      <c r="L22" s="3723">
        <v>14</v>
      </c>
      <c r="M22" s="3723">
        <v>30</v>
      </c>
      <c r="N22" s="3722">
        <v>2239</v>
      </c>
      <c r="O22" s="3723">
        <v>295</v>
      </c>
      <c r="P22" s="3724"/>
    </row>
    <row r="23" spans="1:16" s="3725" customFormat="1" ht="16.25" customHeight="1">
      <c r="A23" s="3643" t="s">
        <v>322</v>
      </c>
      <c r="B23" s="3721">
        <v>3595</v>
      </c>
      <c r="C23" s="3722">
        <v>3316</v>
      </c>
      <c r="D23" s="3722">
        <v>279</v>
      </c>
      <c r="E23" s="3723">
        <v>1</v>
      </c>
      <c r="F23" s="3723">
        <v>4</v>
      </c>
      <c r="G23" s="3723">
        <v>2</v>
      </c>
      <c r="H23" s="3723">
        <v>189</v>
      </c>
      <c r="I23" s="3723">
        <v>46</v>
      </c>
      <c r="J23" s="3723">
        <v>10</v>
      </c>
      <c r="K23" s="3723">
        <v>593</v>
      </c>
      <c r="L23" s="3723">
        <v>9</v>
      </c>
      <c r="M23" s="3723">
        <v>26</v>
      </c>
      <c r="N23" s="3722">
        <v>2414</v>
      </c>
      <c r="O23" s="3723">
        <v>301</v>
      </c>
    </row>
    <row r="24" spans="1:16" ht="16.25" customHeight="1">
      <c r="A24" s="3643" t="s">
        <v>4766</v>
      </c>
      <c r="B24" s="3721">
        <v>3559</v>
      </c>
      <c r="C24" s="3722">
        <v>3325</v>
      </c>
      <c r="D24" s="3722">
        <v>234</v>
      </c>
      <c r="E24" s="3723">
        <v>3</v>
      </c>
      <c r="F24" s="3723">
        <v>3</v>
      </c>
      <c r="G24" s="3723">
        <v>4</v>
      </c>
      <c r="H24" s="3723">
        <v>191</v>
      </c>
      <c r="I24" s="3723">
        <v>46</v>
      </c>
      <c r="J24" s="3723">
        <v>14</v>
      </c>
      <c r="K24" s="3723">
        <v>601</v>
      </c>
      <c r="L24" s="3723">
        <v>15</v>
      </c>
      <c r="M24" s="3723">
        <v>14</v>
      </c>
      <c r="N24" s="3722">
        <v>2343</v>
      </c>
      <c r="O24" s="3723">
        <v>325</v>
      </c>
    </row>
    <row r="25" spans="1:16" ht="16.25" customHeight="1" thickBot="1">
      <c r="A25" s="3646" t="s">
        <v>1469</v>
      </c>
      <c r="B25" s="3726">
        <v>3126</v>
      </c>
      <c r="C25" s="3727">
        <v>2927</v>
      </c>
      <c r="D25" s="3727">
        <v>199</v>
      </c>
      <c r="E25" s="3728">
        <v>6</v>
      </c>
      <c r="F25" s="3728" t="s">
        <v>4767</v>
      </c>
      <c r="G25" s="3728">
        <v>5</v>
      </c>
      <c r="H25" s="3728">
        <v>160</v>
      </c>
      <c r="I25" s="3728">
        <v>38</v>
      </c>
      <c r="J25" s="3728">
        <v>3</v>
      </c>
      <c r="K25" s="3728">
        <v>539</v>
      </c>
      <c r="L25" s="3728">
        <v>10</v>
      </c>
      <c r="M25" s="3728">
        <v>29</v>
      </c>
      <c r="N25" s="3727">
        <v>2062</v>
      </c>
      <c r="O25" s="3728">
        <v>274</v>
      </c>
    </row>
    <row r="26" spans="1:16" ht="14.4" customHeight="1">
      <c r="A26" s="3716"/>
      <c r="B26" s="3725"/>
      <c r="C26" s="3729"/>
      <c r="D26" s="3729"/>
      <c r="E26" s="3729"/>
      <c r="F26" s="3729"/>
      <c r="G26" s="3729"/>
      <c r="H26" s="3729"/>
      <c r="I26" s="3729"/>
      <c r="J26" s="3729"/>
      <c r="K26" s="3729"/>
      <c r="L26" s="3729"/>
      <c r="M26" s="3729"/>
      <c r="N26" s="3725"/>
      <c r="O26" s="3730" t="s">
        <v>4713</v>
      </c>
    </row>
  </sheetData>
  <mergeCells count="14">
    <mergeCell ref="A8:B8"/>
    <mergeCell ref="A3:B3"/>
    <mergeCell ref="A4:B4"/>
    <mergeCell ref="A5:B5"/>
    <mergeCell ref="A6:B6"/>
    <mergeCell ref="A7:B7"/>
    <mergeCell ref="K10:N10"/>
    <mergeCell ref="A13:B13"/>
    <mergeCell ref="A14:B14"/>
    <mergeCell ref="A19:A20"/>
    <mergeCell ref="B19:B20"/>
    <mergeCell ref="C19:C20"/>
    <mergeCell ref="D19:D20"/>
    <mergeCell ref="E19:O19"/>
  </mergeCells>
  <phoneticPr fontId="2"/>
  <printOptions horizontalCentered="1"/>
  <pageMargins left="0.39370078740157483" right="0.39370078740157483" top="0.59055118110236227" bottom="0.59055118110236227" header="0.11811023622047245" footer="0.11811023622047245"/>
  <pageSetup paperSize="9" firstPageNumber="132" orientation="portrait" r:id="rId1"/>
  <headerFooter alignWithMargins="0">
    <oddFooter>&amp;C&amp;"ＭＳ 明朝,標準"&amp;10&amp;P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125</vt:i4>
      </vt:variant>
      <vt:variant>
        <vt:lpstr>名前付き一覧</vt:lpstr>
      </vt:variant>
      <vt:variant>
        <vt:i4>112</vt:i4>
      </vt:variant>
    </vt:vector>
  </HeadingPairs>
  <TitlesOfParts>
    <vt:vector size="237" baseType="lpstr">
      <vt:lpstr>凡例</vt:lpstr>
      <vt:lpstr>統計表目次1</vt:lpstr>
      <vt:lpstr>統計表目次2</vt:lpstr>
      <vt:lpstr>統計表目次3</vt:lpstr>
      <vt:lpstr>【第1章 土地・気象】01-01.02.03.04</vt:lpstr>
      <vt:lpstr>【第1章 土地・気象】01-05.06</vt:lpstr>
      <vt:lpstr>【第2章　人口】02-01.02</vt:lpstr>
      <vt:lpstr>【第2章　人口】02-03</vt:lpstr>
      <vt:lpstr>【第2章　人口】02-04</vt:lpstr>
      <vt:lpstr>【第2章　人口】02-05</vt:lpstr>
      <vt:lpstr>【第2章　人口】02-06</vt:lpstr>
      <vt:lpstr>【第2章　人口】02-07 </vt:lpstr>
      <vt:lpstr>【第2章　人口】02-08</vt:lpstr>
      <vt:lpstr>【第2章　人口】02-09</vt:lpstr>
      <vt:lpstr>【第2章　人口】02-10</vt:lpstr>
      <vt:lpstr>【第3章　国勢調査】03-01</vt:lpstr>
      <vt:lpstr>【第3章　国勢調査】03-02</vt:lpstr>
      <vt:lpstr>【第3章　国勢調査】03-03</vt:lpstr>
      <vt:lpstr>【第3章　国勢調査】03-04</vt:lpstr>
      <vt:lpstr>【第3章　国勢調査】03-05</vt:lpstr>
      <vt:lpstr>【第3章　国勢調査】03-06</vt:lpstr>
      <vt:lpstr>【第3章　国勢調査】03-07,08</vt:lpstr>
      <vt:lpstr>【第3章　国勢調査】03-09,10,11</vt:lpstr>
      <vt:lpstr>【第3章　国勢調査】03-12,13,14</vt:lpstr>
      <vt:lpstr>【第3章　国勢調査】03-15</vt:lpstr>
      <vt:lpstr>【第3章　国勢調査】03-16</vt:lpstr>
      <vt:lpstr>【第4章　農林水産業】04-01</vt:lpstr>
      <vt:lpstr>【第4章　農林水産業】04-02,03,04</vt:lpstr>
      <vt:lpstr>【第4章　農林水産業】04-05.06</vt:lpstr>
      <vt:lpstr>【第4章　農林水産業】04-07.08,09</vt:lpstr>
      <vt:lpstr>【第4章　農林水産業】04-10.11.12</vt:lpstr>
      <vt:lpstr>【第5章　事業所・商業・工業】05-01</vt:lpstr>
      <vt:lpstr>【第5章　事業所・商業・工業】05-02</vt:lpstr>
      <vt:lpstr>【第5章　事業所・商業・工業】05-03</vt:lpstr>
      <vt:lpstr>【第5章　事業所・商業・工業】05-04</vt:lpstr>
      <vt:lpstr>【第5章　事業所・商業・工業】05-05</vt:lpstr>
      <vt:lpstr>【第5章　事業所・商業・工業】05-06</vt:lpstr>
      <vt:lpstr>【第6章　観光】06-01</vt:lpstr>
      <vt:lpstr>【第6章　観光】06-02.03</vt:lpstr>
      <vt:lpstr>【第6章　観光】06-04</vt:lpstr>
      <vt:lpstr>【第7章　経済】07-01.02.03</vt:lpstr>
      <vt:lpstr>【第7章　経済】07-04.05.06.07</vt:lpstr>
      <vt:lpstr>【第7章　経済】07-08</vt:lpstr>
      <vt:lpstr>【第8章　土木・建設】08-01.02</vt:lpstr>
      <vt:lpstr>【第8章　土木・建設】08-03.04</vt:lpstr>
      <vt:lpstr>【第8章　土木・建設】08-05</vt:lpstr>
      <vt:lpstr>【第8章　土木・建設】08-06.07</vt:lpstr>
      <vt:lpstr>【第9章　運輸・通信】09-01.02.03</vt:lpstr>
      <vt:lpstr>【第9章　運輸・通信】09-04.05.06</vt:lpstr>
      <vt:lpstr>【第10章　上・下水道】10-01.02</vt:lpstr>
      <vt:lpstr>【第11章　教育・文化】11-01</vt:lpstr>
      <vt:lpstr>【第11章　教育・文化】11-02</vt:lpstr>
      <vt:lpstr>【第11章　教育・文化】11-03</vt:lpstr>
      <vt:lpstr>【第11章　教育・文化】11-04.05.06.07</vt:lpstr>
      <vt:lpstr>【第11章　教育・文化】11-08.09</vt:lpstr>
      <vt:lpstr>【第11章　教育・文化】11-10</vt:lpstr>
      <vt:lpstr>【第11章　教育・文化】11-11</vt:lpstr>
      <vt:lpstr>【第11章　教育・文化】11-12</vt:lpstr>
      <vt:lpstr>【第11章　教育・文化】11-13.14</vt:lpstr>
      <vt:lpstr>【第11章　教育・文化】11-15.16</vt:lpstr>
      <vt:lpstr>【第11章　教育・文化】11-17 </vt:lpstr>
      <vt:lpstr>【第11章　教育・文化】11-18</vt:lpstr>
      <vt:lpstr>【第11章　教育・文化】11-19.20 </vt:lpstr>
      <vt:lpstr>【第11章　教育・文化】11-21.22.23.24</vt:lpstr>
      <vt:lpstr>【第11章　教育・文化】11-25.26.27.28</vt:lpstr>
      <vt:lpstr>【第11章　教育・文化】11-29.30.31.32</vt:lpstr>
      <vt:lpstr>【第11章　教育・文化】11-33</vt:lpstr>
      <vt:lpstr>【第11章　教育・文化】11-34</vt:lpstr>
      <vt:lpstr>【第11章　教育・文化】11-35</vt:lpstr>
      <vt:lpstr>【第11章　教育・文化】11-36</vt:lpstr>
      <vt:lpstr>【第12章　社会保障・労働】12-01</vt:lpstr>
      <vt:lpstr>【第12章　社会保障・労働】12-02.03.04.05</vt:lpstr>
      <vt:lpstr>【第12章　社会保障・労働】12-06.07.08</vt:lpstr>
      <vt:lpstr>【第12章　社会保障・労働】12-09.10</vt:lpstr>
      <vt:lpstr>【第12章　社会保障・労働】12-11 </vt:lpstr>
      <vt:lpstr>【第12章　社会保障・労働】12-12.13.14</vt:lpstr>
      <vt:lpstr>【第12章　社会保障・労働】12-15.16.17</vt:lpstr>
      <vt:lpstr>【第12章　社会保障・労働】12-18.19.20</vt:lpstr>
      <vt:lpstr>【第12章　社会保障・労働】12-21.22.23</vt:lpstr>
      <vt:lpstr>【第12章　社会保障・労働】12-24.25</vt:lpstr>
      <vt:lpstr>【第12章　社会保障・労働】12-26.27.28.29</vt:lpstr>
      <vt:lpstr>【第12章　社会保障・労働】12-30.31.32</vt:lpstr>
      <vt:lpstr>【第12章　社会保障・労働】12-33.34</vt:lpstr>
      <vt:lpstr>【第12章　社会保障・労働】12-35</vt:lpstr>
      <vt:lpstr>【第12章　社会保障・労働】12-36</vt:lpstr>
      <vt:lpstr>【第13章　保健・衛生】13-01,02,03</vt:lpstr>
      <vt:lpstr>【第13章　保健・衛生】13-04,05,06</vt:lpstr>
      <vt:lpstr>【第13章　保健・衛生】13-07</vt:lpstr>
      <vt:lpstr>【第13章　保健・衛生】13-08,09</vt:lpstr>
      <vt:lpstr>【第13章　保健・衛生】13-10,11</vt:lpstr>
      <vt:lpstr>【第13章　保健・衛生】13-12,13</vt:lpstr>
      <vt:lpstr>【第13章　保健・衛生】13-14,15,16</vt:lpstr>
      <vt:lpstr>【第13章　保健・衛生】13-17,18,19</vt:lpstr>
      <vt:lpstr>【第13章　保健・衛生】13-20</vt:lpstr>
      <vt:lpstr>【第14章　公安・消防】14-01,02</vt:lpstr>
      <vt:lpstr>【第14章　公安・消防】14-03,04,05</vt:lpstr>
      <vt:lpstr>【第14章　公安・消防】14-06,07,08,09</vt:lpstr>
      <vt:lpstr>【第14章　公安・消防】14-10,11,12</vt:lpstr>
      <vt:lpstr>【第14章　公安・消防】14-13,14,15</vt:lpstr>
      <vt:lpstr>【第15章　行政】15-01</vt:lpstr>
      <vt:lpstr>【第15章　行政】15-02</vt:lpstr>
      <vt:lpstr>【第15章　行政】15-03</vt:lpstr>
      <vt:lpstr>【第15章　行政】15-04</vt:lpstr>
      <vt:lpstr>【第15章　行政】15-05</vt:lpstr>
      <vt:lpstr>【第15章　行政】15-06,07,08</vt:lpstr>
      <vt:lpstr>【第15章　行政】15-09.10.11.12</vt:lpstr>
      <vt:lpstr>【第15章　行政】15-13</vt:lpstr>
      <vt:lpstr>【第15章　行政】15-14</vt:lpstr>
      <vt:lpstr>【第16章　コミュニティ】16-01,02</vt:lpstr>
      <vt:lpstr>【第16章　コミュニティ】16-03</vt:lpstr>
      <vt:lpstr>【第17章　選挙】17-01,02</vt:lpstr>
      <vt:lpstr>【第17章　選挙】17-03,04</vt:lpstr>
      <vt:lpstr>【第17章　選挙】17-05,06</vt:lpstr>
      <vt:lpstr>【第17章　選挙】17-07</vt:lpstr>
      <vt:lpstr>【第17章　選挙】17-08</vt:lpstr>
      <vt:lpstr>【第17章　選挙】17-09 </vt:lpstr>
      <vt:lpstr>【第17章　選挙】17-10</vt:lpstr>
      <vt:lpstr>【第18章　財政】18-01</vt:lpstr>
      <vt:lpstr>【第18章　財政】18-02</vt:lpstr>
      <vt:lpstr>【第18章　財政】18-03,04</vt:lpstr>
      <vt:lpstr>【第18章　財政】18-05</vt:lpstr>
      <vt:lpstr>【第18章　財政】18-06,07</vt:lpstr>
      <vt:lpstr>【第18章　財政】18-08</vt:lpstr>
      <vt:lpstr>【第18章　財政】18-09</vt:lpstr>
      <vt:lpstr>統計図表</vt:lpstr>
      <vt:lpstr>統計表目次1!OLE_LINK1</vt:lpstr>
      <vt:lpstr>'【第10章　上・下水道】10-01.02'!Print_Area</vt:lpstr>
      <vt:lpstr>'【第11章　教育・文化】11-01'!Print_Area</vt:lpstr>
      <vt:lpstr>'【第11章　教育・文化】11-02'!Print_Area</vt:lpstr>
      <vt:lpstr>'【第11章　教育・文化】11-10'!Print_Area</vt:lpstr>
      <vt:lpstr>'【第11章　教育・文化】11-11'!Print_Area</vt:lpstr>
      <vt:lpstr>'【第11章　教育・文化】11-12'!Print_Area</vt:lpstr>
      <vt:lpstr>'【第11章　教育・文化】11-13.14'!Print_Area</vt:lpstr>
      <vt:lpstr>'【第11章　教育・文化】11-15.16'!Print_Area</vt:lpstr>
      <vt:lpstr>'【第11章　教育・文化】11-17 '!Print_Area</vt:lpstr>
      <vt:lpstr>'【第11章　教育・文化】11-18'!Print_Area</vt:lpstr>
      <vt:lpstr>'【第11章　教育・文化】11-19.20 '!Print_Area</vt:lpstr>
      <vt:lpstr>'【第11章　教育・文化】11-21.22.23.24'!Print_Area</vt:lpstr>
      <vt:lpstr>'【第11章　教育・文化】11-25.26.27.28'!Print_Area</vt:lpstr>
      <vt:lpstr>'【第11章　教育・文化】11-29.30.31.32'!Print_Area</vt:lpstr>
      <vt:lpstr>'【第11章　教育・文化】11-33'!Print_Area</vt:lpstr>
      <vt:lpstr>'【第11章　教育・文化】11-34'!Print_Area</vt:lpstr>
      <vt:lpstr>'【第11章　教育・文化】11-35'!Print_Area</vt:lpstr>
      <vt:lpstr>'【第11章　教育・文化】11-36'!Print_Area</vt:lpstr>
      <vt:lpstr>'【第12章　社会保障・労働】12-01'!Print_Area</vt:lpstr>
      <vt:lpstr>'【第12章　社会保障・労働】12-02.03.04.05'!Print_Area</vt:lpstr>
      <vt:lpstr>'【第12章　社会保障・労働】12-06.07.08'!Print_Area</vt:lpstr>
      <vt:lpstr>'【第12章　社会保障・労働】12-09.10'!Print_Area</vt:lpstr>
      <vt:lpstr>'【第12章　社会保障・労働】12-11 '!Print_Area</vt:lpstr>
      <vt:lpstr>'【第12章　社会保障・労働】12-12.13.14'!Print_Area</vt:lpstr>
      <vt:lpstr>'【第12章　社会保障・労働】12-15.16.17'!Print_Area</vt:lpstr>
      <vt:lpstr>'【第12章　社会保障・労働】12-18.19.20'!Print_Area</vt:lpstr>
      <vt:lpstr>'【第12章　社会保障・労働】12-21.22.23'!Print_Area</vt:lpstr>
      <vt:lpstr>'【第12章　社会保障・労働】12-24.25'!Print_Area</vt:lpstr>
      <vt:lpstr>'【第12章　社会保障・労働】12-26.27.28.29'!Print_Area</vt:lpstr>
      <vt:lpstr>'【第12章　社会保障・労働】12-30.31.32'!Print_Area</vt:lpstr>
      <vt:lpstr>'【第12章　社会保障・労働】12-33.34'!Print_Area</vt:lpstr>
      <vt:lpstr>'【第12章　社会保障・労働】12-35'!Print_Area</vt:lpstr>
      <vt:lpstr>'【第12章　社会保障・労働】12-36'!Print_Area</vt:lpstr>
      <vt:lpstr>'【第13章　保健・衛生】13-01,02,03'!Print_Area</vt:lpstr>
      <vt:lpstr>'【第13章　保健・衛生】13-04,05,06'!Print_Area</vt:lpstr>
      <vt:lpstr>'【第13章　保健・衛生】13-07'!Print_Area</vt:lpstr>
      <vt:lpstr>'【第13章　保健・衛生】13-08,09'!Print_Area</vt:lpstr>
      <vt:lpstr>'【第13章　保健・衛生】13-10,11'!Print_Area</vt:lpstr>
      <vt:lpstr>'【第13章　保健・衛生】13-12,13'!Print_Area</vt:lpstr>
      <vt:lpstr>'【第13章　保健・衛生】13-14,15,16'!Print_Area</vt:lpstr>
      <vt:lpstr>'【第13章　保健・衛生】13-17,18,19'!Print_Area</vt:lpstr>
      <vt:lpstr>'【第13章　保健・衛生】13-20'!Print_Area</vt:lpstr>
      <vt:lpstr>'【第14章　公安・消防】14-01,02'!Print_Area</vt:lpstr>
      <vt:lpstr>'【第14章　公安・消防】14-03,04,05'!Print_Area</vt:lpstr>
      <vt:lpstr>'【第14章　公安・消防】14-06,07,08,09'!Print_Area</vt:lpstr>
      <vt:lpstr>'【第14章　公安・消防】14-13,14,15'!Print_Area</vt:lpstr>
      <vt:lpstr>'【第15章　行政】15-01'!Print_Area</vt:lpstr>
      <vt:lpstr>'【第15章　行政】15-02'!Print_Area</vt:lpstr>
      <vt:lpstr>'【第15章　行政】15-03'!Print_Area</vt:lpstr>
      <vt:lpstr>'【第15章　行政】15-04'!Print_Area</vt:lpstr>
      <vt:lpstr>'【第15章　行政】15-05'!Print_Area</vt:lpstr>
      <vt:lpstr>'【第15章　行政】15-06,07,08'!Print_Area</vt:lpstr>
      <vt:lpstr>'【第15章　行政】15-09.10.11.12'!Print_Area</vt:lpstr>
      <vt:lpstr>'【第15章　行政】15-13'!Print_Area</vt:lpstr>
      <vt:lpstr>'【第16章　コミュニティ】16-01,02'!Print_Area</vt:lpstr>
      <vt:lpstr>'【第16章　コミュニティ】16-03'!Print_Area</vt:lpstr>
      <vt:lpstr>'【第17章　選挙】17-01,02'!Print_Area</vt:lpstr>
      <vt:lpstr>'【第17章　選挙】17-03,04'!Print_Area</vt:lpstr>
      <vt:lpstr>'【第17章　選挙】17-05,06'!Print_Area</vt:lpstr>
      <vt:lpstr>'【第17章　選挙】17-09 '!Print_Area</vt:lpstr>
      <vt:lpstr>'【第17章　選挙】17-10'!Print_Area</vt:lpstr>
      <vt:lpstr>'【第18章　財政】18-01'!Print_Area</vt:lpstr>
      <vt:lpstr>'【第18章　財政】18-02'!Print_Area</vt:lpstr>
      <vt:lpstr>'【第18章　財政】18-03,04'!Print_Area</vt:lpstr>
      <vt:lpstr>'【第18章　財政】18-05'!Print_Area</vt:lpstr>
      <vt:lpstr>'【第18章　財政】18-06,07'!Print_Area</vt:lpstr>
      <vt:lpstr>'【第18章　財政】18-08'!Print_Area</vt:lpstr>
      <vt:lpstr>'【第18章　財政】18-09'!Print_Area</vt:lpstr>
      <vt:lpstr>'【第1章 土地・気象】01-01.02.03.04'!Print_Area</vt:lpstr>
      <vt:lpstr>'【第1章 土地・気象】01-05.06'!Print_Area</vt:lpstr>
      <vt:lpstr>'【第2章　人口】02-01.02'!Print_Area</vt:lpstr>
      <vt:lpstr>'【第2章　人口】02-03'!Print_Area</vt:lpstr>
      <vt:lpstr>'【第2章　人口】02-04'!Print_Area</vt:lpstr>
      <vt:lpstr>'【第2章　人口】02-05'!Print_Area</vt:lpstr>
      <vt:lpstr>'【第2章　人口】02-06'!Print_Area</vt:lpstr>
      <vt:lpstr>'【第2章　人口】02-07 '!Print_Area</vt:lpstr>
      <vt:lpstr>'【第2章　人口】02-08'!Print_Area</vt:lpstr>
      <vt:lpstr>'【第2章　人口】02-09'!Print_Area</vt:lpstr>
      <vt:lpstr>'【第2章　人口】02-10'!Print_Area</vt:lpstr>
      <vt:lpstr>'【第3章　国勢調査】03-04'!Print_Area</vt:lpstr>
      <vt:lpstr>'【第3章　国勢調査】03-06'!Print_Area</vt:lpstr>
      <vt:lpstr>'【第4章　農林水産業】04-01'!Print_Area</vt:lpstr>
      <vt:lpstr>'【第4章　農林水産業】04-07.08,09'!Print_Area</vt:lpstr>
      <vt:lpstr>'【第4章　農林水産業】04-10.11.12'!Print_Area</vt:lpstr>
      <vt:lpstr>'【第5章　事業所・商業・工業】05-01'!Print_Area</vt:lpstr>
      <vt:lpstr>'【第5章　事業所・商業・工業】05-02'!Print_Area</vt:lpstr>
      <vt:lpstr>'【第5章　事業所・商業・工業】05-03'!Print_Area</vt:lpstr>
      <vt:lpstr>'【第5章　事業所・商業・工業】05-04'!Print_Area</vt:lpstr>
      <vt:lpstr>'【第5章　事業所・商業・工業】05-05'!Print_Area</vt:lpstr>
      <vt:lpstr>'【第5章　事業所・商業・工業】05-06'!Print_Area</vt:lpstr>
      <vt:lpstr>'【第6章　観光】06-01'!Print_Area</vt:lpstr>
      <vt:lpstr>'【第6章　観光】06-02.03'!Print_Area</vt:lpstr>
      <vt:lpstr>'【第6章　観光】06-04'!Print_Area</vt:lpstr>
      <vt:lpstr>'【第7章　経済】07-01.02.03'!Print_Area</vt:lpstr>
      <vt:lpstr>'【第7章　経済】07-04.05.06.07'!Print_Area</vt:lpstr>
      <vt:lpstr>'【第7章　経済】07-08'!Print_Area</vt:lpstr>
      <vt:lpstr>'【第8章　土木・建設】08-01.02'!Print_Area</vt:lpstr>
      <vt:lpstr>'【第8章　土木・建設】08-03.04'!Print_Area</vt:lpstr>
      <vt:lpstr>'【第8章　土木・建設】08-06.07'!Print_Area</vt:lpstr>
      <vt:lpstr>'【第9章　運輸・通信】09-01.02.03'!Print_Area</vt:lpstr>
      <vt:lpstr>'【第9章　運輸・通信】09-04.05.06'!Print_Area</vt:lpstr>
      <vt:lpstr>統計図表!Print_Area</vt:lpstr>
      <vt:lpstr>統計表目次1!Print_Area</vt:lpstr>
      <vt:lpstr>統計表目次2!Print_Area</vt:lpstr>
      <vt:lpstr>統計表目次3!Print_Area</vt:lpstr>
      <vt:lpstr>'【第11章　教育・文化】11-02'!Print_Titles</vt:lpstr>
      <vt:lpstr>'【第17章　選挙】17-09 '!Print_Titles</vt:lpstr>
      <vt:lpstr>'【第1章 土地・気象】01-05.06'!Print_Titles</vt:lpstr>
      <vt:lpstr>'【第3章　国勢調査】03-06'!Print_Titles</vt:lpstr>
      <vt:lpstr>'【第5章　事業所・商業・工業】05-04'!Print_Titles</vt:lpstr>
      <vt:lpstr>'【第5章　事業所・商業・工業】05-05'!Print_Titles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seisaku</dc:creator>
  <cp:lastModifiedBy>八日市　拓也</cp:lastModifiedBy>
  <cp:lastPrinted>2021-07-08T06:26:51Z</cp:lastPrinted>
  <dcterms:created xsi:type="dcterms:W3CDTF">2006-07-13T00:24:12Z</dcterms:created>
  <dcterms:modified xsi:type="dcterms:W3CDTF">2022-09-21T01:11:18Z</dcterms:modified>
</cp:coreProperties>
</file>